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855" yWindow="4455" windowWidth="17985" windowHeight="65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31" i="11" l="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BW37" i="9"/>
  <c r="BE37" i="9"/>
  <c r="AM37" i="9"/>
  <c r="U37" i="9"/>
  <c r="C37" i="9"/>
  <c r="BE36" i="9"/>
  <c r="AM36" i="9"/>
  <c r="C36" i="9"/>
  <c r="BE35" i="9"/>
  <c r="AM35" i="9"/>
  <c r="C35" i="9"/>
  <c r="CO34" i="9"/>
  <c r="CO35" i="9" s="1"/>
  <c r="CO36" i="9" s="1"/>
  <c r="CO37" i="9" s="1"/>
  <c r="CO38" i="9" s="1"/>
  <c r="BW34" i="9"/>
  <c r="BW35" i="9" s="1"/>
  <c r="BW36" i="9" s="1"/>
  <c r="U34" i="9"/>
  <c r="C34" i="9"/>
  <c r="AM34" i="9" l="1"/>
  <c r="BE34" i="9" s="1"/>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<sst xmlns="http://schemas.openxmlformats.org/spreadsheetml/2006/main" count="1027" uniqueCount="547">
  <si>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</si>
  <si>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</si>
  <si>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</si>
  <si>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</si>
  <si>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</si>
  <si>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</si>
  <si>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</si>
  <si>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</si>
  <si>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</si>
  <si>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</si>
  <si>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</si>
  <si>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</si>
  <si>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</si>
  <si>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</si>
  <si>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</si>
  <si>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</si>
  <si>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</si>
  <si>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</si>
  <si>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</si>
  <si>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</si>
  <si>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</si>
  <si>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</si>
  <si>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</si>
  <si>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</si>
  <si>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</si>
  <si>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</si>
  <si>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</si>
  <si>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</si>
  <si>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</si>
  <si>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</si>
  <si>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</si>
  <si>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</si>
  <si>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</si>
  <si>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</si>
  <si>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</si>
  <si>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</si>
  <si>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</si>
  <si>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</si>
  <si>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</si>
  <si>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</si>
  <si>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</si>
  <si>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</si>
  <si>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</si>
  <si>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</si>
  <si>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</si>
  <si>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</si>
  <si>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</si>
  <si>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</si>
  <si>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</si>
  <si>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</si>
  <si>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</si>
  <si>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</si>
  <si>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</si>
  <si>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</si>
  <si>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</si>
  <si>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</si>
  <si>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</si>
  <si>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</si>
  <si>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</si>
  <si>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</si>
  <si>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</si>
  <si>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</si>
  <si>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</si>
  <si>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</si>
  <si>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</si>
  <si>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</si>
  <si>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</si>
  <si>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</si>
  <si>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</si>
  <si>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特例市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</si>
  <si>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</si>
  <si>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</si>
  <si>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</si>
  <si>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</si>
  <si>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</si>
  <si>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</si>
  <si>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</si>
  <si>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</si>
  <si>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</si>
  <si>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</si>
  <si>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</si>
  <si>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</si>
  <si>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厚木市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</si>
  <si>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</si>
  <si>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</si>
  <si>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</si>
  <si>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</si>
  <si>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</si>
  <si>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</si>
  <si>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</si>
  <si>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</si>
  <si>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</si>
  <si>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</si>
  <si>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</si>
  <si>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</si>
  <si>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</si>
  <si>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</si>
  <si>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</si>
  <si>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</si>
  <si>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</si>
  <si>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</si>
  <si>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</si>
  <si>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</si>
  <si>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</si>
  <si>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</si>
  <si>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</si>
  <si>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</si>
  <si>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</si>
  <si>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</si>
  <si>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</si>
  <si>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</si>
  <si>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</si>
  <si>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</si>
  <si>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</si>
  <si>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</si>
  <si>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</si>
  <si>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</si>
  <si>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</si>
  <si>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</si>
  <si>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</si>
  <si>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</si>
  <si>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</si>
  <si>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</si>
  <si>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</si>
  <si>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</si>
  <si>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</si>
  <si>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</si>
  <si>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</si>
  <si>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</si>
  <si>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</si>
  <si>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</si>
  <si>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</si>
  <si>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</si>
  <si>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</si>
  <si>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</si>
  <si>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</si>
  <si>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</si>
  <si>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</si>
  <si>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</si>
  <si>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</si>
  <si>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</si>
  <si>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</si>
  <si>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</si>
  <si>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</si>
  <si>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</si>
  <si>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</si>
  <si>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</si>
  <si>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</si>
  <si>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</si>
  <si>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</si>
  <si>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</si>
  <si>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</si>
  <si>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</si>
  <si>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</si>
  <si>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</si>
  <si>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</si>
  <si>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</si>
  <si>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</si>
  <si>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</si>
  <si>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</si>
  <si>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</si>
  <si>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</si>
  <si>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</si>
  <si>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</si>
  <si>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</si>
  <si>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</si>
  <si>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</si>
  <si>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</si>
  <si>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</si>
  <si>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</si>
  <si>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</si>
  <si>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</si>
  <si>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</si>
  <si>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</si>
  <si>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</si>
  <si>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</si>
  <si>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</si>
  <si>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</si>
  <si>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</si>
  <si>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</si>
  <si>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</si>
  <si>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</si>
  <si>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</si>
  <si>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</si>
  <si>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</si>
  <si>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</si>
  <si>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</si>
  <si>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</si>
  <si>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</si>
  <si>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</si>
  <si>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</si>
  <si>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</si>
  <si>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</si>
  <si>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</si>
  <si>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</si>
  <si>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</si>
  <si>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神奈川県厚木市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</si>
  <si>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</si>
  <si>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</si>
  <si>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</si>
  <si>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</si>
  <si>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</si>
  <si>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</si>
  <si>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</si>
  <si>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</si>
  <si>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</si>
  <si>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</si>
  <si>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</si>
  <si>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</si>
  <si>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</si>
  <si>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</si>
  <si>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</si>
  <si>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</si>
  <si>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</si>
  <si>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</si>
  <si>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</si>
  <si>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</si>
  <si>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</si>
  <si>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</si>
  <si>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</si>
  <si>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</si>
  <si>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</si>
  <si>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</si>
  <si>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</si>
  <si>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</si>
  <si>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</si>
  <si>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</si>
  <si>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</si>
  <si>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</si>
  <si>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</si>
  <si>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</si>
  <si>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</si>
  <si>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</si>
  <si>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</si>
  <si>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</si>
  <si>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</si>
  <si>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</si>
  <si>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</si>
  <si>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</si>
  <si>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</si>
  <si>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</si>
  <si>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</si>
  <si>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</si>
  <si>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</si>
  <si>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</si>
  <si>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</si>
  <si>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</si>
  <si>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</si>
  <si>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</si>
  <si>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</si>
  <si>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</si>
  <si>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</si>
  <si>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</si>
  <si>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</si>
  <si>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</si>
  <si>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</si>
  <si>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</si>
  <si>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</si>
  <si>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</si>
  <si>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</si>
  <si>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</si>
  <si>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</si>
  <si>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</si>
  <si>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</si>
  <si>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</si>
  <si>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</si>
  <si>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</si>
  <si>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</si>
  <si>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</si>
  <si>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</si>
  <si>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</si>
  <si>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</si>
  <si>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</si>
  <si>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</si>
  <si>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</si>
  <si>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</si>
  <si>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</si>
  <si>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</si>
  <si>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</si>
  <si>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</si>
  <si>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</si>
  <si>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</si>
  <si>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</si>
  <si>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</si>
  <si>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</si>
  <si>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</si>
  <si>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</si>
  <si>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</si>
  <si>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</si>
  <si>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</si>
  <si>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</si>
  <si>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</si>
  <si>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</si>
  <si>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</si>
  <si>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</si>
  <si>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</si>
  <si>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</si>
  <si>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</si>
  <si>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</si>
  <si>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</si>
  <si>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</si>
  <si>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</si>
  <si>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</si>
  <si>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</si>
  <si>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</si>
  <si>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</si>
  <si>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</si>
  <si>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</si>
  <si>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</si>
  <si>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</si>
  <si>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</si>
  <si>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</si>
  <si>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</si>
  <si>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</si>
  <si>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</si>
  <si>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</si>
  <si>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</si>
  <si>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</si>
  <si>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</si>
  <si>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</si>
  <si>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</si>
  <si>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</si>
  <si>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</si>
  <si>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</si>
  <si>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</si>
  <si>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</si>
  <si>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</si>
  <si>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</si>
  <si>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</si>
  <si>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</si>
  <si>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</si>
  <si>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</si>
  <si>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</si>
  <si>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</si>
  <si>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</si>
  <si>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</si>
  <si>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</si>
  <si>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</si>
  <si>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</si>
  <si>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</si>
  <si>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</si>
  <si>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</si>
  <si>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</si>
  <si>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</si>
  <si>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</si>
  <si>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</si>
  <si>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神奈川県厚木市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</si>
  <si>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</si>
  <si>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</si>
  <si>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</si>
  <si>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</si>
  <si>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</si>
  <si>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</si>
  <si>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</si>
  <si>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</si>
  <si>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</si>
  <si>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</si>
  <si>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</si>
  <si>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</si>
  <si>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</si>
  <si>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</si>
  <si>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</si>
  <si>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</si>
  <si>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</si>
  <si>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</si>
  <si>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</si>
  <si>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</si>
  <si>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</si>
  <si>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</si>
  <si>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</si>
  <si>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</si>
  <si>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</si>
  <si>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</si>
  <si>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</si>
  <si>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</si>
  <si>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</si>
  <si>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</si>
  <si>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</si>
  <si>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</si>
  <si>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</si>
  <si>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</si>
  <si>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</si>
  <si>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</si>
  <si>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</si>
  <si>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</si>
  <si>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</si>
  <si>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</si>
  <si>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</si>
  <si>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</si>
  <si>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</si>
  <si>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</si>
  <si>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</si>
  <si>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</si>
  <si>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</si>
  <si>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</si>
  <si>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</si>
  <si>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</si>
  <si>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</si>
  <si>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</si>
  <si>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</si>
  <si>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</si>
  <si>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</si>
  <si>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</si>
  <si>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</si>
  <si>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</si>
  <si>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</si>
  <si>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</si>
  <si>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</si>
  <si>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</si>
  <si>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</si>
  <si>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</si>
  <si>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</si>
  <si>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</si>
  <si>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</si>
  <si>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</si>
  <si>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</si>
  <si>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</si>
  <si>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</si>
  <si>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</si>
  <si>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</si>
  <si>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</si>
  <si>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</si>
  <si>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</si>
  <si>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</si>
  <si>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</si>
  <si>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</si>
  <si>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</si>
  <si>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</si>
  <si>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</si>
  <si>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</si>
  <si>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</si>
  <si>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</si>
  <si>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</si>
  <si>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</si>
  <si>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</si>
  <si>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</si>
  <si>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</si>
  <si>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</si>
  <si>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</si>
  <si>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</si>
  <si>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</si>
  <si>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</si>
  <si>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</si>
  <si>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</si>
  <si>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</si>
  <si>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</si>
  <si>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</si>
  <si>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</si>
  <si>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</si>
  <si>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</si>
  <si>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</si>
  <si>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</si>
  <si>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</si>
  <si>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</si>
  <si>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</si>
  <si>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</si>
  <si>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</si>
  <si>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</si>
  <si>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</si>
  <si>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</si>
  <si>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</si>
  <si>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</si>
  <si>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</si>
  <si>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</si>
  <si>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</si>
  <si>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</si>
  <si>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</si>
  <si>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</si>
  <si>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</si>
  <si>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</si>
  <si>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</si>
  <si>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</si>
  <si>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</si>
  <si>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</si>
  <si>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</si>
  <si>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</si>
  <si>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</si>
  <si>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</si>
  <si>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</si>
  <si>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</si>
  <si>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</si>
  <si>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</si>
  <si>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</si>
  <si>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</si>
  <si>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</si>
  <si>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</si>
  <si>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</si>
  <si>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</si>
  <si>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</si>
  <si>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</si>
  <si>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</si>
  <si>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</si>
  <si>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</si>
  <si>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</si>
  <si>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</si>
  <si>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</si>
  <si>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</si>
  <si>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</si>
  <si>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</si>
  <si>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</si>
  <si>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</si>
  <si>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</si>
  <si>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</si>
  <si>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</si>
  <si>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</si>
  <si>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</si>
  <si>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</si>
  <si>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</si>
  <si>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</si>
  <si>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</si>
  <si>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</si>
  <si>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</si>
  <si>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</si>
  <si>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</si>
  <si>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</si>
  <si>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</si>
  <si>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</si>
  <si>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</si>
  <si>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</si>
  <si>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</si>
  <si>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</si>
  <si>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5.67</t>
  </si>
  <si>
    <t>▲ 3.54</t>
  </si>
  <si>
    <t>一般会計</t>
  </si>
  <si>
    <t>病院事業会計</t>
  </si>
  <si>
    <t>国民健康保険事業特別会計</t>
  </si>
  <si>
    <t>介護保険事業特別会計</t>
  </si>
  <si>
    <t>公共下水道事業特別会計</t>
  </si>
  <si>
    <t>後期高齢者医療事業特別会計</t>
  </si>
  <si>
    <t>公共用地取得事業特別会計</t>
  </si>
  <si>
    <t>その他会計（赤字）</t>
  </si>
  <si>
    <t>その他会計（黒字）</t>
  </si>
  <si>
    <t>-</t>
    <phoneticPr fontId="2"/>
  </si>
  <si>
    <t>-</t>
    <phoneticPr fontId="2"/>
  </si>
  <si>
    <t>厚木愛甲環境施設組合</t>
    <rPh sb="0" eb="2">
      <t>アツギ</t>
    </rPh>
    <rPh sb="2" eb="4">
      <t>アイコウ</t>
    </rPh>
    <rPh sb="4" eb="6">
      <t>カンキョウ</t>
    </rPh>
    <rPh sb="6" eb="8">
      <t>シセツ</t>
    </rPh>
    <rPh sb="8" eb="10">
      <t>クミアイ</t>
    </rPh>
    <phoneticPr fontId="5"/>
  </si>
  <si>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5"/>
  </si>
  <si>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5"/>
  </si>
  <si>
    <t>-</t>
    <phoneticPr fontId="2"/>
  </si>
  <si>
    <t>厚木ガーデンシティビル</t>
  </si>
  <si>
    <t>厚木市勤労者福祉サービスセンター</t>
  </si>
  <si>
    <t>厚木市環境みどり公社</t>
  </si>
  <si>
    <t>厚木市体育協会</t>
  </si>
  <si>
    <t>厚木市文化振興財団</t>
  </si>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</sst>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41739</c:v>
                </c:pt>
                <c:pt idx="1">
                  <c:v>36765</c:v>
                </c:pt>
                <c:pt idx="2">
                  <c:v>39052</c:v>
                </c:pt>
                <c:pt idx="3">
                  <c:v>41235</c:v>
                </c:pt>
                <c:pt idx="4">
                  <c:v>41862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43982</c:v>
                </c:pt>
                <c:pt idx="1">
                  <c:v>35986</c:v>
                </c:pt>
                <c:pt idx="2">
                  <c:v>31153</c:v>
                </c:pt>
                <c:pt idx="3">
                  <c:v>35462</c:v>
                </c:pt>
                <c:pt idx="4">
                  <c:v>29024</c:v>
                </c:pt>
              </c:numCache>
            </c:numRef>
          </c:val>
          <c:smooth val="0"/>
        </c:ser>
        <c:dLbls>
          <c:showLegendKey val="0"/>
          <c:showVal val="0"/>
          <c:showCatName val="0"/>
          <c:showSerName val="0"/>
          <c:showPercent val="0"/>
          <c:showBubbleSize val="0"/>
        </c:dLbls>
        <c:marker val="1"/>
        <c:smooth val="0"/>
        <c:axId val="173747584"/>
        <c:axId val="173782528"/>
      </c:lineChart>
      <c:catAx>
        <c:axId val="1737475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782528"/>
        <c:crosses val="autoZero"/>
        <c:auto val="1"/>
        <c:lblAlgn val="ctr"/>
        <c:lblOffset val="100"/>
        <c:tickLblSkip val="1"/>
        <c:tickMarkSkip val="1"/>
        <c:noMultiLvlLbl val="0"/>
      </c:catAx>
      <c:valAx>
        <c:axId val="17378252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747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2.75</c:v>
                </c:pt>
                <c:pt idx="1">
                  <c:v>3.08</c:v>
                </c:pt>
                <c:pt idx="2">
                  <c:v>2.59</c:v>
                </c:pt>
                <c:pt idx="3">
                  <c:v>3.93</c:v>
                </c:pt>
                <c:pt idx="4">
                  <c:v>5.46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6.46</c:v>
                </c:pt>
                <c:pt idx="1">
                  <c:v>2.4700000000000002</c:v>
                </c:pt>
                <c:pt idx="2">
                  <c:v>3.33</c:v>
                </c:pt>
                <c:pt idx="3">
                  <c:v>5.18</c:v>
                </c:pt>
                <c:pt idx="4">
                  <c:v>6.54</c:v>
                </c:pt>
              </c:numCache>
            </c:numRef>
          </c:val>
        </c:ser>
        <c:dLbls>
          <c:showLegendKey val="0"/>
          <c:showVal val="0"/>
          <c:showCatName val="0"/>
          <c:showSerName val="0"/>
          <c:showPercent val="0"/>
          <c:showBubbleSize val="0"/>
        </c:dLbls>
        <c:gapWidth val="250"/>
        <c:overlap val="100"/>
        <c:axId val="41943424"/>
        <c:axId val="41945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-5.67</c:v>
                </c:pt>
                <c:pt idx="1">
                  <c:v>-3.54</c:v>
                </c:pt>
                <c:pt idx="2">
                  <c:v>0.16</c:v>
                </c:pt>
                <c:pt idx="3">
                  <c:v>3.38</c:v>
                </c:pt>
                <c:pt idx="4">
                  <c:v>2.77</c:v>
                </c:pt>
              </c:numCache>
            </c:numRef>
          </c:val>
          <c:smooth val="0"/>
        </c:ser>
        <c:dLbls>
          <c:showLegendKey val="0"/>
          <c:showVal val="0"/>
          <c:showCatName val="0"/>
          <c:showSerName val="0"/>
          <c:showPercent val="0"/>
          <c:showBubbleSize val="0"/>
        </c:dLbls>
        <c:marker val="1"/>
        <c:smooth val="0"/>
        <c:axId val="41943424"/>
        <c:axId val="41945344"/>
      </c:lineChart>
      <c:catAx>
        <c:axId val="4194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945344"/>
        <c:crosses val="autoZero"/>
        <c:auto val="1"/>
        <c:lblAlgn val="ctr"/>
        <c:lblOffset val="100"/>
        <c:tickLblSkip val="1"/>
        <c:tickMarkSkip val="1"/>
        <c:noMultiLvlLbl val="0"/>
      </c:catAx>
      <c:valAx>
        <c:axId val="41945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4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0.02</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0.05</c:v>
                </c:pt>
                <c:pt idx="4">
                  <c:v>#N/A</c:v>
                </c:pt>
                <c:pt idx="5">
                  <c:v>0.04</c:v>
                </c:pt>
                <c:pt idx="6">
                  <c:v>#N/A</c:v>
                </c:pt>
                <c:pt idx="7">
                  <c:v>0.04</c:v>
                </c:pt>
                <c:pt idx="8">
                  <c:v>#N/A</c:v>
                </c:pt>
                <c:pt idx="9">
                  <c:v>0.18</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0.49</c:v>
                </c:pt>
                <c:pt idx="2">
                  <c:v>#N/A</c:v>
                </c:pt>
                <c:pt idx="3">
                  <c:v>0.56000000000000005</c:v>
                </c:pt>
                <c:pt idx="4">
                  <c:v>#N/A</c:v>
                </c:pt>
                <c:pt idx="5">
                  <c:v>0.48</c:v>
                </c:pt>
                <c:pt idx="6">
                  <c:v>#N/A</c:v>
                </c:pt>
                <c:pt idx="7">
                  <c:v>0.44</c:v>
                </c:pt>
                <c:pt idx="8">
                  <c:v>#N/A</c:v>
                </c:pt>
                <c:pt idx="9">
                  <c:v>0.38</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0.13</c:v>
                </c:pt>
                <c:pt idx="2">
                  <c:v>#N/A</c:v>
                </c:pt>
                <c:pt idx="3">
                  <c:v>0.28000000000000003</c:v>
                </c:pt>
                <c:pt idx="4">
                  <c:v>#N/A</c:v>
                </c:pt>
                <c:pt idx="5">
                  <c:v>0.56999999999999995</c:v>
                </c:pt>
                <c:pt idx="6">
                  <c:v>#N/A</c:v>
                </c:pt>
                <c:pt idx="7">
                  <c:v>0.45</c:v>
                </c:pt>
                <c:pt idx="8">
                  <c:v>#N/A</c:v>
                </c:pt>
                <c:pt idx="9">
                  <c:v>0.51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1.01</c:v>
                </c:pt>
                <c:pt idx="2">
                  <c:v>#N/A</c:v>
                </c:pt>
                <c:pt idx="3">
                  <c:v>1.1200000000000001</c:v>
                </c:pt>
                <c:pt idx="4">
                  <c:v>#N/A</c:v>
                </c:pt>
                <c:pt idx="5">
                  <c:v>1.1200000000000001</c:v>
                </c:pt>
                <c:pt idx="6">
                  <c:v>#N/A</c:v>
                </c:pt>
                <c:pt idx="7">
                  <c:v>1.0900000000000001</c:v>
                </c:pt>
                <c:pt idx="8">
                  <c:v>#N/A</c:v>
                </c:pt>
                <c:pt idx="9">
                  <c:v>0.75</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2.99</c:v>
                </c:pt>
                <c:pt idx="2">
                  <c:v>#N/A</c:v>
                </c:pt>
                <c:pt idx="3">
                  <c:v>3.13</c:v>
                </c:pt>
                <c:pt idx="4">
                  <c:v>#N/A</c:v>
                </c:pt>
                <c:pt idx="5">
                  <c:v>4.5999999999999996</c:v>
                </c:pt>
                <c:pt idx="6">
                  <c:v>#N/A</c:v>
                </c:pt>
                <c:pt idx="7">
                  <c:v>3.54</c:v>
                </c:pt>
                <c:pt idx="8">
                  <c:v>#N/A</c:v>
                </c:pt>
                <c:pt idx="9">
                  <c:v>1.65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2.75</c:v>
                </c:pt>
                <c:pt idx="2">
                  <c:v>#N/A</c:v>
                </c:pt>
                <c:pt idx="3">
                  <c:v>3.07</c:v>
                </c:pt>
                <c:pt idx="4">
                  <c:v>#N/A</c:v>
                </c:pt>
                <c:pt idx="5">
                  <c:v>2.58</c:v>
                </c:pt>
                <c:pt idx="6">
                  <c:v>#N/A</c:v>
                </c:pt>
                <c:pt idx="7">
                  <c:v>3.93</c:v>
                </c:pt>
                <c:pt idx="8">
                  <c:v>#N/A</c:v>
                </c:pt>
                <c:pt idx="9">
                  <c:v>5.46</c:v>
                </c:pt>
              </c:numCache>
            </c:numRef>
          </c:val>
        </c:ser>
        <c:dLbls>
          <c:showLegendKey val="0"/>
          <c:showVal val="0"/>
          <c:showCatName val="0"/>
          <c:showSerName val="0"/>
          <c:showPercent val="0"/>
          <c:showBubbleSize val="0"/>
        </c:dLbls>
        <c:gapWidth val="150"/>
        <c:overlap val="100"/>
        <c:axId val="42375808"/>
        <c:axId val="42385792"/>
      </c:barChart>
      <c:catAx>
        <c:axId val="4237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385792"/>
        <c:crosses val="autoZero"/>
        <c:auto val="1"/>
        <c:lblAlgn val="ctr"/>
        <c:lblOffset val="100"/>
        <c:tickLblSkip val="1"/>
        <c:tickMarkSkip val="1"/>
        <c:noMultiLvlLbl val="0"/>
      </c:catAx>
      <c:valAx>
        <c:axId val="42385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75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7122</c:v>
                </c:pt>
                <c:pt idx="5">
                  <c:v>6881</c:v>
                </c:pt>
                <c:pt idx="8">
                  <c:v>6804</c:v>
                </c:pt>
                <c:pt idx="11">
                  <c:v>6854</c:v>
                </c:pt>
                <c:pt idx="14">
                  <c:v>7057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6</c:v>
                </c:pt>
                <c:pt idx="3">
                  <c:v>5</c:v>
                </c:pt>
                <c:pt idx="6">
                  <c:v>5</c:v>
                </c:pt>
                <c:pt idx="9">
                  <c:v>2</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1743</c:v>
                </c:pt>
                <c:pt idx="3">
                  <c:v>1260</c:v>
                </c:pt>
                <c:pt idx="6">
                  <c:v>1165</c:v>
                </c:pt>
                <c:pt idx="9">
                  <c:v>1321</c:v>
                </c:pt>
                <c:pt idx="12">
                  <c:v>1098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42</c:v>
                </c:pt>
                <c:pt idx="3">
                  <c:v>42</c:v>
                </c:pt>
                <c:pt idx="6">
                  <c:v>42</c:v>
                </c:pt>
                <c:pt idx="9">
                  <c:v>42</c:v>
                </c:pt>
                <c:pt idx="12">
                  <c:v>42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50</c:v>
                </c:pt>
                <c:pt idx="3">
                  <c:v>50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6782</c:v>
                </c:pt>
                <c:pt idx="3">
                  <c:v>6850</c:v>
                </c:pt>
                <c:pt idx="6">
                  <c:v>6462</c:v>
                </c:pt>
                <c:pt idx="9">
                  <c:v>6750</c:v>
                </c:pt>
                <c:pt idx="12">
                  <c:v>6826</c:v>
                </c:pt>
              </c:numCache>
            </c:numRef>
          </c:val>
        </c:ser>
        <c:dLbls>
          <c:showLegendKey val="0"/>
          <c:showVal val="0"/>
          <c:showCatName val="0"/>
          <c:showSerName val="0"/>
          <c:showPercent val="0"/>
          <c:showBubbleSize val="0"/>
        </c:dLbls>
        <c:gapWidth val="100"/>
        <c:overlap val="100"/>
        <c:axId val="41641856"/>
        <c:axId val="41660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1501</c:v>
                </c:pt>
                <c:pt idx="2">
                  <c:v>#N/A</c:v>
                </c:pt>
                <c:pt idx="3">
                  <c:v>#N/A</c:v>
                </c:pt>
                <c:pt idx="4">
                  <c:v>1326</c:v>
                </c:pt>
                <c:pt idx="5">
                  <c:v>#N/A</c:v>
                </c:pt>
                <c:pt idx="6">
                  <c:v>#N/A</c:v>
                </c:pt>
                <c:pt idx="7">
                  <c:v>870</c:v>
                </c:pt>
                <c:pt idx="8">
                  <c:v>#N/A</c:v>
                </c:pt>
                <c:pt idx="9">
                  <c:v>#N/A</c:v>
                </c:pt>
                <c:pt idx="10">
                  <c:v>1261</c:v>
                </c:pt>
                <c:pt idx="11">
                  <c:v>#N/A</c:v>
                </c:pt>
                <c:pt idx="12">
                  <c:v>#N/A</c:v>
                </c:pt>
                <c:pt idx="13">
                  <c:v>910</c:v>
                </c:pt>
                <c:pt idx="14">
                  <c:v>#N/A</c:v>
                </c:pt>
              </c:numCache>
            </c:numRef>
          </c:val>
          <c:smooth val="0"/>
        </c:ser>
        <c:dLbls>
          <c:showLegendKey val="0"/>
          <c:showVal val="0"/>
          <c:showCatName val="0"/>
          <c:showSerName val="0"/>
          <c:showPercent val="0"/>
          <c:showBubbleSize val="0"/>
        </c:dLbls>
        <c:marker val="1"/>
        <c:smooth val="0"/>
        <c:axId val="41641856"/>
        <c:axId val="41660416"/>
      </c:lineChart>
      <c:catAx>
        <c:axId val="4164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60416"/>
        <c:crosses val="autoZero"/>
        <c:auto val="1"/>
        <c:lblAlgn val="ctr"/>
        <c:lblOffset val="100"/>
        <c:tickLblSkip val="1"/>
        <c:tickMarkSkip val="1"/>
        <c:noMultiLvlLbl val="0"/>
      </c:catAx>
      <c:valAx>
        <c:axId val="41660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4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46578</c:v>
                </c:pt>
                <c:pt idx="5">
                  <c:v>44965</c:v>
                </c:pt>
                <c:pt idx="8">
                  <c:v>43544</c:v>
                </c:pt>
                <c:pt idx="11">
                  <c:v>41218</c:v>
                </c:pt>
                <c:pt idx="14">
                  <c:v>38916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5651</c:v>
                </c:pt>
                <c:pt idx="5">
                  <c:v>6142</c:v>
                </c:pt>
                <c:pt idx="8">
                  <c:v>8381</c:v>
                </c:pt>
                <c:pt idx="11">
                  <c:v>8816</c:v>
                </c:pt>
                <c:pt idx="14">
                  <c:v>7828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7796</c:v>
                </c:pt>
                <c:pt idx="5">
                  <c:v>5502</c:v>
                </c:pt>
                <c:pt idx="8">
                  <c:v>5055</c:v>
                </c:pt>
                <c:pt idx="11">
                  <c:v>5187</c:v>
                </c:pt>
                <c:pt idx="14">
                  <c:v>5117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14664</c:v>
                </c:pt>
                <c:pt idx="3">
                  <c:v>14569</c:v>
                </c:pt>
                <c:pt idx="6">
                  <c:v>14027</c:v>
                </c:pt>
                <c:pt idx="9">
                  <c:v>13769</c:v>
                </c:pt>
                <c:pt idx="12">
                  <c:v>13069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15809</c:v>
                </c:pt>
                <c:pt idx="3">
                  <c:v>13755</c:v>
                </c:pt>
                <c:pt idx="6">
                  <c:v>12062</c:v>
                </c:pt>
                <c:pt idx="9">
                  <c:v>11870</c:v>
                </c:pt>
                <c:pt idx="12">
                  <c:v>15005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52766</c:v>
                </c:pt>
                <c:pt idx="3">
                  <c:v>53144</c:v>
                </c:pt>
                <c:pt idx="6">
                  <c:v>52962</c:v>
                </c:pt>
                <c:pt idx="9">
                  <c:v>51301</c:v>
                </c:pt>
                <c:pt idx="12">
                  <c:v>49458</c:v>
                </c:pt>
              </c:numCache>
            </c:numRef>
          </c:val>
        </c:ser>
        <c:dLbls>
          <c:showLegendKey val="0"/>
          <c:showVal val="0"/>
          <c:showCatName val="0"/>
          <c:showSerName val="0"/>
          <c:showPercent val="0"/>
          <c:showBubbleSize val="0"/>
        </c:dLbls>
        <c:gapWidth val="100"/>
        <c:overlap val="100"/>
        <c:axId val="41857408"/>
        <c:axId val="41859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23214</c:v>
                </c:pt>
                <c:pt idx="2">
                  <c:v>#N/A</c:v>
                </c:pt>
                <c:pt idx="3">
                  <c:v>#N/A</c:v>
                </c:pt>
                <c:pt idx="4">
                  <c:v>24859</c:v>
                </c:pt>
                <c:pt idx="5">
                  <c:v>#N/A</c:v>
                </c:pt>
                <c:pt idx="6">
                  <c:v>#N/A</c:v>
                </c:pt>
                <c:pt idx="7">
                  <c:v>22071</c:v>
                </c:pt>
                <c:pt idx="8">
                  <c:v>#N/A</c:v>
                </c:pt>
                <c:pt idx="9">
                  <c:v>#N/A</c:v>
                </c:pt>
                <c:pt idx="10">
                  <c:v>21719</c:v>
                </c:pt>
                <c:pt idx="11">
                  <c:v>#N/A</c:v>
                </c:pt>
                <c:pt idx="12">
                  <c:v>#N/A</c:v>
                </c:pt>
                <c:pt idx="13">
                  <c:v>25671</c:v>
                </c:pt>
                <c:pt idx="14">
                  <c:v>#N/A</c:v>
                </c:pt>
              </c:numCache>
            </c:numRef>
          </c:val>
          <c:smooth val="0"/>
        </c:ser>
        <c:dLbls>
          <c:showLegendKey val="0"/>
          <c:showVal val="0"/>
          <c:showCatName val="0"/>
          <c:showSerName val="0"/>
          <c:showPercent val="0"/>
          <c:showBubbleSize val="0"/>
        </c:dLbls>
        <c:marker val="1"/>
        <c:smooth val="0"/>
        <c:axId val="41857408"/>
        <c:axId val="41859328"/>
      </c:lineChart>
      <c:catAx>
        <c:axId val="4185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859328"/>
        <c:crosses val="autoZero"/>
        <c:auto val="1"/>
        <c:lblAlgn val="ctr"/>
        <c:lblOffset val="100"/>
        <c:tickLblSkip val="1"/>
        <c:tickMarkSkip val="1"/>
        <c:noMultiLvlLbl val="0"/>
      </c:catAx>
      <c:valAx>
        <c:axId val="41859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5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神奈川県厚木市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225,342
219,761
93.84
77,177,301
74,645,120
2,414,392
44,211,932
49,457,950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64.8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昭和</a:t>
          </a:r>
          <a:r>
            <a:rPr lang="en-US" altLang="ja-JP" sz="1100" b="0" i="0" baseline="0">
              <a:solidFill>
                <a:schemeClr val="dk1"/>
              </a:solidFill>
              <a:effectLst/>
              <a:latin typeface="+mn-lt"/>
              <a:ea typeface="+mn-ea"/>
              <a:cs typeface="+mn-cs"/>
            </a:rPr>
            <a:t>39</a:t>
          </a:r>
          <a:r>
            <a:rPr lang="ja-JP" altLang="ja-JP" sz="1100" b="0" i="0" baseline="0">
              <a:solidFill>
                <a:schemeClr val="dk1"/>
              </a:solidFill>
              <a:effectLst/>
              <a:latin typeface="+mn-lt"/>
              <a:ea typeface="+mn-ea"/>
              <a:cs typeface="+mn-cs"/>
            </a:rPr>
            <a:t>年度から不交付団体であり、類似団体と比較すると</a:t>
          </a:r>
          <a:r>
            <a:rPr lang="en-US" altLang="ja-JP" sz="1100" b="0" i="0" baseline="0">
              <a:solidFill>
                <a:schemeClr val="dk1"/>
              </a:solidFill>
              <a:effectLst/>
              <a:latin typeface="+mn-lt"/>
              <a:ea typeface="+mn-ea"/>
              <a:cs typeface="+mn-cs"/>
            </a:rPr>
            <a:t>0.26</a:t>
          </a:r>
          <a:r>
            <a:rPr lang="ja-JP" altLang="ja-JP" sz="1100" b="0" i="0" baseline="0">
              <a:solidFill>
                <a:schemeClr val="dk1"/>
              </a:solidFill>
              <a:effectLst/>
              <a:latin typeface="+mn-lt"/>
              <a:ea typeface="+mn-ea"/>
              <a:cs typeface="+mn-cs"/>
            </a:rPr>
            <a:t>ポイントの差で高い指数となっているが、平成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年度まで</a:t>
          </a:r>
          <a:r>
            <a:rPr lang="ja-JP" altLang="ja-JP" sz="1100" b="0" i="0" baseline="0">
              <a:solidFill>
                <a:schemeClr val="dk1"/>
              </a:solidFill>
              <a:effectLst/>
              <a:latin typeface="+mn-lt"/>
              <a:ea typeface="+mn-ea"/>
              <a:cs typeface="+mn-cs"/>
            </a:rPr>
            <a:t>、基準財政収入額の主である市税が減少していることと、基準財政需要額の社会保障関係経費が増加していることから、連続して低下してい</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年度にかけては横ばいに推移しているが、これは社会保障関係経費は相変わらず増加しているものの、法人税の増収により、指数の低下に歯止めがかかったものである。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159657</xdr:rowOff>
    </xdr:from>
    <xdr:to>
      <xdr:col>7</xdr:col>
      <xdr:colOff>152400</xdr:colOff>
      <xdr:row>44</xdr:row>
      <xdr:rowOff>113393</xdr:rowOff>
    </xdr:to>
    <xdr:cxnSp macro="">
      <xdr:nvCxnSpPr>
        <xdr:cNvPr id="64" name="直線コネクタ 63"/>
        <xdr:cNvCxnSpPr/>
      </xdr:nvCxnSpPr>
      <xdr:spPr>
        <a:xfrm flipV="1">
          <a:off x="4953000" y="6674757"/>
          <a:ext cx="0" cy="982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74584</xdr:rowOff>
    </xdr:from>
    <xdr:ext cx="762000" cy="259045"/>
    <xdr:sp macro="" textlink="">
      <xdr:nvSpPr>
        <xdr:cNvPr id="67" name="財政力最大値テキスト"/>
        <xdr:cNvSpPr txBox="1"/>
      </xdr:nvSpPr>
      <xdr:spPr>
        <a:xfrm>
          <a:off x="5041900" y="641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38</xdr:row>
      <xdr:rowOff>159657</xdr:rowOff>
    </xdr:from>
    <xdr:to>
      <xdr:col>7</xdr:col>
      <xdr:colOff>241300</xdr:colOff>
      <xdr:row>38</xdr:row>
      <xdr:rowOff>159657</xdr:rowOff>
    </xdr:to>
    <xdr:cxnSp macro="">
      <xdr:nvCxnSpPr>
        <xdr:cNvPr id="68" name="直線コネクタ 67"/>
        <xdr:cNvCxnSpPr/>
      </xdr:nvCxnSpPr>
      <xdr:spPr>
        <a:xfrm>
          <a:off x="4864100" y="6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159657</xdr:rowOff>
    </xdr:from>
    <xdr:to>
      <xdr:col>7</xdr:col>
      <xdr:colOff>152400</xdr:colOff>
      <xdr:row>38</xdr:row>
      <xdr:rowOff>159657</xdr:rowOff>
    </xdr:to>
    <xdr:cxnSp macro="">
      <xdr:nvCxnSpPr>
        <xdr:cNvPr id="69" name="直線コネクタ 68"/>
        <xdr:cNvCxnSpPr/>
      </xdr:nvCxnSpPr>
      <xdr:spPr>
        <a:xfrm>
          <a:off x="4114800" y="6674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14712</xdr:rowOff>
    </xdr:from>
    <xdr:ext cx="762000" cy="259045"/>
    <xdr:sp macro="" textlink="">
      <xdr:nvSpPr>
        <xdr:cNvPr id="70"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1" name="フローチャート : 判断 70"/>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142422</xdr:rowOff>
    </xdr:from>
    <xdr:to>
      <xdr:col>6</xdr:col>
      <xdr:colOff>0</xdr:colOff>
      <xdr:row>38</xdr:row>
      <xdr:rowOff>159657</xdr:rowOff>
    </xdr:to>
    <xdr:cxnSp macro="">
      <xdr:nvCxnSpPr>
        <xdr:cNvPr id="72" name="直線コネクタ 71"/>
        <xdr:cNvCxnSpPr/>
      </xdr:nvCxnSpPr>
      <xdr:spPr>
        <a:xfrm>
          <a:off x="3225800" y="66575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59872</xdr:rowOff>
    </xdr:from>
    <xdr:to>
      <xdr:col>6</xdr:col>
      <xdr:colOff>50800</xdr:colOff>
      <xdr:row>41</xdr:row>
      <xdr:rowOff>161472</xdr:rowOff>
    </xdr:to>
    <xdr:sp macro="" textlink="">
      <xdr:nvSpPr>
        <xdr:cNvPr id="73" name="フローチャート : 判断 72"/>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146249</xdr:rowOff>
    </xdr:from>
    <xdr:ext cx="736600" cy="259045"/>
    <xdr:sp macro="" textlink="">
      <xdr:nvSpPr>
        <xdr:cNvPr id="74" name="テキスト ボックス 73"/>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89807</xdr:rowOff>
    </xdr:from>
    <xdr:to>
      <xdr:col>4</xdr:col>
      <xdr:colOff>482600</xdr:colOff>
      <xdr:row>38</xdr:row>
      <xdr:rowOff>142422</xdr:rowOff>
    </xdr:to>
    <xdr:cxnSp macro="">
      <xdr:nvCxnSpPr>
        <xdr:cNvPr id="75" name="直線コネクタ 74"/>
        <xdr:cNvCxnSpPr/>
      </xdr:nvCxnSpPr>
      <xdr:spPr>
        <a:xfrm>
          <a:off x="2336800" y="6433457"/>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146249</xdr:rowOff>
    </xdr:from>
    <xdr:ext cx="762000" cy="259045"/>
    <xdr:sp macro="" textlink="">
      <xdr:nvSpPr>
        <xdr:cNvPr id="77" name="テキスト ボックス 76"/>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106136</xdr:rowOff>
    </xdr:from>
    <xdr:to>
      <xdr:col>3</xdr:col>
      <xdr:colOff>279400</xdr:colOff>
      <xdr:row>37</xdr:row>
      <xdr:rowOff>89807</xdr:rowOff>
    </xdr:to>
    <xdr:cxnSp macro="">
      <xdr:nvCxnSpPr>
        <xdr:cNvPr id="78" name="直線コネクタ 77"/>
        <xdr:cNvCxnSpPr/>
      </xdr:nvCxnSpPr>
      <xdr:spPr>
        <a:xfrm>
          <a:off x="1447800" y="62783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110672</xdr:rowOff>
    </xdr:from>
    <xdr:to>
      <xdr:col>2</xdr:col>
      <xdr:colOff>127000</xdr:colOff>
      <xdr:row>41</xdr:row>
      <xdr:rowOff>40822</xdr:rowOff>
    </xdr:to>
    <xdr:sp macro="" textlink="">
      <xdr:nvSpPr>
        <xdr:cNvPr id="81" name="フローチャート : 判断 80"/>
        <xdr:cNvSpPr/>
      </xdr:nvSpPr>
      <xdr:spPr>
        <a:xfrm>
          <a:off x="1397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25599</xdr:rowOff>
    </xdr:from>
    <xdr:ext cx="762000" cy="259045"/>
    <xdr:sp macro="" textlink="">
      <xdr:nvSpPr>
        <xdr:cNvPr id="82" name="テキスト ボックス 81"/>
        <xdr:cNvSpPr txBox="1"/>
      </xdr:nvSpPr>
      <xdr:spPr>
        <a:xfrm>
          <a:off x="1066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108857</xdr:rowOff>
    </xdr:from>
    <xdr:to>
      <xdr:col>7</xdr:col>
      <xdr:colOff>203200</xdr:colOff>
      <xdr:row>39</xdr:row>
      <xdr:rowOff>39007</xdr:rowOff>
    </xdr:to>
    <xdr:sp macro="" textlink="">
      <xdr:nvSpPr>
        <xdr:cNvPr id="88" name="円/楕円 87"/>
        <xdr:cNvSpPr/>
      </xdr:nvSpPr>
      <xdr:spPr>
        <a:xfrm>
          <a:off x="4902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30134</xdr:rowOff>
    </xdr:from>
    <xdr:ext cx="762000" cy="259045"/>
    <xdr:sp macro="" textlink="">
      <xdr:nvSpPr>
        <xdr:cNvPr id="89" name="財政力該当値テキスト"/>
        <xdr:cNvSpPr txBox="1"/>
      </xdr:nvSpPr>
      <xdr:spPr>
        <a:xfrm>
          <a:off x="5041900" y="654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108857</xdr:rowOff>
    </xdr:from>
    <xdr:to>
      <xdr:col>6</xdr:col>
      <xdr:colOff>50800</xdr:colOff>
      <xdr:row>39</xdr:row>
      <xdr:rowOff>39007</xdr:rowOff>
    </xdr:to>
    <xdr:sp macro="" textlink="">
      <xdr:nvSpPr>
        <xdr:cNvPr id="90" name="円/楕円 89"/>
        <xdr:cNvSpPr/>
      </xdr:nvSpPr>
      <xdr:spPr>
        <a:xfrm>
          <a:off x="4064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49184</xdr:rowOff>
    </xdr:from>
    <xdr:ext cx="736600" cy="259045"/>
    <xdr:sp macro="" textlink="">
      <xdr:nvSpPr>
        <xdr:cNvPr id="91" name="テキスト ボックス 90"/>
        <xdr:cNvSpPr txBox="1"/>
      </xdr:nvSpPr>
      <xdr:spPr>
        <a:xfrm>
          <a:off x="3733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91622</xdr:rowOff>
    </xdr:from>
    <xdr:to>
      <xdr:col>4</xdr:col>
      <xdr:colOff>533400</xdr:colOff>
      <xdr:row>39</xdr:row>
      <xdr:rowOff>21772</xdr:rowOff>
    </xdr:to>
    <xdr:sp macro="" textlink="">
      <xdr:nvSpPr>
        <xdr:cNvPr id="92" name="円/楕円 91"/>
        <xdr:cNvSpPr/>
      </xdr:nvSpPr>
      <xdr:spPr>
        <a:xfrm>
          <a:off x="3175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31949</xdr:rowOff>
    </xdr:from>
    <xdr:ext cx="762000" cy="259045"/>
    <xdr:sp macro="" textlink="">
      <xdr:nvSpPr>
        <xdr:cNvPr id="93" name="テキスト ボックス 92"/>
        <xdr:cNvSpPr txBox="1"/>
      </xdr:nvSpPr>
      <xdr:spPr>
        <a:xfrm>
          <a:off x="284480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39007</xdr:rowOff>
    </xdr:from>
    <xdr:to>
      <xdr:col>3</xdr:col>
      <xdr:colOff>330200</xdr:colOff>
      <xdr:row>37</xdr:row>
      <xdr:rowOff>140607</xdr:rowOff>
    </xdr:to>
    <xdr:sp macro="" textlink="">
      <xdr:nvSpPr>
        <xdr:cNvPr id="94" name="円/楕円 93"/>
        <xdr:cNvSpPr/>
      </xdr:nvSpPr>
      <xdr:spPr>
        <a:xfrm>
          <a:off x="2286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150784</xdr:rowOff>
    </xdr:from>
    <xdr:ext cx="762000" cy="259045"/>
    <xdr:sp macro="" textlink="">
      <xdr:nvSpPr>
        <xdr:cNvPr id="95" name="テキスト ボックス 94"/>
        <xdr:cNvSpPr txBox="1"/>
      </xdr:nvSpPr>
      <xdr:spPr>
        <a:xfrm>
          <a:off x="1955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55336</xdr:rowOff>
    </xdr:from>
    <xdr:to>
      <xdr:col>2</xdr:col>
      <xdr:colOff>127000</xdr:colOff>
      <xdr:row>36</xdr:row>
      <xdr:rowOff>156936</xdr:rowOff>
    </xdr:to>
    <xdr:sp macro="" textlink="">
      <xdr:nvSpPr>
        <xdr:cNvPr id="96" name="円/楕円 95"/>
        <xdr:cNvSpPr/>
      </xdr:nvSpPr>
      <xdr:spPr>
        <a:xfrm>
          <a:off x="1397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167113</xdr:rowOff>
    </xdr:from>
    <xdr:ext cx="762000" cy="259045"/>
    <xdr:sp macro="" textlink="">
      <xdr:nvSpPr>
        <xdr:cNvPr id="97" name="テキスト ボックス 96"/>
        <xdr:cNvSpPr txBox="1"/>
      </xdr:nvSpPr>
      <xdr:spPr>
        <a:xfrm>
          <a:off x="1066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近年の比率の変動は、法人市民税の変動や臨時財政対策債の減など歳入の減少によることが大きな要因であり、類似団体のなかでも高い比率となっているが、歳出面での経常経費の減少と経常的一般財源の増加に努めたことにより、低下傾向に転じてい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96096</xdr:rowOff>
    </xdr:to>
    <xdr:cxnSp macro="">
      <xdr:nvCxnSpPr>
        <xdr:cNvPr id="127" name="直線コネクタ 126"/>
        <xdr:cNvCxnSpPr/>
      </xdr:nvCxnSpPr>
      <xdr:spPr>
        <a:xfrm flipV="1">
          <a:off x="4953000" y="10030883"/>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8"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9" name="直線コネクタ 128"/>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30"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31" name="直線コネクタ 130"/>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160020</xdr:rowOff>
    </xdr:from>
    <xdr:to>
      <xdr:col>7</xdr:col>
      <xdr:colOff>152400</xdr:colOff>
      <xdr:row>65</xdr:row>
      <xdr:rowOff>157480</xdr:rowOff>
    </xdr:to>
    <xdr:cxnSp macro="">
      <xdr:nvCxnSpPr>
        <xdr:cNvPr id="132" name="直線コネクタ 131"/>
        <xdr:cNvCxnSpPr/>
      </xdr:nvCxnSpPr>
      <xdr:spPr>
        <a:xfrm flipV="1">
          <a:off x="4114800" y="1113282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63940</xdr:rowOff>
    </xdr:from>
    <xdr:ext cx="762000" cy="259045"/>
    <xdr:sp macro="" textlink="">
      <xdr:nvSpPr>
        <xdr:cNvPr id="133" name="財政構造の弾力性平均値テキスト"/>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47413</xdr:rowOff>
    </xdr:from>
    <xdr:to>
      <xdr:col>7</xdr:col>
      <xdr:colOff>203200</xdr:colOff>
      <xdr:row>63</xdr:row>
      <xdr:rowOff>149013</xdr:rowOff>
    </xdr:to>
    <xdr:sp macro="" textlink="">
      <xdr:nvSpPr>
        <xdr:cNvPr id="134" name="フローチャート : 判断 133"/>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157480</xdr:rowOff>
    </xdr:from>
    <xdr:to>
      <xdr:col>6</xdr:col>
      <xdr:colOff>0</xdr:colOff>
      <xdr:row>66</xdr:row>
      <xdr:rowOff>74506</xdr:rowOff>
    </xdr:to>
    <xdr:cxnSp macro="">
      <xdr:nvCxnSpPr>
        <xdr:cNvPr id="135" name="直線コネクタ 134"/>
        <xdr:cNvCxnSpPr/>
      </xdr:nvCxnSpPr>
      <xdr:spPr>
        <a:xfrm flipV="1">
          <a:off x="3225800" y="1130173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146473</xdr:rowOff>
    </xdr:from>
    <xdr:to>
      <xdr:col>6</xdr:col>
      <xdr:colOff>50800</xdr:colOff>
      <xdr:row>63</xdr:row>
      <xdr:rowOff>76623</xdr:rowOff>
    </xdr:to>
    <xdr:sp macro="" textlink="">
      <xdr:nvSpPr>
        <xdr:cNvPr id="136" name="フローチャート : 判断 135"/>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86800</xdr:rowOff>
    </xdr:from>
    <xdr:ext cx="736600" cy="259045"/>
    <xdr:sp macro="" textlink="">
      <xdr:nvSpPr>
        <xdr:cNvPr id="137" name="テキスト ボックス 136"/>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74506</xdr:rowOff>
    </xdr:from>
    <xdr:to>
      <xdr:col>4</xdr:col>
      <xdr:colOff>482600</xdr:colOff>
      <xdr:row>66</xdr:row>
      <xdr:rowOff>154940</xdr:rowOff>
    </xdr:to>
    <xdr:cxnSp macro="">
      <xdr:nvCxnSpPr>
        <xdr:cNvPr id="138" name="直線コネクタ 137"/>
        <xdr:cNvCxnSpPr/>
      </xdr:nvCxnSpPr>
      <xdr:spPr>
        <a:xfrm flipV="1">
          <a:off x="2336800" y="1139020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9" name="フローチャート :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141394</xdr:rowOff>
    </xdr:from>
    <xdr:to>
      <xdr:col>3</xdr:col>
      <xdr:colOff>279400</xdr:colOff>
      <xdr:row>66</xdr:row>
      <xdr:rowOff>154940</xdr:rowOff>
    </xdr:to>
    <xdr:cxnSp macro="">
      <xdr:nvCxnSpPr>
        <xdr:cNvPr id="141" name="直線コネクタ 140"/>
        <xdr:cNvCxnSpPr/>
      </xdr:nvCxnSpPr>
      <xdr:spPr>
        <a:xfrm>
          <a:off x="1447800" y="1128564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2" name="フローチャート : 判断 141"/>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3" name="テキスト ボックス 142"/>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4" name="フローチャート : 判断 143"/>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145644</xdr:rowOff>
    </xdr:from>
    <xdr:ext cx="762000" cy="259045"/>
    <xdr:sp macro="" textlink="">
      <xdr:nvSpPr>
        <xdr:cNvPr id="145" name="テキスト ボックス 144"/>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51" name="円/楕円 150"/>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81297</xdr:rowOff>
    </xdr:from>
    <xdr:ext cx="762000" cy="259045"/>
    <xdr:sp macro="" textlink="">
      <xdr:nvSpPr>
        <xdr:cNvPr id="152"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106680</xdr:rowOff>
    </xdr:from>
    <xdr:to>
      <xdr:col>6</xdr:col>
      <xdr:colOff>50800</xdr:colOff>
      <xdr:row>66</xdr:row>
      <xdr:rowOff>36830</xdr:rowOff>
    </xdr:to>
    <xdr:sp macro="" textlink="">
      <xdr:nvSpPr>
        <xdr:cNvPr id="153" name="円/楕円 152"/>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21607</xdr:rowOff>
    </xdr:from>
    <xdr:ext cx="736600" cy="259045"/>
    <xdr:sp macro="" textlink="">
      <xdr:nvSpPr>
        <xdr:cNvPr id="154" name="テキスト ボックス 153"/>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23706</xdr:rowOff>
    </xdr:from>
    <xdr:to>
      <xdr:col>4</xdr:col>
      <xdr:colOff>533400</xdr:colOff>
      <xdr:row>66</xdr:row>
      <xdr:rowOff>125306</xdr:rowOff>
    </xdr:to>
    <xdr:sp macro="" textlink="">
      <xdr:nvSpPr>
        <xdr:cNvPr id="155" name="円/楕円 154"/>
        <xdr:cNvSpPr/>
      </xdr:nvSpPr>
      <xdr:spPr>
        <a:xfrm>
          <a:off x="3175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110083</xdr:rowOff>
    </xdr:from>
    <xdr:ext cx="762000" cy="259045"/>
    <xdr:sp macro="" textlink="">
      <xdr:nvSpPr>
        <xdr:cNvPr id="156" name="テキスト ボックス 155"/>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104140</xdr:rowOff>
    </xdr:from>
    <xdr:to>
      <xdr:col>3</xdr:col>
      <xdr:colOff>330200</xdr:colOff>
      <xdr:row>67</xdr:row>
      <xdr:rowOff>34290</xdr:rowOff>
    </xdr:to>
    <xdr:sp macro="" textlink="">
      <xdr:nvSpPr>
        <xdr:cNvPr id="157" name="円/楕円 156"/>
        <xdr:cNvSpPr/>
      </xdr:nvSpPr>
      <xdr:spPr>
        <a:xfrm>
          <a:off x="2286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19067</xdr:rowOff>
    </xdr:from>
    <xdr:ext cx="762000" cy="259045"/>
    <xdr:sp macro="" textlink="">
      <xdr:nvSpPr>
        <xdr:cNvPr id="158" name="テキスト ボックス 157"/>
        <xdr:cNvSpPr txBox="1"/>
      </xdr:nvSpPr>
      <xdr:spPr>
        <a:xfrm>
          <a:off x="1955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90594</xdr:rowOff>
    </xdr:from>
    <xdr:to>
      <xdr:col>2</xdr:col>
      <xdr:colOff>127000</xdr:colOff>
      <xdr:row>66</xdr:row>
      <xdr:rowOff>20744</xdr:rowOff>
    </xdr:to>
    <xdr:sp macro="" textlink="">
      <xdr:nvSpPr>
        <xdr:cNvPr id="159" name="円/楕円 158"/>
        <xdr:cNvSpPr/>
      </xdr:nvSpPr>
      <xdr:spPr>
        <a:xfrm>
          <a:off x="1397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5521</xdr:rowOff>
    </xdr:from>
    <xdr:ext cx="762000" cy="259045"/>
    <xdr:sp macro="" textlink="">
      <xdr:nvSpPr>
        <xdr:cNvPr id="160" name="テキスト ボックス 159"/>
        <xdr:cNvSpPr txBox="1"/>
      </xdr:nvSpPr>
      <xdr:spPr>
        <a:xfrm>
          <a:off x="1066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[118,988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類似団体の平均に比べて</a:t>
          </a:r>
          <a:r>
            <a:rPr lang="en-US" altLang="ja-JP" sz="1100" b="0" i="0" baseline="0">
              <a:solidFill>
                <a:schemeClr val="dk1"/>
              </a:solidFill>
              <a:effectLst/>
              <a:latin typeface="+mn-lt"/>
              <a:ea typeface="+mn-ea"/>
              <a:cs typeface="+mn-cs"/>
            </a:rPr>
            <a:t>16,080</a:t>
          </a:r>
          <a:r>
            <a:rPr lang="ja-JP" altLang="ja-JP" sz="1100" b="0" i="0" baseline="0">
              <a:solidFill>
                <a:schemeClr val="dk1"/>
              </a:solidFill>
              <a:effectLst/>
              <a:latin typeface="+mn-lt"/>
              <a:ea typeface="+mn-ea"/>
              <a:cs typeface="+mn-cs"/>
            </a:rPr>
            <a:t>円高くなっているのは、主に物件費が要因で、公共施設の数が他の類似団体と比較して多いことから、施設等の管理委託料が多いことや、給食費の公会計化の実施によるものである。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人件費についても、独自削減や、職員数の削減により抑制しているものの、平成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年度については増加に転じている。</a:t>
          </a:r>
          <a:endParaRPr lang="ja-JP" altLang="ja-JP">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77" name="直線コネクタ 176"/>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8" name="テキスト ボックス 177"/>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81" name="直線コネクタ 180"/>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2" name="テキスト ボックス 181"/>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85" name="直線コネクタ 184"/>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6" name="テキスト ボックス 185"/>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7" name="直線コネクタ 186"/>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8" name="テキスト ボックス 187"/>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89" name="直線コネクタ 188"/>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0" name="テキスト ボックス 189"/>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163908</xdr:rowOff>
    </xdr:from>
    <xdr:to>
      <xdr:col>7</xdr:col>
      <xdr:colOff>152400</xdr:colOff>
      <xdr:row>89</xdr:row>
      <xdr:rowOff>63395</xdr:rowOff>
    </xdr:to>
    <xdr:cxnSp macro="">
      <xdr:nvCxnSpPr>
        <xdr:cNvPr id="194" name="直線コネクタ 193"/>
        <xdr:cNvCxnSpPr/>
      </xdr:nvCxnSpPr>
      <xdr:spPr>
        <a:xfrm flipV="1">
          <a:off x="4953000" y="13879908"/>
          <a:ext cx="0" cy="1442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35472</xdr:rowOff>
    </xdr:from>
    <xdr:ext cx="762000" cy="259045"/>
    <xdr:sp macro="" textlink="">
      <xdr:nvSpPr>
        <xdr:cNvPr id="195" name="人件費・物件費等の状況最小値テキスト"/>
        <xdr:cNvSpPr txBox="1"/>
      </xdr:nvSpPr>
      <xdr:spPr>
        <a:xfrm>
          <a:off x="5041900" y="1529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167,572</a:t>
          </a:r>
          <a:endParaRPr kumimoji="1" lang="ja-JP" altLang="en-US" sz="1000" b="1">
            <a:latin typeface="ＭＳ Ｐゴシック"/>
          </a:endParaRPr>
        </a:p>
      </xdr:txBody>
    </xdr:sp>
    <xdr:clientData/>
  </xdr:oneCellAnchor>
  <xdr:twoCellAnchor>
    <xdr:from>
      <xdr:col>7</xdr:col>
      <xdr:colOff>63500</xdr:colOff>
      <xdr:row>89</xdr:row>
      <xdr:rowOff>63395</xdr:rowOff>
    </xdr:from>
    <xdr:to>
      <xdr:col>7</xdr:col>
      <xdr:colOff>241300</xdr:colOff>
      <xdr:row>89</xdr:row>
      <xdr:rowOff>63395</xdr:rowOff>
    </xdr:to>
    <xdr:cxnSp macro="">
      <xdr:nvCxnSpPr>
        <xdr:cNvPr id="196" name="直線コネクタ 195"/>
        <xdr:cNvCxnSpPr/>
      </xdr:nvCxnSpPr>
      <xdr:spPr>
        <a:xfrm>
          <a:off x="4864100" y="1532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78835</xdr:rowOff>
    </xdr:from>
    <xdr:ext cx="762000" cy="259045"/>
    <xdr:sp macro="" textlink="">
      <xdr:nvSpPr>
        <xdr:cNvPr id="197" name="人件費・物件費等の状況最大値テキスト"/>
        <xdr:cNvSpPr txBox="1"/>
      </xdr:nvSpPr>
      <xdr:spPr>
        <a:xfrm>
          <a:off x="5041900" y="1362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71,921</a:t>
          </a:r>
          <a:endParaRPr kumimoji="1" lang="ja-JP" altLang="en-US" sz="1000" b="1">
            <a:latin typeface="ＭＳ Ｐゴシック"/>
          </a:endParaRPr>
        </a:p>
      </xdr:txBody>
    </xdr:sp>
    <xdr:clientData/>
  </xdr:oneCellAnchor>
  <xdr:twoCellAnchor>
    <xdr:from>
      <xdr:col>7</xdr:col>
      <xdr:colOff>63500</xdr:colOff>
      <xdr:row>80</xdr:row>
      <xdr:rowOff>163908</xdr:rowOff>
    </xdr:from>
    <xdr:to>
      <xdr:col>7</xdr:col>
      <xdr:colOff>241300</xdr:colOff>
      <xdr:row>80</xdr:row>
      <xdr:rowOff>163908</xdr:rowOff>
    </xdr:to>
    <xdr:cxnSp macro="">
      <xdr:nvCxnSpPr>
        <xdr:cNvPr id="198" name="直線コネクタ 197"/>
        <xdr:cNvCxnSpPr/>
      </xdr:nvCxnSpPr>
      <xdr:spPr>
        <a:xfrm>
          <a:off x="4864100" y="1387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106423</xdr:rowOff>
    </xdr:from>
    <xdr:to>
      <xdr:col>7</xdr:col>
      <xdr:colOff>152400</xdr:colOff>
      <xdr:row>85</xdr:row>
      <xdr:rowOff>16487</xdr:rowOff>
    </xdr:to>
    <xdr:cxnSp macro="">
      <xdr:nvCxnSpPr>
        <xdr:cNvPr id="199" name="直線コネクタ 198"/>
        <xdr:cNvCxnSpPr/>
      </xdr:nvCxnSpPr>
      <xdr:spPr>
        <a:xfrm>
          <a:off x="4114800" y="14508223"/>
          <a:ext cx="838200" cy="8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82608</xdr:rowOff>
    </xdr:from>
    <xdr:ext cx="762000" cy="259045"/>
    <xdr:sp macro="" textlink="">
      <xdr:nvSpPr>
        <xdr:cNvPr id="200" name="人件費・物件費等の状況平均値テキスト"/>
        <xdr:cNvSpPr txBox="1"/>
      </xdr:nvSpPr>
      <xdr:spPr>
        <a:xfrm>
          <a:off x="5041900" y="14141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66081</xdr:rowOff>
    </xdr:from>
    <xdr:to>
      <xdr:col>7</xdr:col>
      <xdr:colOff>203200</xdr:colOff>
      <xdr:row>83</xdr:row>
      <xdr:rowOff>167681</xdr:rowOff>
    </xdr:to>
    <xdr:sp macro="" textlink="">
      <xdr:nvSpPr>
        <xdr:cNvPr id="201" name="フローチャート : 判断 200"/>
        <xdr:cNvSpPr/>
      </xdr:nvSpPr>
      <xdr:spPr>
        <a:xfrm>
          <a:off x="4902200" y="1429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106423</xdr:rowOff>
    </xdr:from>
    <xdr:to>
      <xdr:col>6</xdr:col>
      <xdr:colOff>0</xdr:colOff>
      <xdr:row>84</xdr:row>
      <xdr:rowOff>135727</xdr:rowOff>
    </xdr:to>
    <xdr:cxnSp macro="">
      <xdr:nvCxnSpPr>
        <xdr:cNvPr id="202" name="直線コネクタ 201"/>
        <xdr:cNvCxnSpPr/>
      </xdr:nvCxnSpPr>
      <xdr:spPr>
        <a:xfrm flipV="1">
          <a:off x="3225800" y="14508223"/>
          <a:ext cx="889000" cy="2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158837</xdr:rowOff>
    </xdr:from>
    <xdr:to>
      <xdr:col>6</xdr:col>
      <xdr:colOff>50800</xdr:colOff>
      <xdr:row>83</xdr:row>
      <xdr:rowOff>88987</xdr:rowOff>
    </xdr:to>
    <xdr:sp macro="" textlink="">
      <xdr:nvSpPr>
        <xdr:cNvPr id="203" name="フローチャート : 判断 202"/>
        <xdr:cNvSpPr/>
      </xdr:nvSpPr>
      <xdr:spPr>
        <a:xfrm>
          <a:off x="4064000" y="1421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99164</xdr:rowOff>
    </xdr:from>
    <xdr:ext cx="736600" cy="259045"/>
    <xdr:sp macro="" textlink="">
      <xdr:nvSpPr>
        <xdr:cNvPr id="204" name="テキスト ボックス 203"/>
        <xdr:cNvSpPr txBox="1"/>
      </xdr:nvSpPr>
      <xdr:spPr>
        <a:xfrm>
          <a:off x="3733800" y="13986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135727</xdr:rowOff>
    </xdr:from>
    <xdr:to>
      <xdr:col>4</xdr:col>
      <xdr:colOff>482600</xdr:colOff>
      <xdr:row>85</xdr:row>
      <xdr:rowOff>78094</xdr:rowOff>
    </xdr:to>
    <xdr:cxnSp macro="">
      <xdr:nvCxnSpPr>
        <xdr:cNvPr id="205" name="直線コネクタ 204"/>
        <xdr:cNvCxnSpPr/>
      </xdr:nvCxnSpPr>
      <xdr:spPr>
        <a:xfrm flipV="1">
          <a:off x="2336800" y="14537527"/>
          <a:ext cx="889000" cy="1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10432</xdr:rowOff>
    </xdr:from>
    <xdr:to>
      <xdr:col>4</xdr:col>
      <xdr:colOff>533400</xdr:colOff>
      <xdr:row>83</xdr:row>
      <xdr:rowOff>112032</xdr:rowOff>
    </xdr:to>
    <xdr:sp macro="" textlink="">
      <xdr:nvSpPr>
        <xdr:cNvPr id="206" name="フローチャート : 判断 205"/>
        <xdr:cNvSpPr/>
      </xdr:nvSpPr>
      <xdr:spPr>
        <a:xfrm>
          <a:off x="3175000" y="1424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122209</xdr:rowOff>
    </xdr:from>
    <xdr:ext cx="762000" cy="259045"/>
    <xdr:sp macro="" textlink="">
      <xdr:nvSpPr>
        <xdr:cNvPr id="207" name="テキスト ボックス 206"/>
        <xdr:cNvSpPr txBox="1"/>
      </xdr:nvSpPr>
      <xdr:spPr>
        <a:xfrm>
          <a:off x="2844800" y="140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72168</xdr:rowOff>
    </xdr:from>
    <xdr:to>
      <xdr:col>3</xdr:col>
      <xdr:colOff>279400</xdr:colOff>
      <xdr:row>85</xdr:row>
      <xdr:rowOff>78094</xdr:rowOff>
    </xdr:to>
    <xdr:cxnSp macro="">
      <xdr:nvCxnSpPr>
        <xdr:cNvPr id="208" name="直線コネクタ 207"/>
        <xdr:cNvCxnSpPr/>
      </xdr:nvCxnSpPr>
      <xdr:spPr>
        <a:xfrm>
          <a:off x="1447800" y="14645418"/>
          <a:ext cx="889000" cy="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54091</xdr:rowOff>
    </xdr:from>
    <xdr:to>
      <xdr:col>3</xdr:col>
      <xdr:colOff>330200</xdr:colOff>
      <xdr:row>83</xdr:row>
      <xdr:rowOff>155691</xdr:rowOff>
    </xdr:to>
    <xdr:sp macro="" textlink="">
      <xdr:nvSpPr>
        <xdr:cNvPr id="209" name="フローチャート : 判断 208"/>
        <xdr:cNvSpPr/>
      </xdr:nvSpPr>
      <xdr:spPr>
        <a:xfrm>
          <a:off x="2286000" y="1428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165868</xdr:rowOff>
    </xdr:from>
    <xdr:ext cx="762000" cy="259045"/>
    <xdr:sp macro="" textlink="">
      <xdr:nvSpPr>
        <xdr:cNvPr id="210" name="テキスト ボックス 209"/>
        <xdr:cNvSpPr txBox="1"/>
      </xdr:nvSpPr>
      <xdr:spPr>
        <a:xfrm>
          <a:off x="1955800" y="1405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23070</xdr:rowOff>
    </xdr:from>
    <xdr:to>
      <xdr:col>2</xdr:col>
      <xdr:colOff>127000</xdr:colOff>
      <xdr:row>83</xdr:row>
      <xdr:rowOff>124670</xdr:rowOff>
    </xdr:to>
    <xdr:sp macro="" textlink="">
      <xdr:nvSpPr>
        <xdr:cNvPr id="211" name="フローチャート : 判断 210"/>
        <xdr:cNvSpPr/>
      </xdr:nvSpPr>
      <xdr:spPr>
        <a:xfrm>
          <a:off x="1397000" y="142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134847</xdr:rowOff>
    </xdr:from>
    <xdr:ext cx="762000" cy="259045"/>
    <xdr:sp macro="" textlink="">
      <xdr:nvSpPr>
        <xdr:cNvPr id="212" name="テキスト ボックス 211"/>
        <xdr:cNvSpPr txBox="1"/>
      </xdr:nvSpPr>
      <xdr:spPr>
        <a:xfrm>
          <a:off x="1066800" y="140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137137</xdr:rowOff>
    </xdr:from>
    <xdr:to>
      <xdr:col>7</xdr:col>
      <xdr:colOff>203200</xdr:colOff>
      <xdr:row>85</xdr:row>
      <xdr:rowOff>67287</xdr:rowOff>
    </xdr:to>
    <xdr:sp macro="" textlink="">
      <xdr:nvSpPr>
        <xdr:cNvPr id="218" name="円/楕円 217"/>
        <xdr:cNvSpPr/>
      </xdr:nvSpPr>
      <xdr:spPr>
        <a:xfrm>
          <a:off x="4902200" y="1453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109214</xdr:rowOff>
    </xdr:from>
    <xdr:ext cx="762000" cy="259045"/>
    <xdr:sp macro="" textlink="">
      <xdr:nvSpPr>
        <xdr:cNvPr id="219" name="人件費・物件費等の状況該当値テキスト"/>
        <xdr:cNvSpPr txBox="1"/>
      </xdr:nvSpPr>
      <xdr:spPr>
        <a:xfrm>
          <a:off x="5041900" y="1451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118,988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55623</xdr:rowOff>
    </xdr:from>
    <xdr:to>
      <xdr:col>6</xdr:col>
      <xdr:colOff>50800</xdr:colOff>
      <xdr:row>84</xdr:row>
      <xdr:rowOff>157223</xdr:rowOff>
    </xdr:to>
    <xdr:sp macro="" textlink="">
      <xdr:nvSpPr>
        <xdr:cNvPr id="220" name="円/楕円 219"/>
        <xdr:cNvSpPr/>
      </xdr:nvSpPr>
      <xdr:spPr>
        <a:xfrm>
          <a:off x="4064000" y="144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142000</xdr:rowOff>
    </xdr:from>
    <xdr:ext cx="736600" cy="259045"/>
    <xdr:sp macro="" textlink="">
      <xdr:nvSpPr>
        <xdr:cNvPr id="221" name="テキスト ボックス 220"/>
        <xdr:cNvSpPr txBox="1"/>
      </xdr:nvSpPr>
      <xdr:spPr>
        <a:xfrm>
          <a:off x="3733800" y="14543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113,583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84927</xdr:rowOff>
    </xdr:from>
    <xdr:to>
      <xdr:col>4</xdr:col>
      <xdr:colOff>533400</xdr:colOff>
      <xdr:row>85</xdr:row>
      <xdr:rowOff>15077</xdr:rowOff>
    </xdr:to>
    <xdr:sp macro="" textlink="">
      <xdr:nvSpPr>
        <xdr:cNvPr id="222" name="円/楕円 221"/>
        <xdr:cNvSpPr/>
      </xdr:nvSpPr>
      <xdr:spPr>
        <a:xfrm>
          <a:off x="3175000" y="1448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171304</xdr:rowOff>
    </xdr:from>
    <xdr:ext cx="762000" cy="259045"/>
    <xdr:sp macro="" textlink="">
      <xdr:nvSpPr>
        <xdr:cNvPr id="223" name="テキスト ボックス 222"/>
        <xdr:cNvSpPr txBox="1"/>
      </xdr:nvSpPr>
      <xdr:spPr>
        <a:xfrm>
          <a:off x="2844800" y="14573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115,526</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27294</xdr:rowOff>
    </xdr:from>
    <xdr:to>
      <xdr:col>3</xdr:col>
      <xdr:colOff>330200</xdr:colOff>
      <xdr:row>85</xdr:row>
      <xdr:rowOff>128894</xdr:rowOff>
    </xdr:to>
    <xdr:sp macro="" textlink="">
      <xdr:nvSpPr>
        <xdr:cNvPr id="224" name="円/楕円 223"/>
        <xdr:cNvSpPr/>
      </xdr:nvSpPr>
      <xdr:spPr>
        <a:xfrm>
          <a:off x="2286000" y="1460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113671</xdr:rowOff>
    </xdr:from>
    <xdr:ext cx="762000" cy="259045"/>
    <xdr:sp macro="" textlink="">
      <xdr:nvSpPr>
        <xdr:cNvPr id="225" name="テキスト ボックス 224"/>
        <xdr:cNvSpPr txBox="1"/>
      </xdr:nvSpPr>
      <xdr:spPr>
        <a:xfrm>
          <a:off x="1955800" y="1468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123,073</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21368</xdr:rowOff>
    </xdr:from>
    <xdr:to>
      <xdr:col>2</xdr:col>
      <xdr:colOff>127000</xdr:colOff>
      <xdr:row>85</xdr:row>
      <xdr:rowOff>122968</xdr:rowOff>
    </xdr:to>
    <xdr:sp macro="" textlink="">
      <xdr:nvSpPr>
        <xdr:cNvPr id="226" name="円/楕円 225"/>
        <xdr:cNvSpPr/>
      </xdr:nvSpPr>
      <xdr:spPr>
        <a:xfrm>
          <a:off x="1397000" y="1459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107745</xdr:rowOff>
    </xdr:from>
    <xdr:ext cx="762000" cy="259045"/>
    <xdr:sp macro="" textlink="">
      <xdr:nvSpPr>
        <xdr:cNvPr id="227" name="テキスト ボックス 226"/>
        <xdr:cNvSpPr txBox="1"/>
      </xdr:nvSpPr>
      <xdr:spPr>
        <a:xfrm>
          <a:off x="1066800" y="1468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年人事院勧告による給与制度の総合的見直しで、平成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年４月１日から段階的に実施する諸手当（本市に該当する手当なし）の見直しに必要な原資確保のための平成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年１月普通昇給１号抑制を実施しなかったため、指数が増えた。</a:t>
          </a:r>
          <a:endParaRPr lang="ja-JP" altLang="ja-JP" sz="1400">
            <a:effectLst/>
          </a:endParaRPr>
        </a:p>
        <a:p>
          <a:r>
            <a:rPr kumimoji="1" lang="ja-JP" altLang="ja-JP" sz="1100" baseline="0">
              <a:solidFill>
                <a:schemeClr val="dk1"/>
              </a:solidFill>
              <a:effectLst/>
              <a:latin typeface="+mn-lt"/>
              <a:ea typeface="+mn-ea"/>
              <a:cs typeface="+mn-cs"/>
            </a:rPr>
            <a:t>　類似団体平均値より、ラスパイレス指数が高いため、近隣市の状況を踏まえながら、引き続き給与の適正化に努めていきたい。</a:t>
          </a:r>
          <a:endParaRPr lang="ja-JP" altLang="ja-JP" sz="1400">
            <a:effectLst/>
          </a:endParaRPr>
        </a:p>
        <a:p>
          <a:r>
            <a:rPr kumimoji="1" lang="ja-JP" altLang="ja-JP" sz="1100" baseline="0">
              <a:solidFill>
                <a:schemeClr val="dk1"/>
              </a:solidFill>
              <a:effectLst/>
              <a:latin typeface="+mn-lt"/>
              <a:ea typeface="+mn-ea"/>
              <a:cs typeface="+mn-cs"/>
            </a:rPr>
            <a:t>　</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84</xdr:row>
      <xdr:rowOff>157238</xdr:rowOff>
    </xdr:to>
    <xdr:cxnSp macro="">
      <xdr:nvCxnSpPr>
        <xdr:cNvPr id="258" name="直線コネクタ 257"/>
        <xdr:cNvCxnSpPr/>
      </xdr:nvCxnSpPr>
      <xdr:spPr>
        <a:xfrm flipV="1">
          <a:off x="17018000" y="13754705"/>
          <a:ext cx="0" cy="8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129315</xdr:rowOff>
    </xdr:from>
    <xdr:ext cx="762000" cy="259045"/>
    <xdr:sp macro="" textlink="">
      <xdr:nvSpPr>
        <xdr:cNvPr id="259" name="給与水準   （国との比較）最小値テキスト"/>
        <xdr:cNvSpPr txBox="1"/>
      </xdr:nvSpPr>
      <xdr:spPr>
        <a:xfrm>
          <a:off x="17106900" y="1453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84</xdr:row>
      <xdr:rowOff>157238</xdr:rowOff>
    </xdr:from>
    <xdr:to>
      <xdr:col>24</xdr:col>
      <xdr:colOff>647700</xdr:colOff>
      <xdr:row>84</xdr:row>
      <xdr:rowOff>157238</xdr:rowOff>
    </xdr:to>
    <xdr:cxnSp macro="">
      <xdr:nvCxnSpPr>
        <xdr:cNvPr id="260" name="直線コネクタ 259"/>
        <xdr:cNvCxnSpPr/>
      </xdr:nvCxnSpPr>
      <xdr:spPr>
        <a:xfrm>
          <a:off x="16929100" y="1455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61"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62" name="直線コネクタ 261"/>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75898</xdr:rowOff>
    </xdr:to>
    <xdr:cxnSp macro="">
      <xdr:nvCxnSpPr>
        <xdr:cNvPr id="263" name="直線コネクタ 262"/>
        <xdr:cNvCxnSpPr/>
      </xdr:nvCxnSpPr>
      <xdr:spPr>
        <a:xfrm>
          <a:off x="16179800" y="14283266"/>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64"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65" name="フローチャート : 判断 264"/>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88</xdr:row>
      <xdr:rowOff>137886</xdr:rowOff>
    </xdr:to>
    <xdr:cxnSp macro="">
      <xdr:nvCxnSpPr>
        <xdr:cNvPr id="266" name="直線コネクタ 265"/>
        <xdr:cNvCxnSpPr/>
      </xdr:nvCxnSpPr>
      <xdr:spPr>
        <a:xfrm flipV="1">
          <a:off x="15290800" y="14283266"/>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7" name="フローチャート : 判断 266"/>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8" name="テキスト ボックス 267"/>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137886</xdr:rowOff>
    </xdr:from>
    <xdr:to>
      <xdr:col>22</xdr:col>
      <xdr:colOff>203200</xdr:colOff>
      <xdr:row>89</xdr:row>
      <xdr:rowOff>12398</xdr:rowOff>
    </xdr:to>
    <xdr:cxnSp macro="">
      <xdr:nvCxnSpPr>
        <xdr:cNvPr id="269" name="直線コネクタ 268"/>
        <xdr:cNvCxnSpPr/>
      </xdr:nvCxnSpPr>
      <xdr:spPr>
        <a:xfrm flipV="1">
          <a:off x="14401800" y="152254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143632</xdr:rowOff>
    </xdr:from>
    <xdr:to>
      <xdr:col>22</xdr:col>
      <xdr:colOff>254000</xdr:colOff>
      <xdr:row>88</xdr:row>
      <xdr:rowOff>73782</xdr:rowOff>
    </xdr:to>
    <xdr:sp macro="" textlink="">
      <xdr:nvSpPr>
        <xdr:cNvPr id="270" name="フローチャート : 判断 269"/>
        <xdr:cNvSpPr/>
      </xdr:nvSpPr>
      <xdr:spPr>
        <a:xfrm>
          <a:off x="15240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83959</xdr:rowOff>
    </xdr:from>
    <xdr:ext cx="762000" cy="259045"/>
    <xdr:sp macro="" textlink="">
      <xdr:nvSpPr>
        <xdr:cNvPr id="271" name="テキスト ボックス 270"/>
        <xdr:cNvSpPr txBox="1"/>
      </xdr:nvSpPr>
      <xdr:spPr>
        <a:xfrm>
          <a:off x="14909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64407</xdr:rowOff>
    </xdr:from>
    <xdr:to>
      <xdr:col>21</xdr:col>
      <xdr:colOff>0</xdr:colOff>
      <xdr:row>89</xdr:row>
      <xdr:rowOff>12398</xdr:rowOff>
    </xdr:to>
    <xdr:cxnSp macro="">
      <xdr:nvCxnSpPr>
        <xdr:cNvPr id="272" name="直線コネクタ 271"/>
        <xdr:cNvCxnSpPr/>
      </xdr:nvCxnSpPr>
      <xdr:spPr>
        <a:xfrm>
          <a:off x="13512800" y="14294757"/>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73" name="フローチャート : 判断 272"/>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74" name="テキスト ボックス 273"/>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127605</xdr:rowOff>
    </xdr:from>
    <xdr:to>
      <xdr:col>19</xdr:col>
      <xdr:colOff>533400</xdr:colOff>
      <xdr:row>83</xdr:row>
      <xdr:rowOff>57755</xdr:rowOff>
    </xdr:to>
    <xdr:sp macro="" textlink="">
      <xdr:nvSpPr>
        <xdr:cNvPr id="275" name="フローチャート : 判断 274"/>
        <xdr:cNvSpPr/>
      </xdr:nvSpPr>
      <xdr:spPr>
        <a:xfrm>
          <a:off x="13462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67932</xdr:rowOff>
    </xdr:from>
    <xdr:ext cx="762000" cy="259045"/>
    <xdr:sp macro="" textlink="">
      <xdr:nvSpPr>
        <xdr:cNvPr id="276" name="テキスト ボックス 275"/>
        <xdr:cNvSpPr txBox="1"/>
      </xdr:nvSpPr>
      <xdr:spPr>
        <a:xfrm>
          <a:off x="13131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82" name="円/楕円 281"/>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168625</xdr:rowOff>
    </xdr:from>
    <xdr:ext cx="762000" cy="259045"/>
    <xdr:sp macro="" textlink="">
      <xdr:nvSpPr>
        <xdr:cNvPr id="283" name="給与水準   （国との比較）該当値テキスト"/>
        <xdr:cNvSpPr txBox="1"/>
      </xdr:nvSpPr>
      <xdr:spPr>
        <a:xfrm>
          <a:off x="17106900" y="1422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84" name="円/楕円 283"/>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88493</xdr:rowOff>
    </xdr:from>
    <xdr:ext cx="736600" cy="259045"/>
    <xdr:sp macro="" textlink="">
      <xdr:nvSpPr>
        <xdr:cNvPr id="285" name="テキスト ボックス 284"/>
        <xdr:cNvSpPr txBox="1"/>
      </xdr:nvSpPr>
      <xdr:spPr>
        <a:xfrm>
          <a:off x="15798800" y="1431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87086</xdr:rowOff>
    </xdr:from>
    <xdr:to>
      <xdr:col>22</xdr:col>
      <xdr:colOff>254000</xdr:colOff>
      <xdr:row>89</xdr:row>
      <xdr:rowOff>17236</xdr:rowOff>
    </xdr:to>
    <xdr:sp macro="" textlink="">
      <xdr:nvSpPr>
        <xdr:cNvPr id="286" name="円/楕円 285"/>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2013</xdr:rowOff>
    </xdr:from>
    <xdr:ext cx="762000" cy="259045"/>
    <xdr:sp macro="" textlink="">
      <xdr:nvSpPr>
        <xdr:cNvPr id="287" name="テキスト ボックス 286"/>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133048</xdr:rowOff>
    </xdr:from>
    <xdr:to>
      <xdr:col>21</xdr:col>
      <xdr:colOff>50800</xdr:colOff>
      <xdr:row>89</xdr:row>
      <xdr:rowOff>63198</xdr:rowOff>
    </xdr:to>
    <xdr:sp macro="" textlink="">
      <xdr:nvSpPr>
        <xdr:cNvPr id="288" name="円/楕円 287"/>
        <xdr:cNvSpPr/>
      </xdr:nvSpPr>
      <xdr:spPr>
        <a:xfrm>
          <a:off x="14351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47975</xdr:rowOff>
    </xdr:from>
    <xdr:ext cx="762000" cy="259045"/>
    <xdr:sp macro="" textlink="">
      <xdr:nvSpPr>
        <xdr:cNvPr id="289" name="テキスト ボックス 288"/>
        <xdr:cNvSpPr txBox="1"/>
      </xdr:nvSpPr>
      <xdr:spPr>
        <a:xfrm>
          <a:off x="14020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13607</xdr:rowOff>
    </xdr:from>
    <xdr:to>
      <xdr:col>19</xdr:col>
      <xdr:colOff>533400</xdr:colOff>
      <xdr:row>83</xdr:row>
      <xdr:rowOff>115207</xdr:rowOff>
    </xdr:to>
    <xdr:sp macro="" textlink="">
      <xdr:nvSpPr>
        <xdr:cNvPr id="290" name="円/楕円 289"/>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99984</xdr:rowOff>
    </xdr:from>
    <xdr:ext cx="762000" cy="259045"/>
    <xdr:sp macro="" textlink="">
      <xdr:nvSpPr>
        <xdr:cNvPr id="291" name="テキスト ボックス 290"/>
        <xdr:cNvSpPr txBox="1"/>
      </xdr:nvSpPr>
      <xdr:spPr>
        <a:xfrm>
          <a:off x="13131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類似団体の平均を</a:t>
          </a:r>
          <a:r>
            <a:rPr kumimoji="1" lang="en-US" altLang="ja-JP" sz="1100">
              <a:solidFill>
                <a:schemeClr val="dk1"/>
              </a:solidFill>
              <a:effectLst/>
              <a:latin typeface="+mn-lt"/>
              <a:ea typeface="+mn-ea"/>
              <a:cs typeface="+mn-cs"/>
            </a:rPr>
            <a:t>0.33</a:t>
          </a:r>
          <a:r>
            <a:rPr kumimoji="1" lang="ja-JP" altLang="ja-JP" sz="1100">
              <a:solidFill>
                <a:schemeClr val="dk1"/>
              </a:solidFill>
              <a:effectLst/>
              <a:latin typeface="+mn-lt"/>
              <a:ea typeface="+mn-ea"/>
              <a:cs typeface="+mn-cs"/>
            </a:rPr>
            <a:t>人上回っているが、第５次厚木市行政改革大綱の実施計画に基づき、平成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年度までの３年間で</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人の職員削減を達成した。今後も、適正な定員管理に努める。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67</xdr:row>
      <xdr:rowOff>35197</xdr:rowOff>
    </xdr:to>
    <xdr:cxnSp macro="">
      <xdr:nvCxnSpPr>
        <xdr:cNvPr id="323" name="直線コネクタ 322"/>
        <xdr:cNvCxnSpPr/>
      </xdr:nvCxnSpPr>
      <xdr:spPr>
        <a:xfrm flipV="1">
          <a:off x="17018000" y="1002284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7274</xdr:rowOff>
    </xdr:from>
    <xdr:ext cx="762000" cy="259045"/>
    <xdr:sp macro="" textlink="">
      <xdr:nvSpPr>
        <xdr:cNvPr id="324"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24</xdr:col>
      <xdr:colOff>469900</xdr:colOff>
      <xdr:row>67</xdr:row>
      <xdr:rowOff>35197</xdr:rowOff>
    </xdr:from>
    <xdr:to>
      <xdr:col>24</xdr:col>
      <xdr:colOff>647700</xdr:colOff>
      <xdr:row>67</xdr:row>
      <xdr:rowOff>35197</xdr:rowOff>
    </xdr:to>
    <xdr:cxnSp macro="">
      <xdr:nvCxnSpPr>
        <xdr:cNvPr id="325" name="直線コネクタ 324"/>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26"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27" name="直線コネクタ 326"/>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158206</xdr:rowOff>
    </xdr:from>
    <xdr:to>
      <xdr:col>24</xdr:col>
      <xdr:colOff>558800</xdr:colOff>
      <xdr:row>62</xdr:row>
      <xdr:rowOff>161653</xdr:rowOff>
    </xdr:to>
    <xdr:cxnSp macro="">
      <xdr:nvCxnSpPr>
        <xdr:cNvPr id="328" name="直線コネクタ 327"/>
        <xdr:cNvCxnSpPr/>
      </xdr:nvCxnSpPr>
      <xdr:spPr>
        <a:xfrm>
          <a:off x="16179800" y="1078810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13624</xdr:rowOff>
    </xdr:from>
    <xdr:ext cx="762000" cy="259045"/>
    <xdr:sp macro="" textlink="">
      <xdr:nvSpPr>
        <xdr:cNvPr id="329" name="定員管理の状況平均値テキスト"/>
        <xdr:cNvSpPr txBox="1"/>
      </xdr:nvSpPr>
      <xdr:spPr>
        <a:xfrm>
          <a:off x="17106900" y="10472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168547</xdr:rowOff>
    </xdr:from>
    <xdr:to>
      <xdr:col>24</xdr:col>
      <xdr:colOff>609600</xdr:colOff>
      <xdr:row>62</xdr:row>
      <xdr:rowOff>98697</xdr:rowOff>
    </xdr:to>
    <xdr:sp macro="" textlink="">
      <xdr:nvSpPr>
        <xdr:cNvPr id="330" name="フローチャート : 判断 329"/>
        <xdr:cNvSpPr/>
      </xdr:nvSpPr>
      <xdr:spPr>
        <a:xfrm>
          <a:off x="16967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158206</xdr:rowOff>
    </xdr:from>
    <xdr:to>
      <xdr:col>23</xdr:col>
      <xdr:colOff>406400</xdr:colOff>
      <xdr:row>63</xdr:row>
      <xdr:rowOff>24674</xdr:rowOff>
    </xdr:to>
    <xdr:cxnSp macro="">
      <xdr:nvCxnSpPr>
        <xdr:cNvPr id="331" name="直線コネクタ 330"/>
        <xdr:cNvCxnSpPr/>
      </xdr:nvCxnSpPr>
      <xdr:spPr>
        <a:xfrm flipV="1">
          <a:off x="15290800" y="1078810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147865</xdr:rowOff>
    </xdr:from>
    <xdr:to>
      <xdr:col>23</xdr:col>
      <xdr:colOff>457200</xdr:colOff>
      <xdr:row>62</xdr:row>
      <xdr:rowOff>78015</xdr:rowOff>
    </xdr:to>
    <xdr:sp macro="" textlink="">
      <xdr:nvSpPr>
        <xdr:cNvPr id="332" name="フローチャート : 判断 331"/>
        <xdr:cNvSpPr/>
      </xdr:nvSpPr>
      <xdr:spPr>
        <a:xfrm>
          <a:off x="16129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88192</xdr:rowOff>
    </xdr:from>
    <xdr:ext cx="736600" cy="259045"/>
    <xdr:sp macro="" textlink="">
      <xdr:nvSpPr>
        <xdr:cNvPr id="333" name="テキスト ボックス 332"/>
        <xdr:cNvSpPr txBox="1"/>
      </xdr:nvSpPr>
      <xdr:spPr>
        <a:xfrm>
          <a:off x="15798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24674</xdr:rowOff>
    </xdr:from>
    <xdr:to>
      <xdr:col>22</xdr:col>
      <xdr:colOff>203200</xdr:colOff>
      <xdr:row>63</xdr:row>
      <xdr:rowOff>138430</xdr:rowOff>
    </xdr:to>
    <xdr:cxnSp macro="">
      <xdr:nvCxnSpPr>
        <xdr:cNvPr id="334" name="直線コネクタ 333"/>
        <xdr:cNvCxnSpPr/>
      </xdr:nvCxnSpPr>
      <xdr:spPr>
        <a:xfrm flipV="1">
          <a:off x="14401800" y="10826024"/>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154759</xdr:rowOff>
    </xdr:from>
    <xdr:to>
      <xdr:col>22</xdr:col>
      <xdr:colOff>254000</xdr:colOff>
      <xdr:row>62</xdr:row>
      <xdr:rowOff>84909</xdr:rowOff>
    </xdr:to>
    <xdr:sp macro="" textlink="">
      <xdr:nvSpPr>
        <xdr:cNvPr id="335" name="フローチャート : 判断 334"/>
        <xdr:cNvSpPr/>
      </xdr:nvSpPr>
      <xdr:spPr>
        <a:xfrm>
          <a:off x="15240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95086</xdr:rowOff>
    </xdr:from>
    <xdr:ext cx="762000" cy="259045"/>
    <xdr:sp macro="" textlink="">
      <xdr:nvSpPr>
        <xdr:cNvPr id="336" name="テキスト ボックス 335"/>
        <xdr:cNvSpPr txBox="1"/>
      </xdr:nvSpPr>
      <xdr:spPr>
        <a:xfrm>
          <a:off x="14909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138430</xdr:rowOff>
    </xdr:from>
    <xdr:to>
      <xdr:col>21</xdr:col>
      <xdr:colOff>0</xdr:colOff>
      <xdr:row>64</xdr:row>
      <xdr:rowOff>15240</xdr:rowOff>
    </xdr:to>
    <xdr:cxnSp macro="">
      <xdr:nvCxnSpPr>
        <xdr:cNvPr id="337" name="直線コネクタ 336"/>
        <xdr:cNvCxnSpPr/>
      </xdr:nvCxnSpPr>
      <xdr:spPr>
        <a:xfrm flipV="1">
          <a:off x="13512800" y="1093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8" name="フローチャート : 判断 337"/>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139899</xdr:rowOff>
    </xdr:from>
    <xdr:ext cx="762000" cy="259045"/>
    <xdr:sp macro="" textlink="">
      <xdr:nvSpPr>
        <xdr:cNvPr id="339" name="テキスト ボックス 338"/>
        <xdr:cNvSpPr txBox="1"/>
      </xdr:nvSpPr>
      <xdr:spPr>
        <a:xfrm>
          <a:off x="14020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40" name="フローチャート : 判断 339"/>
        <xdr:cNvSpPr/>
      </xdr:nvSpPr>
      <xdr:spPr>
        <a:xfrm>
          <a:off x="13462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153687</xdr:rowOff>
    </xdr:from>
    <xdr:ext cx="762000" cy="259045"/>
    <xdr:sp macro="" textlink="">
      <xdr:nvSpPr>
        <xdr:cNvPr id="341" name="テキスト ボックス 340"/>
        <xdr:cNvSpPr txBox="1"/>
      </xdr:nvSpPr>
      <xdr:spPr>
        <a:xfrm>
          <a:off x="13131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110853</xdr:rowOff>
    </xdr:from>
    <xdr:to>
      <xdr:col>24</xdr:col>
      <xdr:colOff>609600</xdr:colOff>
      <xdr:row>63</xdr:row>
      <xdr:rowOff>41003</xdr:rowOff>
    </xdr:to>
    <xdr:sp macro="" textlink="">
      <xdr:nvSpPr>
        <xdr:cNvPr id="347" name="円/楕円 346"/>
        <xdr:cNvSpPr/>
      </xdr:nvSpPr>
      <xdr:spPr>
        <a:xfrm>
          <a:off x="169672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82930</xdr:rowOff>
    </xdr:from>
    <xdr:ext cx="762000" cy="259045"/>
    <xdr:sp macro="" textlink="">
      <xdr:nvSpPr>
        <xdr:cNvPr id="348" name="定員管理の状況該当値テキスト"/>
        <xdr:cNvSpPr txBox="1"/>
      </xdr:nvSpPr>
      <xdr:spPr>
        <a:xfrm>
          <a:off x="17106900" y="1071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107406</xdr:rowOff>
    </xdr:from>
    <xdr:to>
      <xdr:col>23</xdr:col>
      <xdr:colOff>457200</xdr:colOff>
      <xdr:row>63</xdr:row>
      <xdr:rowOff>37556</xdr:rowOff>
    </xdr:to>
    <xdr:sp macro="" textlink="">
      <xdr:nvSpPr>
        <xdr:cNvPr id="349" name="円/楕円 348"/>
        <xdr:cNvSpPr/>
      </xdr:nvSpPr>
      <xdr:spPr>
        <a:xfrm>
          <a:off x="16129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22333</xdr:rowOff>
    </xdr:from>
    <xdr:ext cx="736600" cy="259045"/>
    <xdr:sp macro="" textlink="">
      <xdr:nvSpPr>
        <xdr:cNvPr id="350" name="テキスト ボックス 349"/>
        <xdr:cNvSpPr txBox="1"/>
      </xdr:nvSpPr>
      <xdr:spPr>
        <a:xfrm>
          <a:off x="15798800" y="1082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145324</xdr:rowOff>
    </xdr:from>
    <xdr:to>
      <xdr:col>22</xdr:col>
      <xdr:colOff>254000</xdr:colOff>
      <xdr:row>63</xdr:row>
      <xdr:rowOff>75474</xdr:rowOff>
    </xdr:to>
    <xdr:sp macro="" textlink="">
      <xdr:nvSpPr>
        <xdr:cNvPr id="351" name="円/楕円 350"/>
        <xdr:cNvSpPr/>
      </xdr:nvSpPr>
      <xdr:spPr>
        <a:xfrm>
          <a:off x="15240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60251</xdr:rowOff>
    </xdr:from>
    <xdr:ext cx="762000" cy="259045"/>
    <xdr:sp macro="" textlink="">
      <xdr:nvSpPr>
        <xdr:cNvPr id="352" name="テキスト ボックス 351"/>
        <xdr:cNvSpPr txBox="1"/>
      </xdr:nvSpPr>
      <xdr:spPr>
        <a:xfrm>
          <a:off x="14909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87630</xdr:rowOff>
    </xdr:from>
    <xdr:to>
      <xdr:col>21</xdr:col>
      <xdr:colOff>50800</xdr:colOff>
      <xdr:row>64</xdr:row>
      <xdr:rowOff>17780</xdr:rowOff>
    </xdr:to>
    <xdr:sp macro="" textlink="">
      <xdr:nvSpPr>
        <xdr:cNvPr id="353" name="円/楕円 352"/>
        <xdr:cNvSpPr/>
      </xdr:nvSpPr>
      <xdr:spPr>
        <a:xfrm>
          <a:off x="14351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2557</xdr:rowOff>
    </xdr:from>
    <xdr:ext cx="762000" cy="259045"/>
    <xdr:sp macro="" textlink="">
      <xdr:nvSpPr>
        <xdr:cNvPr id="354" name="テキスト ボックス 353"/>
        <xdr:cNvSpPr txBox="1"/>
      </xdr:nvSpPr>
      <xdr:spPr>
        <a:xfrm>
          <a:off x="14020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135890</xdr:rowOff>
    </xdr:from>
    <xdr:to>
      <xdr:col>19</xdr:col>
      <xdr:colOff>533400</xdr:colOff>
      <xdr:row>64</xdr:row>
      <xdr:rowOff>66040</xdr:rowOff>
    </xdr:to>
    <xdr:sp macro="" textlink="">
      <xdr:nvSpPr>
        <xdr:cNvPr id="355" name="円/楕円 354"/>
        <xdr:cNvSpPr/>
      </xdr:nvSpPr>
      <xdr:spPr>
        <a:xfrm>
          <a:off x="13462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50817</xdr:rowOff>
    </xdr:from>
    <xdr:ext cx="762000" cy="259045"/>
    <xdr:sp macro="" textlink="">
      <xdr:nvSpPr>
        <xdr:cNvPr id="356" name="テキスト ボックス 355"/>
        <xdr:cNvSpPr txBox="1"/>
      </xdr:nvSpPr>
      <xdr:spPr>
        <a:xfrm>
          <a:off x="13131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実質公債費比率は類似団体を</a:t>
          </a:r>
          <a:r>
            <a:rPr lang="en-US" altLang="ja-JP" sz="1100" b="0" i="0" baseline="0">
              <a:solidFill>
                <a:schemeClr val="dk1"/>
              </a:solidFill>
              <a:effectLst/>
              <a:latin typeface="+mn-lt"/>
              <a:ea typeface="+mn-ea"/>
              <a:cs typeface="+mn-cs"/>
            </a:rPr>
            <a:t>4.6</a:t>
          </a:r>
          <a:r>
            <a:rPr lang="ja-JP" altLang="ja-JP" sz="1100" b="0" i="0" baseline="0">
              <a:solidFill>
                <a:schemeClr val="dk1"/>
              </a:solidFill>
              <a:effectLst/>
              <a:latin typeface="+mn-lt"/>
              <a:ea typeface="+mn-ea"/>
              <a:cs typeface="+mn-cs"/>
            </a:rPr>
            <a:t>ポイント下回り極めて低い状況であり、適正な数値で減少傾向で推移している。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150949</xdr:rowOff>
    </xdr:from>
    <xdr:to>
      <xdr:col>24</xdr:col>
      <xdr:colOff>558800</xdr:colOff>
      <xdr:row>44</xdr:row>
      <xdr:rowOff>75474</xdr:rowOff>
    </xdr:to>
    <xdr:cxnSp macro="">
      <xdr:nvCxnSpPr>
        <xdr:cNvPr id="386" name="直線コネクタ 385"/>
        <xdr:cNvCxnSpPr/>
      </xdr:nvCxnSpPr>
      <xdr:spPr>
        <a:xfrm flipV="1">
          <a:off x="17018000" y="6323149"/>
          <a:ext cx="0" cy="1296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8" name="直線コネクタ 38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65876</xdr:rowOff>
    </xdr:from>
    <xdr:ext cx="762000" cy="259045"/>
    <xdr:sp macro="" textlink="">
      <xdr:nvSpPr>
        <xdr:cNvPr id="389" name="公債費負担の状況最大値テキスト"/>
        <xdr:cNvSpPr txBox="1"/>
      </xdr:nvSpPr>
      <xdr:spPr>
        <a:xfrm>
          <a:off x="17106900" y="60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150949</xdr:rowOff>
    </xdr:from>
    <xdr:to>
      <xdr:col>24</xdr:col>
      <xdr:colOff>647700</xdr:colOff>
      <xdr:row>36</xdr:row>
      <xdr:rowOff>150949</xdr:rowOff>
    </xdr:to>
    <xdr:cxnSp macro="">
      <xdr:nvCxnSpPr>
        <xdr:cNvPr id="390" name="直線コネクタ 389"/>
        <xdr:cNvCxnSpPr/>
      </xdr:nvCxnSpPr>
      <xdr:spPr>
        <a:xfrm>
          <a:off x="16929100" y="632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125185</xdr:rowOff>
    </xdr:from>
    <xdr:to>
      <xdr:col>24</xdr:col>
      <xdr:colOff>558800</xdr:colOff>
      <xdr:row>38</xdr:row>
      <xdr:rowOff>145869</xdr:rowOff>
    </xdr:to>
    <xdr:cxnSp macro="">
      <xdr:nvCxnSpPr>
        <xdr:cNvPr id="391" name="直線コネクタ 390"/>
        <xdr:cNvCxnSpPr/>
      </xdr:nvCxnSpPr>
      <xdr:spPr>
        <a:xfrm flipV="1">
          <a:off x="16179800" y="6640285"/>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20700</xdr:rowOff>
    </xdr:from>
    <xdr:ext cx="762000" cy="259045"/>
    <xdr:sp macro="" textlink="">
      <xdr:nvSpPr>
        <xdr:cNvPr id="392" name="公債費負担の状況平均値テキスト"/>
        <xdr:cNvSpPr txBox="1"/>
      </xdr:nvSpPr>
      <xdr:spPr>
        <a:xfrm>
          <a:off x="17106900" y="687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48623</xdr:rowOff>
    </xdr:from>
    <xdr:to>
      <xdr:col>24</xdr:col>
      <xdr:colOff>609600</xdr:colOff>
      <xdr:row>40</xdr:row>
      <xdr:rowOff>150223</xdr:rowOff>
    </xdr:to>
    <xdr:sp macro="" textlink="">
      <xdr:nvSpPr>
        <xdr:cNvPr id="393" name="フローチャート : 判断 392"/>
        <xdr:cNvSpPr/>
      </xdr:nvSpPr>
      <xdr:spPr>
        <a:xfrm>
          <a:off x="169672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145869</xdr:rowOff>
    </xdr:from>
    <xdr:to>
      <xdr:col>23</xdr:col>
      <xdr:colOff>406400</xdr:colOff>
      <xdr:row>38</xdr:row>
      <xdr:rowOff>166551</xdr:rowOff>
    </xdr:to>
    <xdr:cxnSp macro="">
      <xdr:nvCxnSpPr>
        <xdr:cNvPr id="394" name="直線コネクタ 393"/>
        <xdr:cNvCxnSpPr/>
      </xdr:nvCxnSpPr>
      <xdr:spPr>
        <a:xfrm flipV="1">
          <a:off x="15290800" y="666096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95" name="フローチャート : 判断 394"/>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96" name="テキスト ボックス 395"/>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166551</xdr:rowOff>
    </xdr:from>
    <xdr:to>
      <xdr:col>22</xdr:col>
      <xdr:colOff>203200</xdr:colOff>
      <xdr:row>39</xdr:row>
      <xdr:rowOff>36467</xdr:rowOff>
    </xdr:to>
    <xdr:cxnSp macro="">
      <xdr:nvCxnSpPr>
        <xdr:cNvPr id="397" name="直線コネクタ 396"/>
        <xdr:cNvCxnSpPr/>
      </xdr:nvCxnSpPr>
      <xdr:spPr>
        <a:xfrm flipV="1">
          <a:off x="14401800" y="668165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131354</xdr:rowOff>
    </xdr:from>
    <xdr:to>
      <xdr:col>22</xdr:col>
      <xdr:colOff>254000</xdr:colOff>
      <xdr:row>41</xdr:row>
      <xdr:rowOff>61504</xdr:rowOff>
    </xdr:to>
    <xdr:sp macro="" textlink="">
      <xdr:nvSpPr>
        <xdr:cNvPr id="398" name="フローチャート : 判断 397"/>
        <xdr:cNvSpPr/>
      </xdr:nvSpPr>
      <xdr:spPr>
        <a:xfrm>
          <a:off x="15240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46281</xdr:rowOff>
    </xdr:from>
    <xdr:ext cx="762000" cy="259045"/>
    <xdr:sp macro="" textlink="">
      <xdr:nvSpPr>
        <xdr:cNvPr id="399" name="テキスト ボックス 398"/>
        <xdr:cNvSpPr txBox="1"/>
      </xdr:nvSpPr>
      <xdr:spPr>
        <a:xfrm>
          <a:off x="14909800" y="707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36467</xdr:rowOff>
    </xdr:from>
    <xdr:to>
      <xdr:col>21</xdr:col>
      <xdr:colOff>0</xdr:colOff>
      <xdr:row>39</xdr:row>
      <xdr:rowOff>98516</xdr:rowOff>
    </xdr:to>
    <xdr:cxnSp macro="">
      <xdr:nvCxnSpPr>
        <xdr:cNvPr id="400" name="直線コネクタ 399"/>
        <xdr:cNvCxnSpPr/>
      </xdr:nvCxnSpPr>
      <xdr:spPr>
        <a:xfrm flipV="1">
          <a:off x="13512800" y="672301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152037</xdr:rowOff>
    </xdr:from>
    <xdr:to>
      <xdr:col>21</xdr:col>
      <xdr:colOff>50800</xdr:colOff>
      <xdr:row>41</xdr:row>
      <xdr:rowOff>82187</xdr:rowOff>
    </xdr:to>
    <xdr:sp macro="" textlink="">
      <xdr:nvSpPr>
        <xdr:cNvPr id="401" name="フローチャート : 判断 400"/>
        <xdr:cNvSpPr/>
      </xdr:nvSpPr>
      <xdr:spPr>
        <a:xfrm>
          <a:off x="14351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66964</xdr:rowOff>
    </xdr:from>
    <xdr:ext cx="762000" cy="259045"/>
    <xdr:sp macro="" textlink="">
      <xdr:nvSpPr>
        <xdr:cNvPr id="402" name="テキスト ボックス 401"/>
        <xdr:cNvSpPr txBox="1"/>
      </xdr:nvSpPr>
      <xdr:spPr>
        <a:xfrm>
          <a:off x="14020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28847</xdr:rowOff>
    </xdr:from>
    <xdr:to>
      <xdr:col>19</xdr:col>
      <xdr:colOff>533400</xdr:colOff>
      <xdr:row>41</xdr:row>
      <xdr:rowOff>130447</xdr:rowOff>
    </xdr:to>
    <xdr:sp macro="" textlink="">
      <xdr:nvSpPr>
        <xdr:cNvPr id="403" name="フローチャート : 判断 402"/>
        <xdr:cNvSpPr/>
      </xdr:nvSpPr>
      <xdr:spPr>
        <a:xfrm>
          <a:off x="13462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115224</xdr:rowOff>
    </xdr:from>
    <xdr:ext cx="762000" cy="259045"/>
    <xdr:sp macro="" textlink="">
      <xdr:nvSpPr>
        <xdr:cNvPr id="404" name="テキスト ボックス 403"/>
        <xdr:cNvSpPr txBox="1"/>
      </xdr:nvSpPr>
      <xdr:spPr>
        <a:xfrm>
          <a:off x="13131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74385</xdr:rowOff>
    </xdr:from>
    <xdr:to>
      <xdr:col>24</xdr:col>
      <xdr:colOff>609600</xdr:colOff>
      <xdr:row>39</xdr:row>
      <xdr:rowOff>4535</xdr:rowOff>
    </xdr:to>
    <xdr:sp macro="" textlink="">
      <xdr:nvSpPr>
        <xdr:cNvPr id="410" name="円/楕円 409"/>
        <xdr:cNvSpPr/>
      </xdr:nvSpPr>
      <xdr:spPr>
        <a:xfrm>
          <a:off x="16967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90913</xdr:rowOff>
    </xdr:from>
    <xdr:ext cx="762000" cy="259045"/>
    <xdr:sp macro="" textlink="">
      <xdr:nvSpPr>
        <xdr:cNvPr id="411" name="公債費負担の状況該当値テキスト"/>
        <xdr:cNvSpPr txBox="1"/>
      </xdr:nvSpPr>
      <xdr:spPr>
        <a:xfrm>
          <a:off x="17106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95069</xdr:rowOff>
    </xdr:from>
    <xdr:to>
      <xdr:col>23</xdr:col>
      <xdr:colOff>457200</xdr:colOff>
      <xdr:row>39</xdr:row>
      <xdr:rowOff>25219</xdr:rowOff>
    </xdr:to>
    <xdr:sp macro="" textlink="">
      <xdr:nvSpPr>
        <xdr:cNvPr id="412" name="円/楕円 411"/>
        <xdr:cNvSpPr/>
      </xdr:nvSpPr>
      <xdr:spPr>
        <a:xfrm>
          <a:off x="16129000" y="66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35396</xdr:rowOff>
    </xdr:from>
    <xdr:ext cx="736600" cy="259045"/>
    <xdr:sp macro="" textlink="">
      <xdr:nvSpPr>
        <xdr:cNvPr id="413" name="テキスト ボックス 412"/>
        <xdr:cNvSpPr txBox="1"/>
      </xdr:nvSpPr>
      <xdr:spPr>
        <a:xfrm>
          <a:off x="15798800" y="637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115751</xdr:rowOff>
    </xdr:from>
    <xdr:to>
      <xdr:col>22</xdr:col>
      <xdr:colOff>254000</xdr:colOff>
      <xdr:row>39</xdr:row>
      <xdr:rowOff>45901</xdr:rowOff>
    </xdr:to>
    <xdr:sp macro="" textlink="">
      <xdr:nvSpPr>
        <xdr:cNvPr id="414" name="円/楕円 413"/>
        <xdr:cNvSpPr/>
      </xdr:nvSpPr>
      <xdr:spPr>
        <a:xfrm>
          <a:off x="152400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56078</xdr:rowOff>
    </xdr:from>
    <xdr:ext cx="762000" cy="259045"/>
    <xdr:sp macro="" textlink="">
      <xdr:nvSpPr>
        <xdr:cNvPr id="415" name="テキスト ボックス 414"/>
        <xdr:cNvSpPr txBox="1"/>
      </xdr:nvSpPr>
      <xdr:spPr>
        <a:xfrm>
          <a:off x="14909800" y="639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157117</xdr:rowOff>
    </xdr:from>
    <xdr:to>
      <xdr:col>21</xdr:col>
      <xdr:colOff>50800</xdr:colOff>
      <xdr:row>39</xdr:row>
      <xdr:rowOff>87267</xdr:rowOff>
    </xdr:to>
    <xdr:sp macro="" textlink="">
      <xdr:nvSpPr>
        <xdr:cNvPr id="416" name="円/楕円 415"/>
        <xdr:cNvSpPr/>
      </xdr:nvSpPr>
      <xdr:spPr>
        <a:xfrm>
          <a:off x="14351000" y="66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97444</xdr:rowOff>
    </xdr:from>
    <xdr:ext cx="762000" cy="259045"/>
    <xdr:sp macro="" textlink="">
      <xdr:nvSpPr>
        <xdr:cNvPr id="417" name="テキスト ボックス 416"/>
        <xdr:cNvSpPr txBox="1"/>
      </xdr:nvSpPr>
      <xdr:spPr>
        <a:xfrm>
          <a:off x="14020800" y="644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47716</xdr:rowOff>
    </xdr:from>
    <xdr:to>
      <xdr:col>19</xdr:col>
      <xdr:colOff>533400</xdr:colOff>
      <xdr:row>39</xdr:row>
      <xdr:rowOff>149316</xdr:rowOff>
    </xdr:to>
    <xdr:sp macro="" textlink="">
      <xdr:nvSpPr>
        <xdr:cNvPr id="418" name="円/楕円 417"/>
        <xdr:cNvSpPr/>
      </xdr:nvSpPr>
      <xdr:spPr>
        <a:xfrm>
          <a:off x="13462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159493</xdr:rowOff>
    </xdr:from>
    <xdr:ext cx="762000" cy="259045"/>
    <xdr:sp macro="" textlink="">
      <xdr:nvSpPr>
        <xdr:cNvPr id="419" name="テキスト ボックス 418"/>
        <xdr:cNvSpPr txBox="1"/>
      </xdr:nvSpPr>
      <xdr:spPr>
        <a:xfrm>
          <a:off x="13131800" y="650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年度は、充当可能財源等</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及び、市立病院の建設に伴う企業債の発行により</a:t>
          </a:r>
          <a:r>
            <a:rPr lang="ja-JP" altLang="ja-JP" sz="1100" b="0" i="0" baseline="0">
              <a:solidFill>
                <a:schemeClr val="dk1"/>
              </a:solidFill>
              <a:effectLst/>
              <a:latin typeface="+mn-lt"/>
              <a:ea typeface="+mn-ea"/>
              <a:cs typeface="+mn-cs"/>
            </a:rPr>
            <a:t>、将来負担額が大幅に</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し、さらに標準財政規模も</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したため、結果として、</a:t>
          </a:r>
          <a:r>
            <a:rPr lang="en-US" altLang="ja-JP" sz="1100" b="0" i="0" baseline="0">
              <a:solidFill>
                <a:schemeClr val="dk1"/>
              </a:solidFill>
              <a:effectLst/>
              <a:latin typeface="+mn-lt"/>
              <a:ea typeface="+mn-ea"/>
              <a:cs typeface="+mn-cs"/>
            </a:rPr>
            <a:t>10.8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6" name="直線コネクタ 43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7" name="テキスト ボックス 43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8" name="直線コネクタ 43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9" name="テキスト ボックス 43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40" name="直線コネクタ 43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41" name="テキスト ボックス 44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2" name="直線コネクタ 44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3" name="テキスト ボックス 44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4" name="直線コネクタ 44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5" name="テキスト ボックス 44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6" name="直線コネクタ 44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7" name="テキスト ボックス 44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8" name="直線コネクタ 44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161472</xdr:rowOff>
    </xdr:to>
    <xdr:cxnSp macro="">
      <xdr:nvCxnSpPr>
        <xdr:cNvPr id="450" name="直線コネクタ 449"/>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133549</xdr:rowOff>
    </xdr:from>
    <xdr:ext cx="762000" cy="259045"/>
    <xdr:sp macro="" textlink="">
      <xdr:nvSpPr>
        <xdr:cNvPr id="451"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24</xdr:col>
      <xdr:colOff>469900</xdr:colOff>
      <xdr:row>22</xdr:row>
      <xdr:rowOff>161472</xdr:rowOff>
    </xdr:from>
    <xdr:to>
      <xdr:col>24</xdr:col>
      <xdr:colOff>647700</xdr:colOff>
      <xdr:row>22</xdr:row>
      <xdr:rowOff>161472</xdr:rowOff>
    </xdr:to>
    <xdr:cxnSp macro="">
      <xdr:nvCxnSpPr>
        <xdr:cNvPr id="452" name="直線コネクタ 451"/>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5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4" name="直線コネクタ 45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19050</xdr:rowOff>
    </xdr:from>
    <xdr:to>
      <xdr:col>24</xdr:col>
      <xdr:colOff>558800</xdr:colOff>
      <xdr:row>17</xdr:row>
      <xdr:rowOff>143147</xdr:rowOff>
    </xdr:to>
    <xdr:cxnSp macro="">
      <xdr:nvCxnSpPr>
        <xdr:cNvPr id="455" name="直線コネクタ 454"/>
        <xdr:cNvCxnSpPr/>
      </xdr:nvCxnSpPr>
      <xdr:spPr>
        <a:xfrm>
          <a:off x="16179800" y="2933700"/>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53962</xdr:rowOff>
    </xdr:from>
    <xdr:ext cx="762000" cy="259045"/>
    <xdr:sp macro="" textlink="">
      <xdr:nvSpPr>
        <xdr:cNvPr id="456" name="将来負担の状況平均値テキスト"/>
        <xdr:cNvSpPr txBox="1"/>
      </xdr:nvSpPr>
      <xdr:spPr>
        <a:xfrm>
          <a:off x="17106900" y="2625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37435</xdr:rowOff>
    </xdr:from>
    <xdr:to>
      <xdr:col>24</xdr:col>
      <xdr:colOff>609600</xdr:colOff>
      <xdr:row>16</xdr:row>
      <xdr:rowOff>139035</xdr:rowOff>
    </xdr:to>
    <xdr:sp macro="" textlink="">
      <xdr:nvSpPr>
        <xdr:cNvPr id="457" name="フローチャート : 判断 456"/>
        <xdr:cNvSpPr/>
      </xdr:nvSpPr>
      <xdr:spPr>
        <a:xfrm>
          <a:off x="169672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19050</xdr:rowOff>
    </xdr:from>
    <xdr:to>
      <xdr:col>23</xdr:col>
      <xdr:colOff>406400</xdr:colOff>
      <xdr:row>17</xdr:row>
      <xdr:rowOff>51223</xdr:rowOff>
    </xdr:to>
    <xdr:cxnSp macro="">
      <xdr:nvCxnSpPr>
        <xdr:cNvPr id="458" name="直線コネクタ 457"/>
        <xdr:cNvCxnSpPr/>
      </xdr:nvCxnSpPr>
      <xdr:spPr>
        <a:xfrm flipV="1">
          <a:off x="15290800" y="29337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91440</xdr:rowOff>
    </xdr:from>
    <xdr:to>
      <xdr:col>23</xdr:col>
      <xdr:colOff>457200</xdr:colOff>
      <xdr:row>17</xdr:row>
      <xdr:rowOff>21590</xdr:rowOff>
    </xdr:to>
    <xdr:sp macro="" textlink="">
      <xdr:nvSpPr>
        <xdr:cNvPr id="459" name="フローチャート : 判断 458"/>
        <xdr:cNvSpPr/>
      </xdr:nvSpPr>
      <xdr:spPr>
        <a:xfrm>
          <a:off x="16129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31767</xdr:rowOff>
    </xdr:from>
    <xdr:ext cx="736600" cy="259045"/>
    <xdr:sp macro="" textlink="">
      <xdr:nvSpPr>
        <xdr:cNvPr id="460" name="テキスト ボックス 459"/>
        <xdr:cNvSpPr txBox="1"/>
      </xdr:nvSpPr>
      <xdr:spPr>
        <a:xfrm>
          <a:off x="15798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51223</xdr:rowOff>
    </xdr:from>
    <xdr:to>
      <xdr:col>22</xdr:col>
      <xdr:colOff>203200</xdr:colOff>
      <xdr:row>17</xdr:row>
      <xdr:rowOff>107527</xdr:rowOff>
    </xdr:to>
    <xdr:cxnSp macro="">
      <xdr:nvCxnSpPr>
        <xdr:cNvPr id="461" name="直線コネクタ 460"/>
        <xdr:cNvCxnSpPr/>
      </xdr:nvCxnSpPr>
      <xdr:spPr>
        <a:xfrm flipV="1">
          <a:off x="14401800" y="29658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11914</xdr:rowOff>
    </xdr:from>
    <xdr:to>
      <xdr:col>22</xdr:col>
      <xdr:colOff>254000</xdr:colOff>
      <xdr:row>17</xdr:row>
      <xdr:rowOff>113514</xdr:rowOff>
    </xdr:to>
    <xdr:sp macro="" textlink="">
      <xdr:nvSpPr>
        <xdr:cNvPr id="462" name="フローチャート : 判断 461"/>
        <xdr:cNvSpPr/>
      </xdr:nvSpPr>
      <xdr:spPr>
        <a:xfrm>
          <a:off x="15240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98291</xdr:rowOff>
    </xdr:from>
    <xdr:ext cx="762000" cy="259045"/>
    <xdr:sp macro="" textlink="">
      <xdr:nvSpPr>
        <xdr:cNvPr id="463" name="テキスト ボックス 462"/>
        <xdr:cNvSpPr txBox="1"/>
      </xdr:nvSpPr>
      <xdr:spPr>
        <a:xfrm>
          <a:off x="14909800" y="30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71906</xdr:rowOff>
    </xdr:from>
    <xdr:to>
      <xdr:col>21</xdr:col>
      <xdr:colOff>0</xdr:colOff>
      <xdr:row>17</xdr:row>
      <xdr:rowOff>107527</xdr:rowOff>
    </xdr:to>
    <xdr:cxnSp macro="">
      <xdr:nvCxnSpPr>
        <xdr:cNvPr id="464" name="直線コネクタ 463"/>
        <xdr:cNvCxnSpPr/>
      </xdr:nvCxnSpPr>
      <xdr:spPr>
        <a:xfrm>
          <a:off x="13512800" y="2986556"/>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65919</xdr:rowOff>
    </xdr:from>
    <xdr:to>
      <xdr:col>21</xdr:col>
      <xdr:colOff>50800</xdr:colOff>
      <xdr:row>17</xdr:row>
      <xdr:rowOff>167519</xdr:rowOff>
    </xdr:to>
    <xdr:sp macro="" textlink="">
      <xdr:nvSpPr>
        <xdr:cNvPr id="465" name="フローチャート : 判断 464"/>
        <xdr:cNvSpPr/>
      </xdr:nvSpPr>
      <xdr:spPr>
        <a:xfrm>
          <a:off x="14351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152296</xdr:rowOff>
    </xdr:from>
    <xdr:ext cx="762000" cy="259045"/>
    <xdr:sp macro="" textlink="">
      <xdr:nvSpPr>
        <xdr:cNvPr id="466" name="テキスト ボックス 465"/>
        <xdr:cNvSpPr txBox="1"/>
      </xdr:nvSpPr>
      <xdr:spPr>
        <a:xfrm>
          <a:off x="14020800" y="306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42696</xdr:rowOff>
    </xdr:from>
    <xdr:to>
      <xdr:col>19</xdr:col>
      <xdr:colOff>533400</xdr:colOff>
      <xdr:row>18</xdr:row>
      <xdr:rowOff>144296</xdr:rowOff>
    </xdr:to>
    <xdr:sp macro="" textlink="">
      <xdr:nvSpPr>
        <xdr:cNvPr id="467" name="フローチャート : 判断 466"/>
        <xdr:cNvSpPr/>
      </xdr:nvSpPr>
      <xdr:spPr>
        <a:xfrm>
          <a:off x="13462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129073</xdr:rowOff>
    </xdr:from>
    <xdr:ext cx="762000" cy="259045"/>
    <xdr:sp macro="" textlink="">
      <xdr:nvSpPr>
        <xdr:cNvPr id="468" name="テキスト ボックス 467"/>
        <xdr:cNvSpPr txBox="1"/>
      </xdr:nvSpPr>
      <xdr:spPr>
        <a:xfrm>
          <a:off x="13131800" y="321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9" name="テキスト ボックス 46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70" name="テキスト ボックス 46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71" name="テキスト ボックス 47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2" name="テキスト ボックス 47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3" name="テキスト ボックス 47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92347</xdr:rowOff>
    </xdr:from>
    <xdr:to>
      <xdr:col>24</xdr:col>
      <xdr:colOff>609600</xdr:colOff>
      <xdr:row>18</xdr:row>
      <xdr:rowOff>22497</xdr:rowOff>
    </xdr:to>
    <xdr:sp macro="" textlink="">
      <xdr:nvSpPr>
        <xdr:cNvPr id="474" name="円/楕円 473"/>
        <xdr:cNvSpPr/>
      </xdr:nvSpPr>
      <xdr:spPr>
        <a:xfrm>
          <a:off x="16967200" y="30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64424</xdr:rowOff>
    </xdr:from>
    <xdr:ext cx="762000" cy="259045"/>
    <xdr:sp macro="" textlink="">
      <xdr:nvSpPr>
        <xdr:cNvPr id="475" name="将来負担の状況該当値テキスト"/>
        <xdr:cNvSpPr txBox="1"/>
      </xdr:nvSpPr>
      <xdr:spPr>
        <a:xfrm>
          <a:off x="17106900" y="297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139700</xdr:rowOff>
    </xdr:from>
    <xdr:to>
      <xdr:col>23</xdr:col>
      <xdr:colOff>457200</xdr:colOff>
      <xdr:row>17</xdr:row>
      <xdr:rowOff>69850</xdr:rowOff>
    </xdr:to>
    <xdr:sp macro="" textlink="">
      <xdr:nvSpPr>
        <xdr:cNvPr id="476" name="円/楕円 475"/>
        <xdr:cNvSpPr/>
      </xdr:nvSpPr>
      <xdr:spPr>
        <a:xfrm>
          <a:off x="16129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54627</xdr:rowOff>
    </xdr:from>
    <xdr:ext cx="736600" cy="259045"/>
    <xdr:sp macro="" textlink="">
      <xdr:nvSpPr>
        <xdr:cNvPr id="477" name="テキスト ボックス 476"/>
        <xdr:cNvSpPr txBox="1"/>
      </xdr:nvSpPr>
      <xdr:spPr>
        <a:xfrm>
          <a:off x="15798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423</xdr:rowOff>
    </xdr:from>
    <xdr:to>
      <xdr:col>22</xdr:col>
      <xdr:colOff>254000</xdr:colOff>
      <xdr:row>17</xdr:row>
      <xdr:rowOff>102023</xdr:rowOff>
    </xdr:to>
    <xdr:sp macro="" textlink="">
      <xdr:nvSpPr>
        <xdr:cNvPr id="478" name="円/楕円 477"/>
        <xdr:cNvSpPr/>
      </xdr:nvSpPr>
      <xdr:spPr>
        <a:xfrm>
          <a:off x="15240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112200</xdr:rowOff>
    </xdr:from>
    <xdr:ext cx="762000" cy="259045"/>
    <xdr:sp macro="" textlink="">
      <xdr:nvSpPr>
        <xdr:cNvPr id="479" name="テキスト ボックス 478"/>
        <xdr:cNvSpPr txBox="1"/>
      </xdr:nvSpPr>
      <xdr:spPr>
        <a:xfrm>
          <a:off x="14909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56727</xdr:rowOff>
    </xdr:from>
    <xdr:to>
      <xdr:col>21</xdr:col>
      <xdr:colOff>50800</xdr:colOff>
      <xdr:row>17</xdr:row>
      <xdr:rowOff>158327</xdr:rowOff>
    </xdr:to>
    <xdr:sp macro="" textlink="">
      <xdr:nvSpPr>
        <xdr:cNvPr id="480" name="円/楕円 479"/>
        <xdr:cNvSpPr/>
      </xdr:nvSpPr>
      <xdr:spPr>
        <a:xfrm>
          <a:off x="14351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168504</xdr:rowOff>
    </xdr:from>
    <xdr:ext cx="762000" cy="259045"/>
    <xdr:sp macro="" textlink="">
      <xdr:nvSpPr>
        <xdr:cNvPr id="481" name="テキスト ボックス 480"/>
        <xdr:cNvSpPr txBox="1"/>
      </xdr:nvSpPr>
      <xdr:spPr>
        <a:xfrm>
          <a:off x="14020800" y="274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21106</xdr:rowOff>
    </xdr:from>
    <xdr:to>
      <xdr:col>19</xdr:col>
      <xdr:colOff>533400</xdr:colOff>
      <xdr:row>17</xdr:row>
      <xdr:rowOff>122706</xdr:rowOff>
    </xdr:to>
    <xdr:sp macro="" textlink="">
      <xdr:nvSpPr>
        <xdr:cNvPr id="482" name="円/楕円 481"/>
        <xdr:cNvSpPr/>
      </xdr:nvSpPr>
      <xdr:spPr>
        <a:xfrm>
          <a:off x="13462000" y="29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132883</xdr:rowOff>
    </xdr:from>
    <xdr:ext cx="762000" cy="259045"/>
    <xdr:sp macro="" textlink="">
      <xdr:nvSpPr>
        <xdr:cNvPr id="483" name="テキスト ボックス 482"/>
        <xdr:cNvSpPr txBox="1"/>
      </xdr:nvSpPr>
      <xdr:spPr>
        <a:xfrm>
          <a:off x="13131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神奈川県厚木市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225,342
219,761
93.84
77,177,301
74,645,120
2,414,392
44,211,932
49,457,950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64.8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本年度は、管理職手当削減、職員数の減等により、人件費</a:t>
          </a:r>
          <a:r>
            <a:rPr lang="ja-JP" altLang="en-US" sz="1100" b="0" i="0" baseline="0">
              <a:solidFill>
                <a:schemeClr val="dk1"/>
              </a:solidFill>
              <a:effectLst/>
              <a:latin typeface="+mn-lt"/>
              <a:ea typeface="+mn-ea"/>
              <a:cs typeface="+mn-cs"/>
            </a:rPr>
            <a:t>の抑制に努めているものの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前年度に比べて増加しており、</a:t>
          </a:r>
          <a:r>
            <a:rPr lang="ja-JP" altLang="ja-JP" sz="1100" b="0" i="0" baseline="0">
              <a:solidFill>
                <a:schemeClr val="dk1"/>
              </a:solidFill>
              <a:effectLst/>
              <a:latin typeface="+mn-lt"/>
              <a:ea typeface="+mn-ea"/>
              <a:cs typeface="+mn-cs"/>
            </a:rPr>
            <a:t>人件費に係る経常収支比率は類似団体平均と比べて</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％ポイント上回っている。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78014</xdr:rowOff>
    </xdr:from>
    <xdr:to>
      <xdr:col>7</xdr:col>
      <xdr:colOff>15875</xdr:colOff>
      <xdr:row>40</xdr:row>
      <xdr:rowOff>165100</xdr:rowOff>
    </xdr:to>
    <xdr:cxnSp macro="">
      <xdr:nvCxnSpPr>
        <xdr:cNvPr id="61" name="直線コネクタ 60"/>
        <xdr:cNvCxnSpPr/>
      </xdr:nvCxnSpPr>
      <xdr:spPr>
        <a:xfrm flipV="1">
          <a:off x="4826000" y="55644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164391</xdr:rowOff>
    </xdr:from>
    <xdr:ext cx="762000" cy="259045"/>
    <xdr:sp macro="" textlink="">
      <xdr:nvSpPr>
        <xdr:cNvPr id="64"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32</xdr:row>
      <xdr:rowOff>78014</xdr:rowOff>
    </xdr:from>
    <xdr:to>
      <xdr:col>7</xdr:col>
      <xdr:colOff>104775</xdr:colOff>
      <xdr:row>32</xdr:row>
      <xdr:rowOff>78014</xdr:rowOff>
    </xdr:to>
    <xdr:cxnSp macro="">
      <xdr:nvCxnSpPr>
        <xdr:cNvPr id="65" name="直線コネクタ 64"/>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9978</xdr:rowOff>
    </xdr:from>
    <xdr:to>
      <xdr:col>7</xdr:col>
      <xdr:colOff>15875</xdr:colOff>
      <xdr:row>39</xdr:row>
      <xdr:rowOff>86178</xdr:rowOff>
    </xdr:to>
    <xdr:cxnSp macro="">
      <xdr:nvCxnSpPr>
        <xdr:cNvPr id="66" name="直線コネクタ 65"/>
        <xdr:cNvCxnSpPr/>
      </xdr:nvCxnSpPr>
      <xdr:spPr>
        <a:xfrm flipV="1">
          <a:off x="3987800" y="66965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119941</xdr:rowOff>
    </xdr:from>
    <xdr:ext cx="762000" cy="259045"/>
    <xdr:sp macro="" textlink="">
      <xdr:nvSpPr>
        <xdr:cNvPr id="67"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8" name="フローチャート : 判断 67"/>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86178</xdr:rowOff>
    </xdr:from>
    <xdr:to>
      <xdr:col>5</xdr:col>
      <xdr:colOff>549275</xdr:colOff>
      <xdr:row>40</xdr:row>
      <xdr:rowOff>12700</xdr:rowOff>
    </xdr:to>
    <xdr:cxnSp macro="">
      <xdr:nvCxnSpPr>
        <xdr:cNvPr id="69" name="直線コネクタ 68"/>
        <xdr:cNvCxnSpPr/>
      </xdr:nvCxnSpPr>
      <xdr:spPr>
        <a:xfrm flipV="1">
          <a:off x="3098800" y="6772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81643</xdr:rowOff>
    </xdr:from>
    <xdr:to>
      <xdr:col>5</xdr:col>
      <xdr:colOff>600075</xdr:colOff>
      <xdr:row>37</xdr:row>
      <xdr:rowOff>11793</xdr:rowOff>
    </xdr:to>
    <xdr:sp macro="" textlink="">
      <xdr:nvSpPr>
        <xdr:cNvPr id="70" name="フローチャート : 判断 69"/>
        <xdr:cNvSpPr/>
      </xdr:nvSpPr>
      <xdr:spPr>
        <a:xfrm>
          <a:off x="3937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21970</xdr:rowOff>
    </xdr:from>
    <xdr:ext cx="736600" cy="259045"/>
    <xdr:sp macro="" textlink="">
      <xdr:nvSpPr>
        <xdr:cNvPr id="71" name="テキスト ボックス 70"/>
        <xdr:cNvSpPr txBox="1"/>
      </xdr:nvSpPr>
      <xdr:spPr>
        <a:xfrm>
          <a:off x="3606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xdr:rowOff>
    </xdr:from>
    <xdr:to>
      <xdr:col>4</xdr:col>
      <xdr:colOff>346075</xdr:colOff>
      <xdr:row>40</xdr:row>
      <xdr:rowOff>121557</xdr:rowOff>
    </xdr:to>
    <xdr:cxnSp macro="">
      <xdr:nvCxnSpPr>
        <xdr:cNvPr id="72" name="直線コネクタ 71"/>
        <xdr:cNvCxnSpPr/>
      </xdr:nvCxnSpPr>
      <xdr:spPr>
        <a:xfrm flipV="1">
          <a:off x="2209800" y="6870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75293</xdr:rowOff>
    </xdr:from>
    <xdr:to>
      <xdr:col>3</xdr:col>
      <xdr:colOff>142875</xdr:colOff>
      <xdr:row>40</xdr:row>
      <xdr:rowOff>121557</xdr:rowOff>
    </xdr:to>
    <xdr:cxnSp macro="">
      <xdr:nvCxnSpPr>
        <xdr:cNvPr id="75" name="直線コネクタ 74"/>
        <xdr:cNvCxnSpPr/>
      </xdr:nvCxnSpPr>
      <xdr:spPr>
        <a:xfrm>
          <a:off x="1320800" y="67618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149678</xdr:rowOff>
    </xdr:from>
    <xdr:to>
      <xdr:col>3</xdr:col>
      <xdr:colOff>193675</xdr:colOff>
      <xdr:row>38</xdr:row>
      <xdr:rowOff>79828</xdr:rowOff>
    </xdr:to>
    <xdr:sp macro="" textlink="">
      <xdr:nvSpPr>
        <xdr:cNvPr id="76" name="フローチャート : 判断 75"/>
        <xdr:cNvSpPr/>
      </xdr:nvSpPr>
      <xdr:spPr>
        <a:xfrm>
          <a:off x="2159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90005</xdr:rowOff>
    </xdr:from>
    <xdr:ext cx="762000" cy="259045"/>
    <xdr:sp macro="" textlink="">
      <xdr:nvSpPr>
        <xdr:cNvPr id="77" name="テキスト ボックス 76"/>
        <xdr:cNvSpPr txBox="1"/>
      </xdr:nvSpPr>
      <xdr:spPr>
        <a:xfrm>
          <a:off x="1828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79120</xdr:rowOff>
    </xdr:from>
    <xdr:ext cx="762000" cy="259045"/>
    <xdr:sp macro="" textlink="">
      <xdr:nvSpPr>
        <xdr:cNvPr id="79" name="テキスト ボックス 78"/>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130628</xdr:rowOff>
    </xdr:from>
    <xdr:to>
      <xdr:col>7</xdr:col>
      <xdr:colOff>66675</xdr:colOff>
      <xdr:row>39</xdr:row>
      <xdr:rowOff>60778</xdr:rowOff>
    </xdr:to>
    <xdr:sp macro="" textlink="">
      <xdr:nvSpPr>
        <xdr:cNvPr id="85" name="円/楕円 84"/>
        <xdr:cNvSpPr/>
      </xdr:nvSpPr>
      <xdr:spPr>
        <a:xfrm>
          <a:off x="47752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102705</xdr:rowOff>
    </xdr:from>
    <xdr:ext cx="762000" cy="259045"/>
    <xdr:sp macro="" textlink="">
      <xdr:nvSpPr>
        <xdr:cNvPr id="86" name="人件費該当値テキスト"/>
        <xdr:cNvSpPr txBox="1"/>
      </xdr:nvSpPr>
      <xdr:spPr>
        <a:xfrm>
          <a:off x="4914900" y="66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35378</xdr:rowOff>
    </xdr:from>
    <xdr:to>
      <xdr:col>5</xdr:col>
      <xdr:colOff>600075</xdr:colOff>
      <xdr:row>39</xdr:row>
      <xdr:rowOff>136978</xdr:rowOff>
    </xdr:to>
    <xdr:sp macro="" textlink="">
      <xdr:nvSpPr>
        <xdr:cNvPr id="87" name="円/楕円 86"/>
        <xdr:cNvSpPr/>
      </xdr:nvSpPr>
      <xdr:spPr>
        <a:xfrm>
          <a:off x="3937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121755</xdr:rowOff>
    </xdr:from>
    <xdr:ext cx="736600" cy="259045"/>
    <xdr:sp macro="" textlink="">
      <xdr:nvSpPr>
        <xdr:cNvPr id="88" name="テキスト ボックス 87"/>
        <xdr:cNvSpPr txBox="1"/>
      </xdr:nvSpPr>
      <xdr:spPr>
        <a:xfrm>
          <a:off x="3606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133350</xdr:rowOff>
    </xdr:from>
    <xdr:to>
      <xdr:col>4</xdr:col>
      <xdr:colOff>396875</xdr:colOff>
      <xdr:row>40</xdr:row>
      <xdr:rowOff>63500</xdr:rowOff>
    </xdr:to>
    <xdr:sp macro="" textlink="">
      <xdr:nvSpPr>
        <xdr:cNvPr id="89" name="円/楕円 88"/>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48277</xdr:rowOff>
    </xdr:from>
    <xdr:ext cx="762000" cy="259045"/>
    <xdr:sp macro="" textlink="">
      <xdr:nvSpPr>
        <xdr:cNvPr id="90" name="テキスト ボックス 89"/>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70757</xdr:rowOff>
    </xdr:from>
    <xdr:to>
      <xdr:col>3</xdr:col>
      <xdr:colOff>193675</xdr:colOff>
      <xdr:row>41</xdr:row>
      <xdr:rowOff>907</xdr:rowOff>
    </xdr:to>
    <xdr:sp macro="" textlink="">
      <xdr:nvSpPr>
        <xdr:cNvPr id="91" name="円/楕円 90"/>
        <xdr:cNvSpPr/>
      </xdr:nvSpPr>
      <xdr:spPr>
        <a:xfrm>
          <a:off x="2159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157134</xdr:rowOff>
    </xdr:from>
    <xdr:ext cx="762000" cy="259045"/>
    <xdr:sp macro="" textlink="">
      <xdr:nvSpPr>
        <xdr:cNvPr id="92" name="テキスト ボックス 91"/>
        <xdr:cNvSpPr txBox="1"/>
      </xdr:nvSpPr>
      <xdr:spPr>
        <a:xfrm>
          <a:off x="18288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24493</xdr:rowOff>
    </xdr:from>
    <xdr:to>
      <xdr:col>1</xdr:col>
      <xdr:colOff>676275</xdr:colOff>
      <xdr:row>39</xdr:row>
      <xdr:rowOff>126093</xdr:rowOff>
    </xdr:to>
    <xdr:sp macro="" textlink="">
      <xdr:nvSpPr>
        <xdr:cNvPr id="93" name="円/楕円 92"/>
        <xdr:cNvSpPr/>
      </xdr:nvSpPr>
      <xdr:spPr>
        <a:xfrm>
          <a:off x="1270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110870</xdr:rowOff>
    </xdr:from>
    <xdr:ext cx="762000" cy="259045"/>
    <xdr:sp macro="" textlink="">
      <xdr:nvSpPr>
        <xdr:cNvPr id="94" name="テキスト ボックス 93"/>
        <xdr:cNvSpPr txBox="1"/>
      </xdr:nvSpPr>
      <xdr:spPr>
        <a:xfrm>
          <a:off x="939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類似団体と比較して物件費にかかる経常収支比率が</a:t>
          </a:r>
          <a:r>
            <a:rPr kumimoji="1" lang="en-US" altLang="ja-JP" sz="1100" b="0" i="0" baseline="0">
              <a:solidFill>
                <a:schemeClr val="dk1"/>
              </a:solidFill>
              <a:effectLst/>
              <a:latin typeface="+mn-lt"/>
              <a:ea typeface="+mn-ea"/>
              <a:cs typeface="+mn-cs"/>
            </a:rPr>
            <a:t>4.1</a:t>
          </a:r>
          <a:r>
            <a:rPr kumimoji="1" lang="ja-JP" altLang="ja-JP" sz="1100" b="0" i="0" baseline="0">
              <a:solidFill>
                <a:schemeClr val="dk1"/>
              </a:solidFill>
              <a:effectLst/>
              <a:latin typeface="+mn-lt"/>
              <a:ea typeface="+mn-ea"/>
              <a:cs typeface="+mn-cs"/>
            </a:rPr>
            <a:t>ポイント高い要因として、公民館、児童館、老人憩の家など管理すべき公共施設の数により、施設等管理運営委託をはじめとする委託料が多いことなどが挙げられる。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21</xdr:row>
      <xdr:rowOff>133350</xdr:rowOff>
    </xdr:to>
    <xdr:cxnSp macro="">
      <xdr:nvCxnSpPr>
        <xdr:cNvPr id="122" name="直線コネクタ 121"/>
        <xdr:cNvCxnSpPr/>
      </xdr:nvCxnSpPr>
      <xdr:spPr>
        <a:xfrm flipV="1">
          <a:off x="16510000" y="2438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6350</xdr:rowOff>
    </xdr:from>
    <xdr:to>
      <xdr:col>24</xdr:col>
      <xdr:colOff>31750</xdr:colOff>
      <xdr:row>21</xdr:row>
      <xdr:rowOff>6350</xdr:rowOff>
    </xdr:to>
    <xdr:cxnSp macro="">
      <xdr:nvCxnSpPr>
        <xdr:cNvPr id="127" name="直線コネクタ 126"/>
        <xdr:cNvCxnSpPr/>
      </xdr:nvCxnSpPr>
      <xdr:spPr>
        <a:xfrm>
          <a:off x="15671800" y="360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21</xdr:row>
      <xdr:rowOff>6350</xdr:rowOff>
    </xdr:from>
    <xdr:to>
      <xdr:col>22</xdr:col>
      <xdr:colOff>565150</xdr:colOff>
      <xdr:row>21</xdr:row>
      <xdr:rowOff>44450</xdr:rowOff>
    </xdr:to>
    <xdr:cxnSp macro="">
      <xdr:nvCxnSpPr>
        <xdr:cNvPr id="130" name="直線コネクタ 129"/>
        <xdr:cNvCxnSpPr/>
      </xdr:nvCxnSpPr>
      <xdr:spPr>
        <a:xfrm flipV="1">
          <a:off x="14782800" y="360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57150</xdr:rowOff>
    </xdr:from>
    <xdr:to>
      <xdr:col>22</xdr:col>
      <xdr:colOff>615950</xdr:colOff>
      <xdr:row>17</xdr:row>
      <xdr:rowOff>158750</xdr:rowOff>
    </xdr:to>
    <xdr:sp macro="" textlink="">
      <xdr:nvSpPr>
        <xdr:cNvPr id="131" name="フローチャート :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168927</xdr:rowOff>
    </xdr:from>
    <xdr:ext cx="736600" cy="259045"/>
    <xdr:sp macro="" textlink="">
      <xdr:nvSpPr>
        <xdr:cNvPr id="132" name="テキスト ボックス 131"/>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21</xdr:row>
      <xdr:rowOff>6350</xdr:rowOff>
    </xdr:from>
    <xdr:to>
      <xdr:col>21</xdr:col>
      <xdr:colOff>361950</xdr:colOff>
      <xdr:row>21</xdr:row>
      <xdr:rowOff>44450</xdr:rowOff>
    </xdr:to>
    <xdr:cxnSp macro="">
      <xdr:nvCxnSpPr>
        <xdr:cNvPr id="133" name="直線コネクタ 132"/>
        <xdr:cNvCxnSpPr/>
      </xdr:nvCxnSpPr>
      <xdr:spPr>
        <a:xfrm>
          <a:off x="13893800" y="360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165100</xdr:rowOff>
    </xdr:from>
    <xdr:to>
      <xdr:col>21</xdr:col>
      <xdr:colOff>412750</xdr:colOff>
      <xdr:row>17</xdr:row>
      <xdr:rowOff>95250</xdr:rowOff>
    </xdr:to>
    <xdr:sp macro="" textlink="">
      <xdr:nvSpPr>
        <xdr:cNvPr id="134" name="フローチャート : 判断 133"/>
        <xdr:cNvSpPr/>
      </xdr:nvSpPr>
      <xdr:spPr>
        <a:xfrm>
          <a:off x="14732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105427</xdr:rowOff>
    </xdr:from>
    <xdr:ext cx="762000" cy="259045"/>
    <xdr:sp macro="" textlink="">
      <xdr:nvSpPr>
        <xdr:cNvPr id="135" name="テキスト ボックス 134"/>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139700</xdr:rowOff>
    </xdr:from>
    <xdr:to>
      <xdr:col>20</xdr:col>
      <xdr:colOff>158750</xdr:colOff>
      <xdr:row>21</xdr:row>
      <xdr:rowOff>6350</xdr:rowOff>
    </xdr:to>
    <xdr:cxnSp macro="">
      <xdr:nvCxnSpPr>
        <xdr:cNvPr id="136" name="直線コネクタ 135"/>
        <xdr:cNvCxnSpPr/>
      </xdr:nvCxnSpPr>
      <xdr:spPr>
        <a:xfrm>
          <a:off x="13004800" y="356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127000</xdr:rowOff>
    </xdr:from>
    <xdr:to>
      <xdr:col>20</xdr:col>
      <xdr:colOff>209550</xdr:colOff>
      <xdr:row>17</xdr:row>
      <xdr:rowOff>57150</xdr:rowOff>
    </xdr:to>
    <xdr:sp macro="" textlink="">
      <xdr:nvSpPr>
        <xdr:cNvPr id="137" name="フローチャート : 判断 136"/>
        <xdr:cNvSpPr/>
      </xdr:nvSpPr>
      <xdr:spPr>
        <a:xfrm>
          <a:off x="13843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67327</xdr:rowOff>
    </xdr:from>
    <xdr:ext cx="762000" cy="259045"/>
    <xdr:sp macro="" textlink="">
      <xdr:nvSpPr>
        <xdr:cNvPr id="138" name="テキスト ボックス 137"/>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20</xdr:row>
      <xdr:rowOff>127000</xdr:rowOff>
    </xdr:from>
    <xdr:to>
      <xdr:col>24</xdr:col>
      <xdr:colOff>82550</xdr:colOff>
      <xdr:row>21</xdr:row>
      <xdr:rowOff>57150</xdr:rowOff>
    </xdr:to>
    <xdr:sp macro="" textlink="">
      <xdr:nvSpPr>
        <xdr:cNvPr id="146" name="円/楕円 145"/>
        <xdr:cNvSpPr/>
      </xdr:nvSpPr>
      <xdr:spPr>
        <a:xfrm>
          <a:off x="16459200" y="35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99077</xdr:rowOff>
    </xdr:from>
    <xdr:ext cx="762000" cy="259045"/>
    <xdr:sp macro="" textlink="">
      <xdr:nvSpPr>
        <xdr:cNvPr id="147" name="物件費該当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127000</xdr:rowOff>
    </xdr:from>
    <xdr:to>
      <xdr:col>22</xdr:col>
      <xdr:colOff>615950</xdr:colOff>
      <xdr:row>21</xdr:row>
      <xdr:rowOff>57150</xdr:rowOff>
    </xdr:to>
    <xdr:sp macro="" textlink="">
      <xdr:nvSpPr>
        <xdr:cNvPr id="148" name="円/楕円 147"/>
        <xdr:cNvSpPr/>
      </xdr:nvSpPr>
      <xdr:spPr>
        <a:xfrm>
          <a:off x="15621000" y="35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41927</xdr:rowOff>
    </xdr:from>
    <xdr:ext cx="736600" cy="259045"/>
    <xdr:sp macro="" textlink="">
      <xdr:nvSpPr>
        <xdr:cNvPr id="149" name="テキスト ボックス 148"/>
        <xdr:cNvSpPr txBox="1"/>
      </xdr:nvSpPr>
      <xdr:spPr>
        <a:xfrm>
          <a:off x="15290800" y="364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165100</xdr:rowOff>
    </xdr:from>
    <xdr:to>
      <xdr:col>21</xdr:col>
      <xdr:colOff>412750</xdr:colOff>
      <xdr:row>21</xdr:row>
      <xdr:rowOff>95250</xdr:rowOff>
    </xdr:to>
    <xdr:sp macro="" textlink="">
      <xdr:nvSpPr>
        <xdr:cNvPr id="150" name="円/楕円 149"/>
        <xdr:cNvSpPr/>
      </xdr:nvSpPr>
      <xdr:spPr>
        <a:xfrm>
          <a:off x="14732000" y="35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80027</xdr:rowOff>
    </xdr:from>
    <xdr:ext cx="762000" cy="259045"/>
    <xdr:sp macro="" textlink="">
      <xdr:nvSpPr>
        <xdr:cNvPr id="151" name="テキスト ボックス 150"/>
        <xdr:cNvSpPr txBox="1"/>
      </xdr:nvSpPr>
      <xdr:spPr>
        <a:xfrm>
          <a:off x="144018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127000</xdr:rowOff>
    </xdr:from>
    <xdr:to>
      <xdr:col>20</xdr:col>
      <xdr:colOff>209550</xdr:colOff>
      <xdr:row>21</xdr:row>
      <xdr:rowOff>57150</xdr:rowOff>
    </xdr:to>
    <xdr:sp macro="" textlink="">
      <xdr:nvSpPr>
        <xdr:cNvPr id="152" name="円/楕円 151"/>
        <xdr:cNvSpPr/>
      </xdr:nvSpPr>
      <xdr:spPr>
        <a:xfrm>
          <a:off x="13843000" y="35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41927</xdr:rowOff>
    </xdr:from>
    <xdr:ext cx="762000" cy="259045"/>
    <xdr:sp macro="" textlink="">
      <xdr:nvSpPr>
        <xdr:cNvPr id="153" name="テキスト ボックス 152"/>
        <xdr:cNvSpPr txBox="1"/>
      </xdr:nvSpPr>
      <xdr:spPr>
        <a:xfrm>
          <a:off x="135128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88900</xdr:rowOff>
    </xdr:from>
    <xdr:to>
      <xdr:col>19</xdr:col>
      <xdr:colOff>6350</xdr:colOff>
      <xdr:row>21</xdr:row>
      <xdr:rowOff>19050</xdr:rowOff>
    </xdr:to>
    <xdr:sp macro="" textlink="">
      <xdr:nvSpPr>
        <xdr:cNvPr id="154" name="円/楕円 153"/>
        <xdr:cNvSpPr/>
      </xdr:nvSpPr>
      <xdr:spPr>
        <a:xfrm>
          <a:off x="12954000" y="35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3827</xdr:rowOff>
    </xdr:from>
    <xdr:ext cx="762000" cy="259045"/>
    <xdr:sp macro="" textlink="">
      <xdr:nvSpPr>
        <xdr:cNvPr id="155" name="テキスト ボックス 154"/>
        <xdr:cNvSpPr txBox="1"/>
      </xdr:nvSpPr>
      <xdr:spPr>
        <a:xfrm>
          <a:off x="126238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扶助費に係る経常収支比率は</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ポイント減少したが、生活保護費を含む社会福祉関係経費は毎年増加している状況である。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158750</xdr:rowOff>
    </xdr:from>
    <xdr:to>
      <xdr:col>7</xdr:col>
      <xdr:colOff>15875</xdr:colOff>
      <xdr:row>61</xdr:row>
      <xdr:rowOff>133350</xdr:rowOff>
    </xdr:to>
    <xdr:cxnSp macro="">
      <xdr:nvCxnSpPr>
        <xdr:cNvPr id="183" name="直線コネクタ 182"/>
        <xdr:cNvCxnSpPr/>
      </xdr:nvCxnSpPr>
      <xdr:spPr>
        <a:xfrm flipV="1">
          <a:off x="4826000" y="9245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73677</xdr:rowOff>
    </xdr:from>
    <xdr:ext cx="762000" cy="259045"/>
    <xdr:sp macro="" textlink="">
      <xdr:nvSpPr>
        <xdr:cNvPr id="186" name="扶助費最大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53</xdr:row>
      <xdr:rowOff>158750</xdr:rowOff>
    </xdr:from>
    <xdr:to>
      <xdr:col>7</xdr:col>
      <xdr:colOff>104775</xdr:colOff>
      <xdr:row>53</xdr:row>
      <xdr:rowOff>158750</xdr:rowOff>
    </xdr:to>
    <xdr:cxnSp macro="">
      <xdr:nvCxnSpPr>
        <xdr:cNvPr id="187" name="直線コネクタ 186"/>
        <xdr:cNvCxnSpPr/>
      </xdr:nvCxnSpPr>
      <xdr:spPr>
        <a:xfrm>
          <a:off x="4737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165100</xdr:rowOff>
    </xdr:from>
    <xdr:to>
      <xdr:col>7</xdr:col>
      <xdr:colOff>15875</xdr:colOff>
      <xdr:row>59</xdr:row>
      <xdr:rowOff>31750</xdr:rowOff>
    </xdr:to>
    <xdr:cxnSp macro="">
      <xdr:nvCxnSpPr>
        <xdr:cNvPr id="188" name="直線コネクタ 187"/>
        <xdr:cNvCxnSpPr/>
      </xdr:nvCxnSpPr>
      <xdr:spPr>
        <a:xfrm flipV="1">
          <a:off x="3987800" y="1010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73677</xdr:rowOff>
    </xdr:from>
    <xdr:ext cx="762000" cy="259045"/>
    <xdr:sp macro="" textlink="">
      <xdr:nvSpPr>
        <xdr:cNvPr id="189"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190" name="フローチャート :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31750</xdr:rowOff>
    </xdr:from>
    <xdr:to>
      <xdr:col>5</xdr:col>
      <xdr:colOff>549275</xdr:colOff>
      <xdr:row>59</xdr:row>
      <xdr:rowOff>69850</xdr:rowOff>
    </xdr:to>
    <xdr:cxnSp macro="">
      <xdr:nvCxnSpPr>
        <xdr:cNvPr id="191" name="直線コネクタ 190"/>
        <xdr:cNvCxnSpPr/>
      </xdr:nvCxnSpPr>
      <xdr:spPr>
        <a:xfrm flipV="1">
          <a:off x="3098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2" name="フローチャート :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93" name="テキスト ボックス 19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165100</xdr:rowOff>
    </xdr:from>
    <xdr:to>
      <xdr:col>4</xdr:col>
      <xdr:colOff>346075</xdr:colOff>
      <xdr:row>59</xdr:row>
      <xdr:rowOff>69850</xdr:rowOff>
    </xdr:to>
    <xdr:cxnSp macro="">
      <xdr:nvCxnSpPr>
        <xdr:cNvPr id="194" name="直線コネクタ 193"/>
        <xdr:cNvCxnSpPr/>
      </xdr:nvCxnSpPr>
      <xdr:spPr>
        <a:xfrm>
          <a:off x="2209800" y="1010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165100</xdr:rowOff>
    </xdr:from>
    <xdr:to>
      <xdr:col>4</xdr:col>
      <xdr:colOff>396875</xdr:colOff>
      <xdr:row>57</xdr:row>
      <xdr:rowOff>95250</xdr:rowOff>
    </xdr:to>
    <xdr:sp macro="" textlink="">
      <xdr:nvSpPr>
        <xdr:cNvPr id="195" name="フローチャート :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6" name="テキスト ボックス 19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63500</xdr:rowOff>
    </xdr:from>
    <xdr:to>
      <xdr:col>3</xdr:col>
      <xdr:colOff>142875</xdr:colOff>
      <xdr:row>58</xdr:row>
      <xdr:rowOff>165100</xdr:rowOff>
    </xdr:to>
    <xdr:cxnSp macro="">
      <xdr:nvCxnSpPr>
        <xdr:cNvPr id="197" name="直線コネクタ 196"/>
        <xdr:cNvCxnSpPr/>
      </xdr:nvCxnSpPr>
      <xdr:spPr>
        <a:xfrm>
          <a:off x="1320800" y="10007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88900</xdr:rowOff>
    </xdr:from>
    <xdr:to>
      <xdr:col>3</xdr:col>
      <xdr:colOff>193675</xdr:colOff>
      <xdr:row>57</xdr:row>
      <xdr:rowOff>19050</xdr:rowOff>
    </xdr:to>
    <xdr:sp macro="" textlink="">
      <xdr:nvSpPr>
        <xdr:cNvPr id="198" name="フローチャート :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9" name="テキスト ボックス 198"/>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00" name="フローチャート : 判断 199"/>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1" name="テキスト ボックス 200"/>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114300</xdr:rowOff>
    </xdr:from>
    <xdr:to>
      <xdr:col>7</xdr:col>
      <xdr:colOff>66675</xdr:colOff>
      <xdr:row>59</xdr:row>
      <xdr:rowOff>44450</xdr:rowOff>
    </xdr:to>
    <xdr:sp macro="" textlink="">
      <xdr:nvSpPr>
        <xdr:cNvPr id="207" name="円/楕円 206"/>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86377</xdr:rowOff>
    </xdr:from>
    <xdr:ext cx="762000" cy="259045"/>
    <xdr:sp macro="" textlink="">
      <xdr:nvSpPr>
        <xdr:cNvPr id="208"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152400</xdr:rowOff>
    </xdr:from>
    <xdr:to>
      <xdr:col>5</xdr:col>
      <xdr:colOff>600075</xdr:colOff>
      <xdr:row>59</xdr:row>
      <xdr:rowOff>82550</xdr:rowOff>
    </xdr:to>
    <xdr:sp macro="" textlink="">
      <xdr:nvSpPr>
        <xdr:cNvPr id="209" name="円/楕円 208"/>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67327</xdr:rowOff>
    </xdr:from>
    <xdr:ext cx="736600" cy="259045"/>
    <xdr:sp macro="" textlink="">
      <xdr:nvSpPr>
        <xdr:cNvPr id="210" name="テキスト ボックス 209"/>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19050</xdr:rowOff>
    </xdr:from>
    <xdr:to>
      <xdr:col>4</xdr:col>
      <xdr:colOff>396875</xdr:colOff>
      <xdr:row>59</xdr:row>
      <xdr:rowOff>120650</xdr:rowOff>
    </xdr:to>
    <xdr:sp macro="" textlink="">
      <xdr:nvSpPr>
        <xdr:cNvPr id="211" name="円/楕円 210"/>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105427</xdr:rowOff>
    </xdr:from>
    <xdr:ext cx="762000" cy="259045"/>
    <xdr:sp macro="" textlink="">
      <xdr:nvSpPr>
        <xdr:cNvPr id="212" name="テキスト ボックス 211"/>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114300</xdr:rowOff>
    </xdr:from>
    <xdr:to>
      <xdr:col>3</xdr:col>
      <xdr:colOff>193675</xdr:colOff>
      <xdr:row>59</xdr:row>
      <xdr:rowOff>44450</xdr:rowOff>
    </xdr:to>
    <xdr:sp macro="" textlink="">
      <xdr:nvSpPr>
        <xdr:cNvPr id="213" name="円/楕円 212"/>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29227</xdr:rowOff>
    </xdr:from>
    <xdr:ext cx="762000" cy="259045"/>
    <xdr:sp macro="" textlink="">
      <xdr:nvSpPr>
        <xdr:cNvPr id="214" name="テキスト ボックス 213"/>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12700</xdr:rowOff>
    </xdr:from>
    <xdr:to>
      <xdr:col>1</xdr:col>
      <xdr:colOff>676275</xdr:colOff>
      <xdr:row>58</xdr:row>
      <xdr:rowOff>114300</xdr:rowOff>
    </xdr:to>
    <xdr:sp macro="" textlink="">
      <xdr:nvSpPr>
        <xdr:cNvPr id="215" name="円/楕円 214"/>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99077</xdr:rowOff>
    </xdr:from>
    <xdr:ext cx="762000" cy="259045"/>
    <xdr:sp macro="" textlink="">
      <xdr:nvSpPr>
        <xdr:cNvPr id="216" name="テキスト ボックス 215"/>
        <xdr:cNvSpPr txBox="1"/>
      </xdr:nvSpPr>
      <xdr:spPr>
        <a:xfrm>
          <a:off x="939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繰出金について、病院事業会計及び公共下水道事業会計への繰出金は減少しているが、国民健康保険事業会計や介護保険事業会計などに対する繰出金が年々増加している。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類似団体との比較では、</a:t>
          </a:r>
          <a:r>
            <a:rPr kumimoji="1" lang="en-US" altLang="ja-JP" sz="1100" b="0" i="0" baseline="0">
              <a:solidFill>
                <a:schemeClr val="dk1"/>
              </a:solidFill>
              <a:effectLst/>
              <a:latin typeface="+mn-lt"/>
              <a:ea typeface="+mn-ea"/>
              <a:cs typeface="+mn-cs"/>
            </a:rPr>
            <a:t>4.1</a:t>
          </a:r>
          <a:r>
            <a:rPr kumimoji="1" lang="ja-JP" altLang="ja-JP" sz="1100" b="0" i="0" baseline="0">
              <a:solidFill>
                <a:schemeClr val="dk1"/>
              </a:solidFill>
              <a:effectLst/>
              <a:latin typeface="+mn-lt"/>
              <a:ea typeface="+mn-ea"/>
              <a:cs typeface="+mn-cs"/>
            </a:rPr>
            <a:t>ポイント平均を下回っている。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25400</xdr:rowOff>
    </xdr:to>
    <xdr:cxnSp macro="">
      <xdr:nvCxnSpPr>
        <xdr:cNvPr id="244" name="直線コネクタ 243"/>
        <xdr:cNvCxnSpPr/>
      </xdr:nvCxnSpPr>
      <xdr:spPr>
        <a:xfrm flipV="1">
          <a:off x="16510000" y="89789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5"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6" name="直線コネクタ 245"/>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7"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48" name="直線コネクタ 247"/>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82550</xdr:rowOff>
    </xdr:from>
    <xdr:to>
      <xdr:col>24</xdr:col>
      <xdr:colOff>31750</xdr:colOff>
      <xdr:row>53</xdr:row>
      <xdr:rowOff>146050</xdr:rowOff>
    </xdr:to>
    <xdr:cxnSp macro="">
      <xdr:nvCxnSpPr>
        <xdr:cNvPr id="249" name="直線コネクタ 248"/>
        <xdr:cNvCxnSpPr/>
      </xdr:nvCxnSpPr>
      <xdr:spPr>
        <a:xfrm flipV="1">
          <a:off x="15671800" y="9169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10177</xdr:rowOff>
    </xdr:from>
    <xdr:ext cx="762000" cy="259045"/>
    <xdr:sp macro="" textlink="">
      <xdr:nvSpPr>
        <xdr:cNvPr id="250" name="その他平均値テキスト"/>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1" name="フローチャート : 判断 250"/>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146050</xdr:rowOff>
    </xdr:from>
    <xdr:to>
      <xdr:col>22</xdr:col>
      <xdr:colOff>565150</xdr:colOff>
      <xdr:row>53</xdr:row>
      <xdr:rowOff>146050</xdr:rowOff>
    </xdr:to>
    <xdr:cxnSp macro="">
      <xdr:nvCxnSpPr>
        <xdr:cNvPr id="252" name="直線コネクタ 251"/>
        <xdr:cNvCxnSpPr/>
      </xdr:nvCxnSpPr>
      <xdr:spPr>
        <a:xfrm>
          <a:off x="14782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95250</xdr:rowOff>
    </xdr:from>
    <xdr:to>
      <xdr:col>21</xdr:col>
      <xdr:colOff>361950</xdr:colOff>
      <xdr:row>53</xdr:row>
      <xdr:rowOff>146050</xdr:rowOff>
    </xdr:to>
    <xdr:cxnSp macro="">
      <xdr:nvCxnSpPr>
        <xdr:cNvPr id="255" name="直線コネクタ 254"/>
        <xdr:cNvCxnSpPr/>
      </xdr:nvCxnSpPr>
      <xdr:spPr>
        <a:xfrm>
          <a:off x="13893800" y="918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95250</xdr:rowOff>
    </xdr:from>
    <xdr:to>
      <xdr:col>20</xdr:col>
      <xdr:colOff>158750</xdr:colOff>
      <xdr:row>54</xdr:row>
      <xdr:rowOff>88900</xdr:rowOff>
    </xdr:to>
    <xdr:cxnSp macro="">
      <xdr:nvCxnSpPr>
        <xdr:cNvPr id="258" name="直線コネクタ 257"/>
        <xdr:cNvCxnSpPr/>
      </xdr:nvCxnSpPr>
      <xdr:spPr>
        <a:xfrm flipV="1">
          <a:off x="13004800" y="9182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9" name="フローチャート : 判断 258"/>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35577</xdr:rowOff>
    </xdr:from>
    <xdr:ext cx="762000" cy="259045"/>
    <xdr:sp macro="" textlink="">
      <xdr:nvSpPr>
        <xdr:cNvPr id="260" name="テキスト ボックス 259"/>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61" name="フローチャート : 判断 260"/>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105427</xdr:rowOff>
    </xdr:from>
    <xdr:ext cx="762000" cy="259045"/>
    <xdr:sp macro="" textlink="">
      <xdr:nvSpPr>
        <xdr:cNvPr id="262" name="テキスト ボックス 261"/>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31750</xdr:rowOff>
    </xdr:from>
    <xdr:to>
      <xdr:col>24</xdr:col>
      <xdr:colOff>82550</xdr:colOff>
      <xdr:row>53</xdr:row>
      <xdr:rowOff>133350</xdr:rowOff>
    </xdr:to>
    <xdr:sp macro="" textlink="">
      <xdr:nvSpPr>
        <xdr:cNvPr id="268" name="円/楕円 267"/>
        <xdr:cNvSpPr/>
      </xdr:nvSpPr>
      <xdr:spPr>
        <a:xfrm>
          <a:off x="164592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48277</xdr:rowOff>
    </xdr:from>
    <xdr:ext cx="762000" cy="259045"/>
    <xdr:sp macro="" textlink="">
      <xdr:nvSpPr>
        <xdr:cNvPr id="269" name="その他該当値テキスト"/>
        <xdr:cNvSpPr txBox="1"/>
      </xdr:nvSpPr>
      <xdr:spPr>
        <a:xfrm>
          <a:off x="165989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95250</xdr:rowOff>
    </xdr:from>
    <xdr:to>
      <xdr:col>22</xdr:col>
      <xdr:colOff>615950</xdr:colOff>
      <xdr:row>54</xdr:row>
      <xdr:rowOff>25400</xdr:rowOff>
    </xdr:to>
    <xdr:sp macro="" textlink="">
      <xdr:nvSpPr>
        <xdr:cNvPr id="270" name="円/楕円 269"/>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35577</xdr:rowOff>
    </xdr:from>
    <xdr:ext cx="736600" cy="259045"/>
    <xdr:sp macro="" textlink="">
      <xdr:nvSpPr>
        <xdr:cNvPr id="271" name="テキスト ボックス 270"/>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95250</xdr:rowOff>
    </xdr:from>
    <xdr:to>
      <xdr:col>21</xdr:col>
      <xdr:colOff>412750</xdr:colOff>
      <xdr:row>54</xdr:row>
      <xdr:rowOff>25400</xdr:rowOff>
    </xdr:to>
    <xdr:sp macro="" textlink="">
      <xdr:nvSpPr>
        <xdr:cNvPr id="272" name="円/楕円 271"/>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35577</xdr:rowOff>
    </xdr:from>
    <xdr:ext cx="762000" cy="259045"/>
    <xdr:sp macro="" textlink="">
      <xdr:nvSpPr>
        <xdr:cNvPr id="273" name="テキスト ボックス 272"/>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44450</xdr:rowOff>
    </xdr:from>
    <xdr:to>
      <xdr:col>20</xdr:col>
      <xdr:colOff>209550</xdr:colOff>
      <xdr:row>53</xdr:row>
      <xdr:rowOff>146050</xdr:rowOff>
    </xdr:to>
    <xdr:sp macro="" textlink="">
      <xdr:nvSpPr>
        <xdr:cNvPr id="274" name="円/楕円 273"/>
        <xdr:cNvSpPr/>
      </xdr:nvSpPr>
      <xdr:spPr>
        <a:xfrm>
          <a:off x="13843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156227</xdr:rowOff>
    </xdr:from>
    <xdr:ext cx="762000" cy="259045"/>
    <xdr:sp macro="" textlink="">
      <xdr:nvSpPr>
        <xdr:cNvPr id="275" name="テキスト ボックス 274"/>
        <xdr:cNvSpPr txBox="1"/>
      </xdr:nvSpPr>
      <xdr:spPr>
        <a:xfrm>
          <a:off x="13512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76" name="円/楕円 275"/>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77" name="テキスト ボックス 276"/>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負担金や補助金が主たるものであるが、横ばい傾向で推移しており、類似団体との比較では、</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ポイント平均を下回っている。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42</xdr:row>
      <xdr:rowOff>50800</xdr:rowOff>
    </xdr:to>
    <xdr:cxnSp macro="">
      <xdr:nvCxnSpPr>
        <xdr:cNvPr id="304" name="直線コネクタ 303"/>
        <xdr:cNvCxnSpPr/>
      </xdr:nvCxnSpPr>
      <xdr:spPr>
        <a:xfrm flipV="1">
          <a:off x="16510000" y="5872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22877</xdr:rowOff>
    </xdr:from>
    <xdr:ext cx="762000" cy="259045"/>
    <xdr:sp macro="" textlink="">
      <xdr:nvSpPr>
        <xdr:cNvPr id="305"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42</xdr:row>
      <xdr:rowOff>50800</xdr:rowOff>
    </xdr:from>
    <xdr:to>
      <xdr:col>24</xdr:col>
      <xdr:colOff>120650</xdr:colOff>
      <xdr:row>42</xdr:row>
      <xdr:rowOff>50800</xdr:rowOff>
    </xdr:to>
    <xdr:cxnSp macro="">
      <xdr:nvCxnSpPr>
        <xdr:cNvPr id="306" name="直線コネクタ 305"/>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7"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8" name="直線コネクタ 307"/>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66040</xdr:rowOff>
    </xdr:from>
    <xdr:to>
      <xdr:col>24</xdr:col>
      <xdr:colOff>31750</xdr:colOff>
      <xdr:row>36</xdr:row>
      <xdr:rowOff>88900</xdr:rowOff>
    </xdr:to>
    <xdr:cxnSp macro="">
      <xdr:nvCxnSpPr>
        <xdr:cNvPr id="309" name="直線コネクタ 308"/>
        <xdr:cNvCxnSpPr/>
      </xdr:nvCxnSpPr>
      <xdr:spPr>
        <a:xfrm flipV="1">
          <a:off x="15671800" y="6238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33037</xdr:rowOff>
    </xdr:from>
    <xdr:ext cx="762000" cy="259045"/>
    <xdr:sp macro="" textlink="">
      <xdr:nvSpPr>
        <xdr:cNvPr id="310" name="補助費等平均値テキスト"/>
        <xdr:cNvSpPr txBox="1"/>
      </xdr:nvSpPr>
      <xdr:spPr>
        <a:xfrm>
          <a:off x="16598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11" name="フローチャート : 判断 310"/>
        <xdr:cNvSpPr/>
      </xdr:nvSpPr>
      <xdr:spPr>
        <a:xfrm>
          <a:off x="16459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88900</xdr:rowOff>
    </xdr:from>
    <xdr:to>
      <xdr:col>22</xdr:col>
      <xdr:colOff>565150</xdr:colOff>
      <xdr:row>36</xdr:row>
      <xdr:rowOff>119380</xdr:rowOff>
    </xdr:to>
    <xdr:cxnSp macro="">
      <xdr:nvCxnSpPr>
        <xdr:cNvPr id="312" name="直線コネクタ 311"/>
        <xdr:cNvCxnSpPr/>
      </xdr:nvCxnSpPr>
      <xdr:spPr>
        <a:xfrm flipV="1">
          <a:off x="14782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13" name="フローチャート :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14" name="テキスト ボックス 31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119380</xdr:rowOff>
    </xdr:from>
    <xdr:to>
      <xdr:col>21</xdr:col>
      <xdr:colOff>361950</xdr:colOff>
      <xdr:row>36</xdr:row>
      <xdr:rowOff>134620</xdr:rowOff>
    </xdr:to>
    <xdr:cxnSp macro="">
      <xdr:nvCxnSpPr>
        <xdr:cNvPr id="315" name="直線コネクタ 314"/>
        <xdr:cNvCxnSpPr/>
      </xdr:nvCxnSpPr>
      <xdr:spPr>
        <a:xfrm flipV="1">
          <a:off x="13893800" y="629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7" name="テキスト ボックス 316"/>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134620</xdr:rowOff>
    </xdr:from>
    <xdr:to>
      <xdr:col>20</xdr:col>
      <xdr:colOff>158750</xdr:colOff>
      <xdr:row>36</xdr:row>
      <xdr:rowOff>142240</xdr:rowOff>
    </xdr:to>
    <xdr:cxnSp macro="">
      <xdr:nvCxnSpPr>
        <xdr:cNvPr id="318" name="直線コネクタ 317"/>
        <xdr:cNvCxnSpPr/>
      </xdr:nvCxnSpPr>
      <xdr:spPr>
        <a:xfrm flipV="1">
          <a:off x="13004800" y="630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9" name="フローチャート : 判断 318"/>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0" name="テキスト ボックス 319"/>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21" name="フローチャート : 判断 320"/>
        <xdr:cNvSpPr/>
      </xdr:nvSpPr>
      <xdr:spPr>
        <a:xfrm>
          <a:off x="12954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157497</xdr:rowOff>
    </xdr:from>
    <xdr:ext cx="762000" cy="259045"/>
    <xdr:sp macro="" textlink="">
      <xdr:nvSpPr>
        <xdr:cNvPr id="322" name="テキスト ボックス 321"/>
        <xdr:cNvSpPr txBox="1"/>
      </xdr:nvSpPr>
      <xdr:spPr>
        <a:xfrm>
          <a:off x="12623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28" name="円/楕円 327"/>
        <xdr:cNvSpPr/>
      </xdr:nvSpPr>
      <xdr:spPr>
        <a:xfrm>
          <a:off x="16459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31767</xdr:rowOff>
    </xdr:from>
    <xdr:ext cx="762000" cy="259045"/>
    <xdr:sp macro="" textlink="">
      <xdr:nvSpPr>
        <xdr:cNvPr id="329" name="補助費等該当値テキスト"/>
        <xdr:cNvSpPr txBox="1"/>
      </xdr:nvSpPr>
      <xdr:spPr>
        <a:xfrm>
          <a:off x="16598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38100</xdr:rowOff>
    </xdr:from>
    <xdr:to>
      <xdr:col>22</xdr:col>
      <xdr:colOff>615950</xdr:colOff>
      <xdr:row>36</xdr:row>
      <xdr:rowOff>139700</xdr:rowOff>
    </xdr:to>
    <xdr:sp macro="" textlink="">
      <xdr:nvSpPr>
        <xdr:cNvPr id="330" name="円/楕円 329"/>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149877</xdr:rowOff>
    </xdr:from>
    <xdr:ext cx="736600" cy="259045"/>
    <xdr:sp macro="" textlink="">
      <xdr:nvSpPr>
        <xdr:cNvPr id="331" name="テキスト ボックス 330"/>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68580</xdr:rowOff>
    </xdr:from>
    <xdr:to>
      <xdr:col>21</xdr:col>
      <xdr:colOff>412750</xdr:colOff>
      <xdr:row>36</xdr:row>
      <xdr:rowOff>170180</xdr:rowOff>
    </xdr:to>
    <xdr:sp macro="" textlink="">
      <xdr:nvSpPr>
        <xdr:cNvPr id="332" name="円/楕円 331"/>
        <xdr:cNvSpPr/>
      </xdr:nvSpPr>
      <xdr:spPr>
        <a:xfrm>
          <a:off x="14732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154957</xdr:rowOff>
    </xdr:from>
    <xdr:ext cx="762000" cy="259045"/>
    <xdr:sp macro="" textlink="">
      <xdr:nvSpPr>
        <xdr:cNvPr id="333" name="テキスト ボックス 332"/>
        <xdr:cNvSpPr txBox="1"/>
      </xdr:nvSpPr>
      <xdr:spPr>
        <a:xfrm>
          <a:off x="14401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83820</xdr:rowOff>
    </xdr:from>
    <xdr:to>
      <xdr:col>20</xdr:col>
      <xdr:colOff>209550</xdr:colOff>
      <xdr:row>37</xdr:row>
      <xdr:rowOff>13970</xdr:rowOff>
    </xdr:to>
    <xdr:sp macro="" textlink="">
      <xdr:nvSpPr>
        <xdr:cNvPr id="334" name="円/楕円 333"/>
        <xdr:cNvSpPr/>
      </xdr:nvSpPr>
      <xdr:spPr>
        <a:xfrm>
          <a:off x="13843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170197</xdr:rowOff>
    </xdr:from>
    <xdr:ext cx="762000" cy="259045"/>
    <xdr:sp macro="" textlink="">
      <xdr:nvSpPr>
        <xdr:cNvPr id="335" name="テキスト ボックス 334"/>
        <xdr:cNvSpPr txBox="1"/>
      </xdr:nvSpPr>
      <xdr:spPr>
        <a:xfrm>
          <a:off x="13512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36" name="円/楕円 335"/>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6367</xdr:rowOff>
    </xdr:from>
    <xdr:ext cx="762000" cy="259045"/>
    <xdr:sp macro="" textlink="">
      <xdr:nvSpPr>
        <xdr:cNvPr id="337" name="テキスト ボックス 336"/>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公債費に係る経常収支比率は、前年度比で</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ており</a:t>
          </a:r>
          <a:r>
            <a:rPr kumimoji="1" lang="ja-JP" altLang="ja-JP" sz="1100" b="0" i="0" baseline="0">
              <a:solidFill>
                <a:schemeClr val="dk1"/>
              </a:solidFill>
              <a:effectLst/>
              <a:latin typeface="+mn-lt"/>
              <a:ea typeface="+mn-ea"/>
              <a:cs typeface="+mn-cs"/>
            </a:rPr>
            <a:t>、元金償還を超えないよう市債の借入抑制に努めた結果、類似団体平均では</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ポイント下回っている。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5842</xdr:rowOff>
    </xdr:from>
    <xdr:to>
      <xdr:col>7</xdr:col>
      <xdr:colOff>15875</xdr:colOff>
      <xdr:row>81</xdr:row>
      <xdr:rowOff>69850</xdr:rowOff>
    </xdr:to>
    <xdr:cxnSp macro="">
      <xdr:nvCxnSpPr>
        <xdr:cNvPr id="363" name="直線コネクタ 362"/>
        <xdr:cNvCxnSpPr/>
      </xdr:nvCxnSpPr>
      <xdr:spPr>
        <a:xfrm flipV="1">
          <a:off x="4826000" y="12521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4"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5" name="直線コネクタ 364"/>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92219</xdr:rowOff>
    </xdr:from>
    <xdr:ext cx="762000" cy="259045"/>
    <xdr:sp macro="" textlink="">
      <xdr:nvSpPr>
        <xdr:cNvPr id="366" name="公債費最大値テキスト"/>
        <xdr:cNvSpPr txBox="1"/>
      </xdr:nvSpPr>
      <xdr:spPr>
        <a:xfrm>
          <a:off x="4914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73</xdr:row>
      <xdr:rowOff>5842</xdr:rowOff>
    </xdr:from>
    <xdr:to>
      <xdr:col>7</xdr:col>
      <xdr:colOff>104775</xdr:colOff>
      <xdr:row>73</xdr:row>
      <xdr:rowOff>5842</xdr:rowOff>
    </xdr:to>
    <xdr:cxnSp macro="">
      <xdr:nvCxnSpPr>
        <xdr:cNvPr id="367" name="直線コネクタ 366"/>
        <xdr:cNvCxnSpPr/>
      </xdr:nvCxnSpPr>
      <xdr:spPr>
        <a:xfrm>
          <a:off x="4737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156718</xdr:rowOff>
    </xdr:from>
    <xdr:to>
      <xdr:col>7</xdr:col>
      <xdr:colOff>15875</xdr:colOff>
      <xdr:row>76</xdr:row>
      <xdr:rowOff>12700</xdr:rowOff>
    </xdr:to>
    <xdr:cxnSp macro="">
      <xdr:nvCxnSpPr>
        <xdr:cNvPr id="368" name="直線コネクタ 367"/>
        <xdr:cNvCxnSpPr/>
      </xdr:nvCxnSpPr>
      <xdr:spPr>
        <a:xfrm flipV="1">
          <a:off x="3987800" y="130154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61992</xdr:rowOff>
    </xdr:from>
    <xdr:ext cx="762000" cy="259045"/>
    <xdr:sp macro="" textlink="">
      <xdr:nvSpPr>
        <xdr:cNvPr id="369" name="公債費平均値テキスト"/>
        <xdr:cNvSpPr txBox="1"/>
      </xdr:nvSpPr>
      <xdr:spPr>
        <a:xfrm>
          <a:off x="4914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70" name="フローチャート : 判断 369"/>
        <xdr:cNvSpPr/>
      </xdr:nvSpPr>
      <xdr:spPr>
        <a:xfrm>
          <a:off x="4775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110998</xdr:rowOff>
    </xdr:from>
    <xdr:to>
      <xdr:col>5</xdr:col>
      <xdr:colOff>549275</xdr:colOff>
      <xdr:row>76</xdr:row>
      <xdr:rowOff>12700</xdr:rowOff>
    </xdr:to>
    <xdr:cxnSp macro="">
      <xdr:nvCxnSpPr>
        <xdr:cNvPr id="371" name="直線コネクタ 370"/>
        <xdr:cNvCxnSpPr/>
      </xdr:nvCxnSpPr>
      <xdr:spPr>
        <a:xfrm>
          <a:off x="3098800" y="129697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117348</xdr:rowOff>
    </xdr:from>
    <xdr:to>
      <xdr:col>5</xdr:col>
      <xdr:colOff>600075</xdr:colOff>
      <xdr:row>77</xdr:row>
      <xdr:rowOff>47498</xdr:rowOff>
    </xdr:to>
    <xdr:sp macro="" textlink="">
      <xdr:nvSpPr>
        <xdr:cNvPr id="372" name="フローチャート : 判断 371"/>
        <xdr:cNvSpPr/>
      </xdr:nvSpPr>
      <xdr:spPr>
        <a:xfrm>
          <a:off x="3937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32275</xdr:rowOff>
    </xdr:from>
    <xdr:ext cx="736600" cy="259045"/>
    <xdr:sp macro="" textlink="">
      <xdr:nvSpPr>
        <xdr:cNvPr id="373" name="テキスト ボックス 372"/>
        <xdr:cNvSpPr txBox="1"/>
      </xdr:nvSpPr>
      <xdr:spPr>
        <a:xfrm>
          <a:off x="3606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110998</xdr:rowOff>
    </xdr:from>
    <xdr:to>
      <xdr:col>4</xdr:col>
      <xdr:colOff>346075</xdr:colOff>
      <xdr:row>76</xdr:row>
      <xdr:rowOff>40132</xdr:rowOff>
    </xdr:to>
    <xdr:cxnSp macro="">
      <xdr:nvCxnSpPr>
        <xdr:cNvPr id="374" name="直線コネクタ 373"/>
        <xdr:cNvCxnSpPr/>
      </xdr:nvCxnSpPr>
      <xdr:spPr>
        <a:xfrm flipV="1">
          <a:off x="2209800" y="129697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135637</xdr:rowOff>
    </xdr:from>
    <xdr:to>
      <xdr:col>4</xdr:col>
      <xdr:colOff>396875</xdr:colOff>
      <xdr:row>77</xdr:row>
      <xdr:rowOff>65787</xdr:rowOff>
    </xdr:to>
    <xdr:sp macro="" textlink="">
      <xdr:nvSpPr>
        <xdr:cNvPr id="375" name="フローチャート : 判断 374"/>
        <xdr:cNvSpPr/>
      </xdr:nvSpPr>
      <xdr:spPr>
        <a:xfrm>
          <a:off x="3048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50564</xdr:rowOff>
    </xdr:from>
    <xdr:ext cx="762000" cy="259045"/>
    <xdr:sp macro="" textlink="">
      <xdr:nvSpPr>
        <xdr:cNvPr id="376" name="テキスト ボックス 375"/>
        <xdr:cNvSpPr txBox="1"/>
      </xdr:nvSpPr>
      <xdr:spPr>
        <a:xfrm>
          <a:off x="2717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156718</xdr:rowOff>
    </xdr:from>
    <xdr:to>
      <xdr:col>3</xdr:col>
      <xdr:colOff>142875</xdr:colOff>
      <xdr:row>76</xdr:row>
      <xdr:rowOff>40132</xdr:rowOff>
    </xdr:to>
    <xdr:cxnSp macro="">
      <xdr:nvCxnSpPr>
        <xdr:cNvPr id="377" name="直線コネクタ 376"/>
        <xdr:cNvCxnSpPr/>
      </xdr:nvCxnSpPr>
      <xdr:spPr>
        <a:xfrm>
          <a:off x="1320800" y="130154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78" name="フローチャート : 判断 377"/>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41419</xdr:rowOff>
    </xdr:from>
    <xdr:ext cx="762000" cy="259045"/>
    <xdr:sp macro="" textlink="">
      <xdr:nvSpPr>
        <xdr:cNvPr id="379" name="テキスト ボックス 378"/>
        <xdr:cNvSpPr txBox="1"/>
      </xdr:nvSpPr>
      <xdr:spPr>
        <a:xfrm>
          <a:off x="1828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80" name="フローチャート : 判断 379"/>
        <xdr:cNvSpPr/>
      </xdr:nvSpPr>
      <xdr:spPr>
        <a:xfrm>
          <a:off x="1270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41419</xdr:rowOff>
    </xdr:from>
    <xdr:ext cx="762000" cy="259045"/>
    <xdr:sp macro="" textlink="">
      <xdr:nvSpPr>
        <xdr:cNvPr id="381" name="テキスト ボックス 380"/>
        <xdr:cNvSpPr txBox="1"/>
      </xdr:nvSpPr>
      <xdr:spPr>
        <a:xfrm>
          <a:off x="939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105918</xdr:rowOff>
    </xdr:from>
    <xdr:to>
      <xdr:col>7</xdr:col>
      <xdr:colOff>66675</xdr:colOff>
      <xdr:row>76</xdr:row>
      <xdr:rowOff>36069</xdr:rowOff>
    </xdr:to>
    <xdr:sp macro="" textlink="">
      <xdr:nvSpPr>
        <xdr:cNvPr id="387" name="円/楕円 386"/>
        <xdr:cNvSpPr/>
      </xdr:nvSpPr>
      <xdr:spPr>
        <a:xfrm>
          <a:off x="4775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122445</xdr:rowOff>
    </xdr:from>
    <xdr:ext cx="762000" cy="259045"/>
    <xdr:sp macro="" textlink="">
      <xdr:nvSpPr>
        <xdr:cNvPr id="388" name="公債費該当値テキスト"/>
        <xdr:cNvSpPr txBox="1"/>
      </xdr:nvSpPr>
      <xdr:spPr>
        <a:xfrm>
          <a:off x="4914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89" name="円/楕円 388"/>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90" name="テキスト ボックス 389"/>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60198</xdr:rowOff>
    </xdr:from>
    <xdr:to>
      <xdr:col>4</xdr:col>
      <xdr:colOff>396875</xdr:colOff>
      <xdr:row>75</xdr:row>
      <xdr:rowOff>161798</xdr:rowOff>
    </xdr:to>
    <xdr:sp macro="" textlink="">
      <xdr:nvSpPr>
        <xdr:cNvPr id="391" name="円/楕円 390"/>
        <xdr:cNvSpPr/>
      </xdr:nvSpPr>
      <xdr:spPr>
        <a:xfrm>
          <a:off x="3048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525</xdr:rowOff>
    </xdr:from>
    <xdr:ext cx="762000" cy="259045"/>
    <xdr:sp macro="" textlink="">
      <xdr:nvSpPr>
        <xdr:cNvPr id="392" name="テキスト ボックス 391"/>
        <xdr:cNvSpPr txBox="1"/>
      </xdr:nvSpPr>
      <xdr:spPr>
        <a:xfrm>
          <a:off x="2717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160782</xdr:rowOff>
    </xdr:from>
    <xdr:to>
      <xdr:col>3</xdr:col>
      <xdr:colOff>193675</xdr:colOff>
      <xdr:row>76</xdr:row>
      <xdr:rowOff>90932</xdr:rowOff>
    </xdr:to>
    <xdr:sp macro="" textlink="">
      <xdr:nvSpPr>
        <xdr:cNvPr id="393" name="円/楕円 392"/>
        <xdr:cNvSpPr/>
      </xdr:nvSpPr>
      <xdr:spPr>
        <a:xfrm>
          <a:off x="2159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101109</xdr:rowOff>
    </xdr:from>
    <xdr:ext cx="762000" cy="259045"/>
    <xdr:sp macro="" textlink="">
      <xdr:nvSpPr>
        <xdr:cNvPr id="394" name="テキスト ボックス 393"/>
        <xdr:cNvSpPr txBox="1"/>
      </xdr:nvSpPr>
      <xdr:spPr>
        <a:xfrm>
          <a:off x="1828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105918</xdr:rowOff>
    </xdr:from>
    <xdr:to>
      <xdr:col>1</xdr:col>
      <xdr:colOff>676275</xdr:colOff>
      <xdr:row>76</xdr:row>
      <xdr:rowOff>36069</xdr:rowOff>
    </xdr:to>
    <xdr:sp macro="" textlink="">
      <xdr:nvSpPr>
        <xdr:cNvPr id="395" name="円/楕円 394"/>
        <xdr:cNvSpPr/>
      </xdr:nvSpPr>
      <xdr:spPr>
        <a:xfrm>
          <a:off x="1270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46245</xdr:rowOff>
    </xdr:from>
    <xdr:ext cx="762000" cy="259045"/>
    <xdr:sp macro="" textlink="">
      <xdr:nvSpPr>
        <xdr:cNvPr id="396" name="テキスト ボックス 395"/>
        <xdr:cNvSpPr txBox="1"/>
      </xdr:nvSpPr>
      <xdr:spPr>
        <a:xfrm>
          <a:off x="939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公債費以外では、前述したもののほか、扶助費及び物件費については、市が政策的に実施している経常的な事業を数多く実施しており、これらの増加も比率に大きな影響を与えている。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80</xdr:row>
      <xdr:rowOff>94996</xdr:rowOff>
    </xdr:to>
    <xdr:cxnSp macro="">
      <xdr:nvCxnSpPr>
        <xdr:cNvPr id="422" name="直線コネクタ 421"/>
        <xdr:cNvCxnSpPr/>
      </xdr:nvCxnSpPr>
      <xdr:spPr>
        <a:xfrm flipV="1">
          <a:off x="16510000" y="128188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67073</xdr:rowOff>
    </xdr:from>
    <xdr:ext cx="762000" cy="259045"/>
    <xdr:sp macro="" textlink="">
      <xdr:nvSpPr>
        <xdr:cNvPr id="423"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628650</xdr:colOff>
      <xdr:row>80</xdr:row>
      <xdr:rowOff>94996</xdr:rowOff>
    </xdr:from>
    <xdr:to>
      <xdr:col>24</xdr:col>
      <xdr:colOff>120650</xdr:colOff>
      <xdr:row>80</xdr:row>
      <xdr:rowOff>94996</xdr:rowOff>
    </xdr:to>
    <xdr:cxnSp macro="">
      <xdr:nvCxnSpPr>
        <xdr:cNvPr id="424" name="直線コネクタ 423"/>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5"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6" name="直線コネクタ 425"/>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104139</xdr:rowOff>
    </xdr:from>
    <xdr:to>
      <xdr:col>24</xdr:col>
      <xdr:colOff>31750</xdr:colOff>
      <xdr:row>79</xdr:row>
      <xdr:rowOff>14987</xdr:rowOff>
    </xdr:to>
    <xdr:cxnSp macro="">
      <xdr:nvCxnSpPr>
        <xdr:cNvPr id="427" name="直線コネクタ 426"/>
        <xdr:cNvCxnSpPr/>
      </xdr:nvCxnSpPr>
      <xdr:spPr>
        <a:xfrm flipV="1">
          <a:off x="15671800" y="13477239"/>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28"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29" name="フローチャート : 判断 428"/>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14987</xdr:rowOff>
    </xdr:from>
    <xdr:to>
      <xdr:col>22</xdr:col>
      <xdr:colOff>565150</xdr:colOff>
      <xdr:row>79</xdr:row>
      <xdr:rowOff>101854</xdr:rowOff>
    </xdr:to>
    <xdr:cxnSp macro="">
      <xdr:nvCxnSpPr>
        <xdr:cNvPr id="430" name="直線コネクタ 429"/>
        <xdr:cNvCxnSpPr/>
      </xdr:nvCxnSpPr>
      <xdr:spPr>
        <a:xfrm flipV="1">
          <a:off x="14782800" y="1355953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131063</xdr:rowOff>
    </xdr:from>
    <xdr:to>
      <xdr:col>22</xdr:col>
      <xdr:colOff>615950</xdr:colOff>
      <xdr:row>77</xdr:row>
      <xdr:rowOff>61213</xdr:rowOff>
    </xdr:to>
    <xdr:sp macro="" textlink="">
      <xdr:nvSpPr>
        <xdr:cNvPr id="431" name="フローチャート : 判断 430"/>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71391</xdr:rowOff>
    </xdr:from>
    <xdr:ext cx="736600" cy="259045"/>
    <xdr:sp macro="" textlink="">
      <xdr:nvSpPr>
        <xdr:cNvPr id="432" name="テキスト ボックス 431"/>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97282</xdr:rowOff>
    </xdr:from>
    <xdr:to>
      <xdr:col>21</xdr:col>
      <xdr:colOff>361950</xdr:colOff>
      <xdr:row>79</xdr:row>
      <xdr:rowOff>101854</xdr:rowOff>
    </xdr:to>
    <xdr:cxnSp macro="">
      <xdr:nvCxnSpPr>
        <xdr:cNvPr id="433" name="直線コネクタ 432"/>
        <xdr:cNvCxnSpPr/>
      </xdr:nvCxnSpPr>
      <xdr:spPr>
        <a:xfrm>
          <a:off x="13893800" y="136418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4" name="フローチャート : 判断 433"/>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35" name="テキスト ボックス 434"/>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19558</xdr:rowOff>
    </xdr:from>
    <xdr:to>
      <xdr:col>20</xdr:col>
      <xdr:colOff>158750</xdr:colOff>
      <xdr:row>79</xdr:row>
      <xdr:rowOff>97282</xdr:rowOff>
    </xdr:to>
    <xdr:cxnSp macro="">
      <xdr:nvCxnSpPr>
        <xdr:cNvPr id="436" name="直線コネクタ 435"/>
        <xdr:cNvCxnSpPr/>
      </xdr:nvCxnSpPr>
      <xdr:spPr>
        <a:xfrm>
          <a:off x="13004800" y="135641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117348</xdr:rowOff>
    </xdr:from>
    <xdr:to>
      <xdr:col>20</xdr:col>
      <xdr:colOff>209550</xdr:colOff>
      <xdr:row>77</xdr:row>
      <xdr:rowOff>47498</xdr:rowOff>
    </xdr:to>
    <xdr:sp macro="" textlink="">
      <xdr:nvSpPr>
        <xdr:cNvPr id="437" name="フローチャート : 判断 436"/>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57675</xdr:rowOff>
    </xdr:from>
    <xdr:ext cx="762000" cy="259045"/>
    <xdr:sp macro="" textlink="">
      <xdr:nvSpPr>
        <xdr:cNvPr id="438" name="テキスト ボックス 437"/>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9" name="フローチャート : 判断 438"/>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0" name="テキスト ボックス 439"/>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46" name="円/楕円 445"/>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25416</xdr:rowOff>
    </xdr:from>
    <xdr:ext cx="762000" cy="259045"/>
    <xdr:sp macro="" textlink="">
      <xdr:nvSpPr>
        <xdr:cNvPr id="447"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135637</xdr:rowOff>
    </xdr:from>
    <xdr:to>
      <xdr:col>22</xdr:col>
      <xdr:colOff>615950</xdr:colOff>
      <xdr:row>79</xdr:row>
      <xdr:rowOff>65787</xdr:rowOff>
    </xdr:to>
    <xdr:sp macro="" textlink="">
      <xdr:nvSpPr>
        <xdr:cNvPr id="448" name="円/楕円 447"/>
        <xdr:cNvSpPr/>
      </xdr:nvSpPr>
      <xdr:spPr>
        <a:xfrm>
          <a:off x="15621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50564</xdr:rowOff>
    </xdr:from>
    <xdr:ext cx="736600" cy="259045"/>
    <xdr:sp macro="" textlink="">
      <xdr:nvSpPr>
        <xdr:cNvPr id="449" name="テキスト ボックス 448"/>
        <xdr:cNvSpPr txBox="1"/>
      </xdr:nvSpPr>
      <xdr:spPr>
        <a:xfrm>
          <a:off x="15290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51054</xdr:rowOff>
    </xdr:from>
    <xdr:to>
      <xdr:col>21</xdr:col>
      <xdr:colOff>412750</xdr:colOff>
      <xdr:row>79</xdr:row>
      <xdr:rowOff>152654</xdr:rowOff>
    </xdr:to>
    <xdr:sp macro="" textlink="">
      <xdr:nvSpPr>
        <xdr:cNvPr id="450" name="円/楕円 449"/>
        <xdr:cNvSpPr/>
      </xdr:nvSpPr>
      <xdr:spPr>
        <a:xfrm>
          <a:off x="14732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137431</xdr:rowOff>
    </xdr:from>
    <xdr:ext cx="762000" cy="259045"/>
    <xdr:sp macro="" textlink="">
      <xdr:nvSpPr>
        <xdr:cNvPr id="451" name="テキスト ボックス 450"/>
        <xdr:cNvSpPr txBox="1"/>
      </xdr:nvSpPr>
      <xdr:spPr>
        <a:xfrm>
          <a:off x="14401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46482</xdr:rowOff>
    </xdr:from>
    <xdr:to>
      <xdr:col>20</xdr:col>
      <xdr:colOff>209550</xdr:colOff>
      <xdr:row>79</xdr:row>
      <xdr:rowOff>148082</xdr:rowOff>
    </xdr:to>
    <xdr:sp macro="" textlink="">
      <xdr:nvSpPr>
        <xdr:cNvPr id="452" name="円/楕円 451"/>
        <xdr:cNvSpPr/>
      </xdr:nvSpPr>
      <xdr:spPr>
        <a:xfrm>
          <a:off x="13843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132859</xdr:rowOff>
    </xdr:from>
    <xdr:ext cx="762000" cy="259045"/>
    <xdr:sp macro="" textlink="">
      <xdr:nvSpPr>
        <xdr:cNvPr id="453" name="テキスト ボックス 452"/>
        <xdr:cNvSpPr txBox="1"/>
      </xdr:nvSpPr>
      <xdr:spPr>
        <a:xfrm>
          <a:off x="13512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140208</xdr:rowOff>
    </xdr:from>
    <xdr:to>
      <xdr:col>19</xdr:col>
      <xdr:colOff>6350</xdr:colOff>
      <xdr:row>79</xdr:row>
      <xdr:rowOff>70358</xdr:rowOff>
    </xdr:to>
    <xdr:sp macro="" textlink="">
      <xdr:nvSpPr>
        <xdr:cNvPr id="454" name="円/楕円 453"/>
        <xdr:cNvSpPr/>
      </xdr:nvSpPr>
      <xdr:spPr>
        <a:xfrm>
          <a:off x="12954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55135</xdr:rowOff>
    </xdr:from>
    <xdr:ext cx="762000" cy="259045"/>
    <xdr:sp macro="" textlink="">
      <xdr:nvSpPr>
        <xdr:cNvPr id="455" name="テキスト ボックス 454"/>
        <xdr:cNvSpPr txBox="1"/>
      </xdr:nvSpPr>
      <xdr:spPr>
        <a:xfrm>
          <a:off x="12623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神奈川県厚木市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54447</xdr:rowOff>
    </xdr:from>
    <xdr:to>
      <xdr:col>4</xdr:col>
      <xdr:colOff>1117600</xdr:colOff>
      <xdr:row>19</xdr:row>
      <xdr:rowOff>139388</xdr:rowOff>
    </xdr:to>
    <xdr:cxnSp macro="">
      <xdr:nvCxnSpPr>
        <xdr:cNvPr id="47" name="直線コネクタ 46"/>
        <xdr:cNvCxnSpPr/>
      </xdr:nvCxnSpPr>
      <xdr:spPr bwMode="auto">
        <a:xfrm flipV="1">
          <a:off x="5651500" y="1988022"/>
          <a:ext cx="0" cy="14565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111465</xdr:rowOff>
    </xdr:from>
    <xdr:ext cx="762000" cy="259045"/>
    <xdr:sp macro="" textlink="">
      <xdr:nvSpPr>
        <xdr:cNvPr id="48" name="人口1人当たり決算額の推移最小値テキスト130"/>
        <xdr:cNvSpPr txBox="1"/>
      </xdr:nvSpPr>
      <xdr:spPr>
        <a:xfrm>
          <a:off x="5740400" y="341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45,079</a:t>
          </a:r>
          <a:endParaRPr kumimoji="1" lang="ja-JP" altLang="en-US" sz="1000" b="1">
            <a:latin typeface="ＭＳ Ｐゴシック"/>
          </a:endParaRPr>
        </a:p>
      </xdr:txBody>
    </xdr:sp>
    <xdr:clientData/>
  </xdr:oneCellAnchor>
  <xdr:twoCellAnchor>
    <xdr:from>
      <xdr:col>4</xdr:col>
      <xdr:colOff>1028700</xdr:colOff>
      <xdr:row>19</xdr:row>
      <xdr:rowOff>139388</xdr:rowOff>
    </xdr:from>
    <xdr:to>
      <xdr:col>5</xdr:col>
      <xdr:colOff>73025</xdr:colOff>
      <xdr:row>19</xdr:row>
      <xdr:rowOff>139388</xdr:rowOff>
    </xdr:to>
    <xdr:cxnSp macro="">
      <xdr:nvCxnSpPr>
        <xdr:cNvPr id="49" name="直線コネクタ 48"/>
        <xdr:cNvCxnSpPr/>
      </xdr:nvCxnSpPr>
      <xdr:spPr bwMode="auto">
        <a:xfrm>
          <a:off x="5562600" y="3444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140824</xdr:rowOff>
    </xdr:from>
    <xdr:ext cx="762000" cy="259045"/>
    <xdr:sp macro="" textlink="">
      <xdr:nvSpPr>
        <xdr:cNvPr id="50" name="人口1人当たり決算額の推移最大値テキスト130"/>
        <xdr:cNvSpPr txBox="1"/>
      </xdr:nvSpPr>
      <xdr:spPr>
        <a:xfrm>
          <a:off x="5740400" y="1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89,680</a:t>
          </a:r>
          <a:endParaRPr kumimoji="1" lang="ja-JP" altLang="en-US" sz="1000" b="1">
            <a:latin typeface="ＭＳ Ｐゴシック"/>
          </a:endParaRPr>
        </a:p>
      </xdr:txBody>
    </xdr:sp>
    <xdr:clientData/>
  </xdr:oneCellAnchor>
  <xdr:twoCellAnchor>
    <xdr:from>
      <xdr:col>4</xdr:col>
      <xdr:colOff>1028700</xdr:colOff>
      <xdr:row>11</xdr:row>
      <xdr:rowOff>54447</xdr:rowOff>
    </xdr:from>
    <xdr:to>
      <xdr:col>5</xdr:col>
      <xdr:colOff>73025</xdr:colOff>
      <xdr:row>11</xdr:row>
      <xdr:rowOff>54447</xdr:rowOff>
    </xdr:to>
    <xdr:cxnSp macro="">
      <xdr:nvCxnSpPr>
        <xdr:cNvPr id="51" name="直線コネクタ 50"/>
        <xdr:cNvCxnSpPr/>
      </xdr:nvCxnSpPr>
      <xdr:spPr bwMode="auto">
        <a:xfrm>
          <a:off x="5562600" y="19880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77633</xdr:rowOff>
    </xdr:from>
    <xdr:to>
      <xdr:col>4</xdr:col>
      <xdr:colOff>1117600</xdr:colOff>
      <xdr:row>15</xdr:row>
      <xdr:rowOff>132824</xdr:rowOff>
    </xdr:to>
    <xdr:cxnSp macro="">
      <xdr:nvCxnSpPr>
        <xdr:cNvPr id="52" name="直線コネクタ 51"/>
        <xdr:cNvCxnSpPr/>
      </xdr:nvCxnSpPr>
      <xdr:spPr bwMode="auto">
        <a:xfrm flipV="1">
          <a:off x="5003800" y="2697008"/>
          <a:ext cx="647700" cy="55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53840</xdr:rowOff>
    </xdr:from>
    <xdr:ext cx="762000" cy="259045"/>
    <xdr:sp macro="" textlink="">
      <xdr:nvSpPr>
        <xdr:cNvPr id="53" name="人口1人当たり決算額の推移平均値テキスト130"/>
        <xdr:cNvSpPr txBox="1"/>
      </xdr:nvSpPr>
      <xdr:spPr>
        <a:xfrm>
          <a:off x="5740400" y="2844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81763</xdr:rowOff>
    </xdr:from>
    <xdr:to>
      <xdr:col>5</xdr:col>
      <xdr:colOff>34925</xdr:colOff>
      <xdr:row>17</xdr:row>
      <xdr:rowOff>11913</xdr:rowOff>
    </xdr:to>
    <xdr:sp macro="" textlink="">
      <xdr:nvSpPr>
        <xdr:cNvPr id="54" name="フローチャート : 判断 53"/>
        <xdr:cNvSpPr/>
      </xdr:nvSpPr>
      <xdr:spPr bwMode="auto">
        <a:xfrm>
          <a:off x="56007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33089</xdr:rowOff>
    </xdr:from>
    <xdr:to>
      <xdr:col>4</xdr:col>
      <xdr:colOff>469900</xdr:colOff>
      <xdr:row>15</xdr:row>
      <xdr:rowOff>132824</xdr:rowOff>
    </xdr:to>
    <xdr:cxnSp macro="">
      <xdr:nvCxnSpPr>
        <xdr:cNvPr id="55" name="直線コネクタ 54"/>
        <xdr:cNvCxnSpPr/>
      </xdr:nvCxnSpPr>
      <xdr:spPr bwMode="auto">
        <a:xfrm>
          <a:off x="4305300" y="2652464"/>
          <a:ext cx="698500" cy="99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140088</xdr:rowOff>
    </xdr:from>
    <xdr:to>
      <xdr:col>4</xdr:col>
      <xdr:colOff>520700</xdr:colOff>
      <xdr:row>17</xdr:row>
      <xdr:rowOff>70238</xdr:rowOff>
    </xdr:to>
    <xdr:sp macro="" textlink="">
      <xdr:nvSpPr>
        <xdr:cNvPr id="56" name="フローチャート : 判断 55"/>
        <xdr:cNvSpPr/>
      </xdr:nvSpPr>
      <xdr:spPr bwMode="auto">
        <a:xfrm>
          <a:off x="4953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55015</xdr:rowOff>
    </xdr:from>
    <xdr:ext cx="736600" cy="259045"/>
    <xdr:sp macro="" textlink="">
      <xdr:nvSpPr>
        <xdr:cNvPr id="57" name="テキスト ボックス 56"/>
        <xdr:cNvSpPr txBox="1"/>
      </xdr:nvSpPr>
      <xdr:spPr>
        <a:xfrm>
          <a:off x="4622800" y="301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30346</xdr:rowOff>
    </xdr:from>
    <xdr:to>
      <xdr:col>3</xdr:col>
      <xdr:colOff>904875</xdr:colOff>
      <xdr:row>15</xdr:row>
      <xdr:rowOff>33089</xdr:rowOff>
    </xdr:to>
    <xdr:cxnSp macro="">
      <xdr:nvCxnSpPr>
        <xdr:cNvPr id="58" name="直線コネクタ 57"/>
        <xdr:cNvCxnSpPr/>
      </xdr:nvCxnSpPr>
      <xdr:spPr bwMode="auto">
        <a:xfrm>
          <a:off x="3606800" y="2478271"/>
          <a:ext cx="698500" cy="174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92213</xdr:rowOff>
    </xdr:from>
    <xdr:to>
      <xdr:col>3</xdr:col>
      <xdr:colOff>955675</xdr:colOff>
      <xdr:row>17</xdr:row>
      <xdr:rowOff>22363</xdr:rowOff>
    </xdr:to>
    <xdr:sp macro="" textlink="">
      <xdr:nvSpPr>
        <xdr:cNvPr id="59" name="フローチャート : 判断 58"/>
        <xdr:cNvSpPr/>
      </xdr:nvSpPr>
      <xdr:spPr bwMode="auto">
        <a:xfrm>
          <a:off x="4254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7140</xdr:rowOff>
    </xdr:from>
    <xdr:ext cx="762000" cy="259045"/>
    <xdr:sp macro="" textlink="">
      <xdr:nvSpPr>
        <xdr:cNvPr id="60" name="テキスト ボックス 59"/>
        <xdr:cNvSpPr txBox="1"/>
      </xdr:nvSpPr>
      <xdr:spPr>
        <a:xfrm>
          <a:off x="39243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30346</xdr:rowOff>
    </xdr:from>
    <xdr:to>
      <xdr:col>3</xdr:col>
      <xdr:colOff>206375</xdr:colOff>
      <xdr:row>14</xdr:row>
      <xdr:rowOff>32305</xdr:rowOff>
    </xdr:to>
    <xdr:cxnSp macro="">
      <xdr:nvCxnSpPr>
        <xdr:cNvPr id="61" name="直線コネクタ 60"/>
        <xdr:cNvCxnSpPr/>
      </xdr:nvCxnSpPr>
      <xdr:spPr bwMode="auto">
        <a:xfrm flipV="1">
          <a:off x="2908300" y="2478271"/>
          <a:ext cx="698500" cy="1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15566</xdr:rowOff>
    </xdr:from>
    <xdr:to>
      <xdr:col>3</xdr:col>
      <xdr:colOff>257175</xdr:colOff>
      <xdr:row>16</xdr:row>
      <xdr:rowOff>117166</xdr:rowOff>
    </xdr:to>
    <xdr:sp macro="" textlink="">
      <xdr:nvSpPr>
        <xdr:cNvPr id="62" name="フローチャート : 判断 61"/>
        <xdr:cNvSpPr/>
      </xdr:nvSpPr>
      <xdr:spPr bwMode="auto">
        <a:xfrm>
          <a:off x="35560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101943</xdr:rowOff>
    </xdr:from>
    <xdr:ext cx="762000" cy="259045"/>
    <xdr:sp macro="" textlink="">
      <xdr:nvSpPr>
        <xdr:cNvPr id="63" name="テキスト ボックス 62"/>
        <xdr:cNvSpPr txBox="1"/>
      </xdr:nvSpPr>
      <xdr:spPr>
        <a:xfrm>
          <a:off x="32258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171406</xdr:rowOff>
    </xdr:from>
    <xdr:to>
      <xdr:col>2</xdr:col>
      <xdr:colOff>692150</xdr:colOff>
      <xdr:row>16</xdr:row>
      <xdr:rowOff>101556</xdr:rowOff>
    </xdr:to>
    <xdr:sp macro="" textlink="">
      <xdr:nvSpPr>
        <xdr:cNvPr id="64" name="フローチャート : 判断 63"/>
        <xdr:cNvSpPr/>
      </xdr:nvSpPr>
      <xdr:spPr bwMode="auto">
        <a:xfrm>
          <a:off x="28575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86333</xdr:rowOff>
    </xdr:from>
    <xdr:ext cx="762000" cy="259045"/>
    <xdr:sp macro="" textlink="">
      <xdr:nvSpPr>
        <xdr:cNvPr id="65" name="テキスト ボックス 64"/>
        <xdr:cNvSpPr txBox="1"/>
      </xdr:nvSpPr>
      <xdr:spPr>
        <a:xfrm>
          <a:off x="2527300" y="287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26833</xdr:rowOff>
    </xdr:from>
    <xdr:to>
      <xdr:col>5</xdr:col>
      <xdr:colOff>34925</xdr:colOff>
      <xdr:row>15</xdr:row>
      <xdr:rowOff>128433</xdr:rowOff>
    </xdr:to>
    <xdr:sp macro="" textlink="">
      <xdr:nvSpPr>
        <xdr:cNvPr id="71" name="円/楕円 70"/>
        <xdr:cNvSpPr/>
      </xdr:nvSpPr>
      <xdr:spPr bwMode="auto">
        <a:xfrm>
          <a:off x="5600700" y="2646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43360</xdr:rowOff>
    </xdr:from>
    <xdr:ext cx="762000" cy="259045"/>
    <xdr:sp macro="" textlink="">
      <xdr:nvSpPr>
        <xdr:cNvPr id="72" name="人口1人当たり決算額の推移該当値テキスト130"/>
        <xdr:cNvSpPr txBox="1"/>
      </xdr:nvSpPr>
      <xdr:spPr>
        <a:xfrm>
          <a:off x="5740400" y="249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67,970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82024</xdr:rowOff>
    </xdr:from>
    <xdr:to>
      <xdr:col>4</xdr:col>
      <xdr:colOff>520700</xdr:colOff>
      <xdr:row>16</xdr:row>
      <xdr:rowOff>12174</xdr:rowOff>
    </xdr:to>
    <xdr:sp macro="" textlink="">
      <xdr:nvSpPr>
        <xdr:cNvPr id="73" name="円/楕円 72"/>
        <xdr:cNvSpPr/>
      </xdr:nvSpPr>
      <xdr:spPr bwMode="auto">
        <a:xfrm>
          <a:off x="4953000" y="2701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22351</xdr:rowOff>
    </xdr:from>
    <xdr:ext cx="736600" cy="259045"/>
    <xdr:sp macro="" textlink="">
      <xdr:nvSpPr>
        <xdr:cNvPr id="74" name="テキスト ボックス 73"/>
        <xdr:cNvSpPr txBox="1"/>
      </xdr:nvSpPr>
      <xdr:spPr>
        <a:xfrm>
          <a:off x="4622800" y="2470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66,280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153739</xdr:rowOff>
    </xdr:from>
    <xdr:to>
      <xdr:col>3</xdr:col>
      <xdr:colOff>955675</xdr:colOff>
      <xdr:row>15</xdr:row>
      <xdr:rowOff>83889</xdr:rowOff>
    </xdr:to>
    <xdr:sp macro="" textlink="">
      <xdr:nvSpPr>
        <xdr:cNvPr id="75" name="円/楕円 74"/>
        <xdr:cNvSpPr/>
      </xdr:nvSpPr>
      <xdr:spPr bwMode="auto">
        <a:xfrm>
          <a:off x="4254500" y="2601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94066</xdr:rowOff>
    </xdr:from>
    <xdr:ext cx="762000" cy="259045"/>
    <xdr:sp macro="" textlink="">
      <xdr:nvSpPr>
        <xdr:cNvPr id="76" name="テキスト ボックス 75"/>
        <xdr:cNvSpPr txBox="1"/>
      </xdr:nvSpPr>
      <xdr:spPr>
        <a:xfrm>
          <a:off x="3924300" y="2370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69,334</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150996</xdr:rowOff>
    </xdr:from>
    <xdr:to>
      <xdr:col>3</xdr:col>
      <xdr:colOff>257175</xdr:colOff>
      <xdr:row>14</xdr:row>
      <xdr:rowOff>81146</xdr:rowOff>
    </xdr:to>
    <xdr:sp macro="" textlink="">
      <xdr:nvSpPr>
        <xdr:cNvPr id="77" name="円/楕円 76"/>
        <xdr:cNvSpPr/>
      </xdr:nvSpPr>
      <xdr:spPr bwMode="auto">
        <a:xfrm>
          <a:off x="3556000" y="242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91323</xdr:rowOff>
    </xdr:from>
    <xdr:ext cx="762000" cy="259045"/>
    <xdr:sp macro="" textlink="">
      <xdr:nvSpPr>
        <xdr:cNvPr id="78" name="テキスト ボックス 77"/>
        <xdr:cNvSpPr txBox="1"/>
      </xdr:nvSpPr>
      <xdr:spPr>
        <a:xfrm>
          <a:off x="3225800" y="219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74,668</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152955</xdr:rowOff>
    </xdr:from>
    <xdr:to>
      <xdr:col>2</xdr:col>
      <xdr:colOff>692150</xdr:colOff>
      <xdr:row>14</xdr:row>
      <xdr:rowOff>83105</xdr:rowOff>
    </xdr:to>
    <xdr:sp macro="" textlink="">
      <xdr:nvSpPr>
        <xdr:cNvPr id="79" name="円/楕円 78"/>
        <xdr:cNvSpPr/>
      </xdr:nvSpPr>
      <xdr:spPr bwMode="auto">
        <a:xfrm>
          <a:off x="2857500" y="2429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93282</xdr:rowOff>
    </xdr:from>
    <xdr:ext cx="762000" cy="259045"/>
    <xdr:sp macro="" textlink="">
      <xdr:nvSpPr>
        <xdr:cNvPr id="80" name="テキスト ボックス 79"/>
        <xdr:cNvSpPr txBox="1"/>
      </xdr:nvSpPr>
      <xdr:spPr>
        <a:xfrm>
          <a:off x="2527300" y="219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234703</xdr:rowOff>
    </xdr:from>
    <xdr:to>
      <xdr:col>4</xdr:col>
      <xdr:colOff>1117600</xdr:colOff>
      <xdr:row>38</xdr:row>
      <xdr:rowOff>5940</xdr:rowOff>
    </xdr:to>
    <xdr:cxnSp macro="">
      <xdr:nvCxnSpPr>
        <xdr:cNvPr id="110" name="直線コネクタ 109"/>
        <xdr:cNvCxnSpPr/>
      </xdr:nvCxnSpPr>
      <xdr:spPr bwMode="auto">
        <a:xfrm flipV="1">
          <a:off x="5651500" y="6159253"/>
          <a:ext cx="0" cy="13142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320917</xdr:rowOff>
    </xdr:from>
    <xdr:ext cx="762000" cy="259045"/>
    <xdr:sp macro="" textlink="">
      <xdr:nvSpPr>
        <xdr:cNvPr id="111" name="人口1人当たり決算額の推移最小値テキスト445"/>
        <xdr:cNvSpPr txBox="1"/>
      </xdr:nvSpPr>
      <xdr:spPr>
        <a:xfrm>
          <a:off x="5740400" y="74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4</xdr:col>
      <xdr:colOff>1028700</xdr:colOff>
      <xdr:row>38</xdr:row>
      <xdr:rowOff>5940</xdr:rowOff>
    </xdr:from>
    <xdr:to>
      <xdr:col>5</xdr:col>
      <xdr:colOff>73025</xdr:colOff>
      <xdr:row>38</xdr:row>
      <xdr:rowOff>5940</xdr:rowOff>
    </xdr:to>
    <xdr:cxnSp macro="">
      <xdr:nvCxnSpPr>
        <xdr:cNvPr id="112" name="直線コネクタ 111"/>
        <xdr:cNvCxnSpPr/>
      </xdr:nvCxnSpPr>
      <xdr:spPr bwMode="auto">
        <a:xfrm>
          <a:off x="5562600" y="7473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149630</xdr:rowOff>
    </xdr:from>
    <xdr:ext cx="762000" cy="259045"/>
    <xdr:sp macro="" textlink="">
      <xdr:nvSpPr>
        <xdr:cNvPr id="113" name="人口1人当たり決算額の推移最大値テキスト445"/>
        <xdr:cNvSpPr txBox="1"/>
      </xdr:nvSpPr>
      <xdr:spPr>
        <a:xfrm>
          <a:off x="5740400" y="590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34,452</a:t>
          </a:r>
          <a:endParaRPr kumimoji="1" lang="ja-JP" altLang="en-US" sz="1000" b="1">
            <a:latin typeface="ＭＳ Ｐゴシック"/>
          </a:endParaRPr>
        </a:p>
      </xdr:txBody>
    </xdr:sp>
    <xdr:clientData/>
  </xdr:oneCellAnchor>
  <xdr:twoCellAnchor>
    <xdr:from>
      <xdr:col>4</xdr:col>
      <xdr:colOff>1028700</xdr:colOff>
      <xdr:row>33</xdr:row>
      <xdr:rowOff>234703</xdr:rowOff>
    </xdr:from>
    <xdr:to>
      <xdr:col>5</xdr:col>
      <xdr:colOff>73025</xdr:colOff>
      <xdr:row>33</xdr:row>
      <xdr:rowOff>234703</xdr:rowOff>
    </xdr:to>
    <xdr:cxnSp macro="">
      <xdr:nvCxnSpPr>
        <xdr:cNvPr id="114" name="直線コネクタ 113"/>
        <xdr:cNvCxnSpPr/>
      </xdr:nvCxnSpPr>
      <xdr:spPr bwMode="auto">
        <a:xfrm>
          <a:off x="5562600" y="615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148358</xdr:rowOff>
    </xdr:from>
    <xdr:to>
      <xdr:col>4</xdr:col>
      <xdr:colOff>1117600</xdr:colOff>
      <xdr:row>37</xdr:row>
      <xdr:rowOff>27787</xdr:rowOff>
    </xdr:to>
    <xdr:cxnSp macro="">
      <xdr:nvCxnSpPr>
        <xdr:cNvPr id="115" name="直線コネクタ 114"/>
        <xdr:cNvCxnSpPr/>
      </xdr:nvCxnSpPr>
      <xdr:spPr bwMode="auto">
        <a:xfrm>
          <a:off x="5003800" y="7101608"/>
          <a:ext cx="647700" cy="5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133320</xdr:rowOff>
    </xdr:from>
    <xdr:ext cx="762000" cy="259045"/>
    <xdr:sp macro="" textlink="">
      <xdr:nvSpPr>
        <xdr:cNvPr id="116" name="人口1人当たり決算額の推移平均値テキスト445"/>
        <xdr:cNvSpPr txBox="1"/>
      </xdr:nvSpPr>
      <xdr:spPr>
        <a:xfrm>
          <a:off x="5740400" y="674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288243</xdr:rowOff>
    </xdr:from>
    <xdr:to>
      <xdr:col>5</xdr:col>
      <xdr:colOff>34925</xdr:colOff>
      <xdr:row>36</xdr:row>
      <xdr:rowOff>46943</xdr:rowOff>
    </xdr:to>
    <xdr:sp macro="" textlink="">
      <xdr:nvSpPr>
        <xdr:cNvPr id="117" name="フローチャート : 判断 116"/>
        <xdr:cNvSpPr/>
      </xdr:nvSpPr>
      <xdr:spPr bwMode="auto">
        <a:xfrm>
          <a:off x="5600700" y="6898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148358</xdr:rowOff>
    </xdr:from>
    <xdr:to>
      <xdr:col>4</xdr:col>
      <xdr:colOff>469900</xdr:colOff>
      <xdr:row>37</xdr:row>
      <xdr:rowOff>33306</xdr:rowOff>
    </xdr:to>
    <xdr:cxnSp macro="">
      <xdr:nvCxnSpPr>
        <xdr:cNvPr id="118" name="直線コネクタ 117"/>
        <xdr:cNvCxnSpPr/>
      </xdr:nvCxnSpPr>
      <xdr:spPr bwMode="auto">
        <a:xfrm flipV="1">
          <a:off x="4305300" y="7101608"/>
          <a:ext cx="698500" cy="56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218585</xdr:rowOff>
    </xdr:from>
    <xdr:to>
      <xdr:col>4</xdr:col>
      <xdr:colOff>520700</xdr:colOff>
      <xdr:row>35</xdr:row>
      <xdr:rowOff>320185</xdr:rowOff>
    </xdr:to>
    <xdr:sp macro="" textlink="">
      <xdr:nvSpPr>
        <xdr:cNvPr id="119" name="フローチャート : 判断 118"/>
        <xdr:cNvSpPr/>
      </xdr:nvSpPr>
      <xdr:spPr bwMode="auto">
        <a:xfrm>
          <a:off x="49530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330362</xdr:rowOff>
    </xdr:from>
    <xdr:ext cx="736600" cy="259045"/>
    <xdr:sp macro="" textlink="">
      <xdr:nvSpPr>
        <xdr:cNvPr id="120" name="テキスト ボックス 119"/>
        <xdr:cNvSpPr txBox="1"/>
      </xdr:nvSpPr>
      <xdr:spPr>
        <a:xfrm>
          <a:off x="4622800" y="659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133564</xdr:rowOff>
    </xdr:from>
    <xdr:to>
      <xdr:col>3</xdr:col>
      <xdr:colOff>904875</xdr:colOff>
      <xdr:row>37</xdr:row>
      <xdr:rowOff>33306</xdr:rowOff>
    </xdr:to>
    <xdr:cxnSp macro="">
      <xdr:nvCxnSpPr>
        <xdr:cNvPr id="121" name="直線コネクタ 120"/>
        <xdr:cNvCxnSpPr/>
      </xdr:nvCxnSpPr>
      <xdr:spPr bwMode="auto">
        <a:xfrm>
          <a:off x="3606800" y="7086814"/>
          <a:ext cx="698500" cy="71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189357</xdr:rowOff>
    </xdr:from>
    <xdr:to>
      <xdr:col>3</xdr:col>
      <xdr:colOff>955675</xdr:colOff>
      <xdr:row>35</xdr:row>
      <xdr:rowOff>290957</xdr:rowOff>
    </xdr:to>
    <xdr:sp macro="" textlink="">
      <xdr:nvSpPr>
        <xdr:cNvPr id="122" name="フローチャート : 判断 121"/>
        <xdr:cNvSpPr/>
      </xdr:nvSpPr>
      <xdr:spPr bwMode="auto">
        <a:xfrm>
          <a:off x="42545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301134</xdr:rowOff>
    </xdr:from>
    <xdr:ext cx="762000" cy="259045"/>
    <xdr:sp macro="" textlink="">
      <xdr:nvSpPr>
        <xdr:cNvPr id="123" name="テキスト ボックス 122"/>
        <xdr:cNvSpPr txBox="1"/>
      </xdr:nvSpPr>
      <xdr:spPr>
        <a:xfrm>
          <a:off x="3924300" y="656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106916</xdr:rowOff>
    </xdr:from>
    <xdr:to>
      <xdr:col>3</xdr:col>
      <xdr:colOff>206375</xdr:colOff>
      <xdr:row>36</xdr:row>
      <xdr:rowOff>133564</xdr:rowOff>
    </xdr:to>
    <xdr:cxnSp macro="">
      <xdr:nvCxnSpPr>
        <xdr:cNvPr id="124" name="直線コネクタ 123"/>
        <xdr:cNvCxnSpPr/>
      </xdr:nvCxnSpPr>
      <xdr:spPr bwMode="auto">
        <a:xfrm>
          <a:off x="2908300" y="7060166"/>
          <a:ext cx="698500" cy="26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178188</xdr:rowOff>
    </xdr:from>
    <xdr:to>
      <xdr:col>3</xdr:col>
      <xdr:colOff>257175</xdr:colOff>
      <xdr:row>35</xdr:row>
      <xdr:rowOff>279788</xdr:rowOff>
    </xdr:to>
    <xdr:sp macro="" textlink="">
      <xdr:nvSpPr>
        <xdr:cNvPr id="125" name="フローチャート : 判断 124"/>
        <xdr:cNvSpPr/>
      </xdr:nvSpPr>
      <xdr:spPr bwMode="auto">
        <a:xfrm>
          <a:off x="35560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289965</xdr:rowOff>
    </xdr:from>
    <xdr:ext cx="762000" cy="259045"/>
    <xdr:sp macro="" textlink="">
      <xdr:nvSpPr>
        <xdr:cNvPr id="126" name="テキスト ボックス 125"/>
        <xdr:cNvSpPr txBox="1"/>
      </xdr:nvSpPr>
      <xdr:spPr>
        <a:xfrm>
          <a:off x="3225800" y="65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130019</xdr:rowOff>
    </xdr:from>
    <xdr:to>
      <xdr:col>2</xdr:col>
      <xdr:colOff>692150</xdr:colOff>
      <xdr:row>35</xdr:row>
      <xdr:rowOff>231619</xdr:rowOff>
    </xdr:to>
    <xdr:sp macro="" textlink="">
      <xdr:nvSpPr>
        <xdr:cNvPr id="127" name="フローチャート : 判断 126"/>
        <xdr:cNvSpPr/>
      </xdr:nvSpPr>
      <xdr:spPr bwMode="auto">
        <a:xfrm>
          <a:off x="28575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241796</xdr:rowOff>
    </xdr:from>
    <xdr:ext cx="762000" cy="259045"/>
    <xdr:sp macro="" textlink="">
      <xdr:nvSpPr>
        <xdr:cNvPr id="128" name="テキスト ボックス 127"/>
        <xdr:cNvSpPr txBox="1"/>
      </xdr:nvSpPr>
      <xdr:spPr>
        <a:xfrm>
          <a:off x="2527300" y="650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148437</xdr:rowOff>
    </xdr:from>
    <xdr:to>
      <xdr:col>5</xdr:col>
      <xdr:colOff>34925</xdr:colOff>
      <xdr:row>37</xdr:row>
      <xdr:rowOff>78587</xdr:rowOff>
    </xdr:to>
    <xdr:sp macro="" textlink="">
      <xdr:nvSpPr>
        <xdr:cNvPr id="134" name="円/楕円 133"/>
        <xdr:cNvSpPr/>
      </xdr:nvSpPr>
      <xdr:spPr bwMode="auto">
        <a:xfrm>
          <a:off x="5600700" y="7101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120514</xdr:rowOff>
    </xdr:from>
    <xdr:ext cx="762000" cy="259045"/>
    <xdr:sp macro="" textlink="">
      <xdr:nvSpPr>
        <xdr:cNvPr id="135" name="人口1人当たり決算額の推移該当値テキスト445"/>
        <xdr:cNvSpPr txBox="1"/>
      </xdr:nvSpPr>
      <xdr:spPr>
        <a:xfrm>
          <a:off x="5740400" y="707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4,038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97558</xdr:rowOff>
    </xdr:from>
    <xdr:to>
      <xdr:col>4</xdr:col>
      <xdr:colOff>520700</xdr:colOff>
      <xdr:row>37</xdr:row>
      <xdr:rowOff>27708</xdr:rowOff>
    </xdr:to>
    <xdr:sp macro="" textlink="">
      <xdr:nvSpPr>
        <xdr:cNvPr id="136" name="円/楕円 135"/>
        <xdr:cNvSpPr/>
      </xdr:nvSpPr>
      <xdr:spPr bwMode="auto">
        <a:xfrm>
          <a:off x="4953000" y="7050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12485</xdr:rowOff>
    </xdr:from>
    <xdr:ext cx="736600" cy="259045"/>
    <xdr:sp macro="" textlink="">
      <xdr:nvSpPr>
        <xdr:cNvPr id="137" name="テキスト ボックス 136"/>
        <xdr:cNvSpPr txBox="1"/>
      </xdr:nvSpPr>
      <xdr:spPr>
        <a:xfrm>
          <a:off x="4622800" y="7137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153956</xdr:rowOff>
    </xdr:from>
    <xdr:to>
      <xdr:col>3</xdr:col>
      <xdr:colOff>955675</xdr:colOff>
      <xdr:row>37</xdr:row>
      <xdr:rowOff>84106</xdr:rowOff>
    </xdr:to>
    <xdr:sp macro="" textlink="">
      <xdr:nvSpPr>
        <xdr:cNvPr id="138" name="円/楕円 137"/>
        <xdr:cNvSpPr/>
      </xdr:nvSpPr>
      <xdr:spPr bwMode="auto">
        <a:xfrm>
          <a:off x="4254500" y="7107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68883</xdr:rowOff>
    </xdr:from>
    <xdr:ext cx="762000" cy="259045"/>
    <xdr:sp macro="" textlink="">
      <xdr:nvSpPr>
        <xdr:cNvPr id="139" name="テキスト ボックス 138"/>
        <xdr:cNvSpPr txBox="1"/>
      </xdr:nvSpPr>
      <xdr:spPr>
        <a:xfrm>
          <a:off x="3924300" y="71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82764</xdr:rowOff>
    </xdr:from>
    <xdr:to>
      <xdr:col>3</xdr:col>
      <xdr:colOff>257175</xdr:colOff>
      <xdr:row>37</xdr:row>
      <xdr:rowOff>12914</xdr:rowOff>
    </xdr:to>
    <xdr:sp macro="" textlink="">
      <xdr:nvSpPr>
        <xdr:cNvPr id="140" name="円/楕円 139"/>
        <xdr:cNvSpPr/>
      </xdr:nvSpPr>
      <xdr:spPr bwMode="auto">
        <a:xfrm>
          <a:off x="3556000" y="7036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169141</xdr:rowOff>
    </xdr:from>
    <xdr:ext cx="762000" cy="259045"/>
    <xdr:sp macro="" textlink="">
      <xdr:nvSpPr>
        <xdr:cNvPr id="141" name="テキスト ボックス 140"/>
        <xdr:cNvSpPr txBox="1"/>
      </xdr:nvSpPr>
      <xdr:spPr>
        <a:xfrm>
          <a:off x="3225800" y="712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56116</xdr:rowOff>
    </xdr:from>
    <xdr:to>
      <xdr:col>2</xdr:col>
      <xdr:colOff>692150</xdr:colOff>
      <xdr:row>36</xdr:row>
      <xdr:rowOff>157716</xdr:rowOff>
    </xdr:to>
    <xdr:sp macro="" textlink="">
      <xdr:nvSpPr>
        <xdr:cNvPr id="142" name="円/楕円 141"/>
        <xdr:cNvSpPr/>
      </xdr:nvSpPr>
      <xdr:spPr bwMode="auto">
        <a:xfrm>
          <a:off x="2857500" y="7009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142493</xdr:rowOff>
    </xdr:from>
    <xdr:ext cx="762000" cy="259045"/>
    <xdr:sp macro="" textlink="">
      <xdr:nvSpPr>
        <xdr:cNvPr id="143" name="テキスト ボックス 142"/>
        <xdr:cNvSpPr txBox="1"/>
      </xdr:nvSpPr>
      <xdr:spPr>
        <a:xfrm>
          <a:off x="2527300" y="709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昨年度と比べて実質収支比率が</a:t>
          </a:r>
          <a:r>
            <a:rPr lang="en-US" altLang="ja-JP" sz="1100" b="0" i="0" baseline="0">
              <a:solidFill>
                <a:schemeClr val="dk1"/>
              </a:solidFill>
              <a:effectLst/>
              <a:latin typeface="+mn-lt"/>
              <a:ea typeface="+mn-ea"/>
              <a:cs typeface="+mn-cs"/>
            </a:rPr>
            <a:t>1.53</a:t>
          </a:r>
          <a:r>
            <a:rPr lang="ja-JP" altLang="ja-JP" sz="1100" b="0" i="0" baseline="0">
              <a:solidFill>
                <a:schemeClr val="dk1"/>
              </a:solidFill>
              <a:effectLst/>
              <a:latin typeface="+mn-lt"/>
              <a:ea typeface="+mn-ea"/>
              <a:cs typeface="+mn-cs"/>
            </a:rPr>
            <a:t>ポイント上昇した。これは、分子である実質収支が</a:t>
          </a:r>
          <a:r>
            <a:rPr lang="en-US" altLang="ja-JP" sz="1100" b="0" i="0" baseline="0">
              <a:solidFill>
                <a:schemeClr val="dk1"/>
              </a:solidFill>
              <a:effectLst/>
              <a:latin typeface="+mn-lt"/>
              <a:ea typeface="+mn-ea"/>
              <a:cs typeface="+mn-cs"/>
            </a:rPr>
            <a:t>37.1</a:t>
          </a:r>
          <a:r>
            <a:rPr lang="ja-JP" altLang="ja-JP" sz="1100" b="0" i="0" baseline="0">
              <a:solidFill>
                <a:schemeClr val="dk1"/>
              </a:solidFill>
              <a:effectLst/>
              <a:latin typeface="+mn-lt"/>
              <a:ea typeface="+mn-ea"/>
              <a:cs typeface="+mn-cs"/>
            </a:rPr>
            <a:t>％と大幅に増加したのに対し、分母である標準財政規模は、</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減少となり</a:t>
          </a:r>
          <a:r>
            <a:rPr lang="ja-JP" altLang="ja-JP" sz="1100" b="0" i="0" baseline="0">
              <a:solidFill>
                <a:schemeClr val="dk1"/>
              </a:solidFill>
              <a:effectLst/>
              <a:latin typeface="+mn-lt"/>
              <a:ea typeface="+mn-ea"/>
              <a:cs typeface="+mn-cs"/>
            </a:rPr>
            <a:t>、実質収支の増加率が標準財政規模の率を上回ったことによる。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実質単年度収支については、</a:t>
          </a:r>
          <a:r>
            <a:rPr lang="ja-JP" altLang="en-US" sz="1100" b="0" i="0" baseline="0">
              <a:solidFill>
                <a:schemeClr val="dk1"/>
              </a:solidFill>
              <a:effectLst/>
              <a:latin typeface="+mn-lt"/>
              <a:ea typeface="+mn-ea"/>
              <a:cs typeface="+mn-cs"/>
            </a:rPr>
            <a:t>財政調整基金の取り崩しを最小限に抑え、積み立てを行ったため、黒字となっている。</a:t>
          </a:r>
        </a:p>
        <a:p>
          <a:pPr rtl="0" eaLnBrk="1" fontAlgn="auto" latinLnBrk="0" hangingPunct="1"/>
          <a:r>
            <a:rPr lang="ja-JP" altLang="ja-JP" sz="1100" b="0" i="0" baseline="0">
              <a:solidFill>
                <a:schemeClr val="dk1"/>
              </a:solidFill>
              <a:effectLst/>
              <a:latin typeface="+mn-lt"/>
              <a:ea typeface="+mn-ea"/>
              <a:cs typeface="+mn-cs"/>
            </a:rPr>
            <a:t>　財政調整基金残高については、市税の減収により減少傾向にあったが、平成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年度以降は、取り崩しを最小限に抑え、積み立てを増加したためプラスに転じ、平成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年度の現在高は</a:t>
          </a:r>
          <a:r>
            <a:rPr lang="en-US" altLang="ja-JP" sz="1100" b="0" i="0" baseline="0">
              <a:solidFill>
                <a:schemeClr val="dk1"/>
              </a:solidFill>
              <a:effectLst/>
              <a:latin typeface="+mn-lt"/>
              <a:ea typeface="+mn-ea"/>
              <a:cs typeface="+mn-cs"/>
            </a:rPr>
            <a:t>2,892</a:t>
          </a:r>
          <a:r>
            <a:rPr lang="ja-JP" altLang="ja-JP" sz="1100" b="0" i="0" baseline="0">
              <a:solidFill>
                <a:schemeClr val="dk1"/>
              </a:solidFill>
              <a:effectLst/>
              <a:latin typeface="+mn-lt"/>
              <a:ea typeface="+mn-ea"/>
              <a:cs typeface="+mn-cs"/>
            </a:rPr>
            <a:t>百万円となった。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baseline="0">
              <a:solidFill>
                <a:srgbClr val="FF0000"/>
              </a:solidFill>
              <a:effectLst/>
              <a:latin typeface="+mn-lt"/>
              <a:ea typeface="+mn-ea"/>
              <a:cs typeface="+mn-cs"/>
            </a:rPr>
            <a:t>  </a:t>
          </a:r>
          <a:r>
            <a:rPr lang="ja-JP" altLang="ja-JP" sz="1100" b="0" i="0" baseline="0">
              <a:solidFill>
                <a:srgbClr val="FF0000"/>
              </a:solidFill>
              <a:effectLst/>
              <a:latin typeface="+mn-lt"/>
              <a:ea typeface="+mn-ea"/>
              <a:cs typeface="+mn-cs"/>
            </a:rPr>
            <a:t>分子となる実質収支について、一般会計においては、経済状況等の影響を大きく受け、平成</a:t>
          </a:r>
          <a:r>
            <a:rPr lang="en-US" altLang="ja-JP" sz="1100" b="0" i="0" baseline="0">
              <a:solidFill>
                <a:srgbClr val="FF0000"/>
              </a:solidFill>
              <a:effectLst/>
              <a:latin typeface="+mn-lt"/>
              <a:ea typeface="+mn-ea"/>
              <a:cs typeface="+mn-cs"/>
            </a:rPr>
            <a:t>26</a:t>
          </a:r>
          <a:r>
            <a:rPr lang="ja-JP" altLang="ja-JP" sz="1100" b="0" i="0" baseline="0">
              <a:solidFill>
                <a:srgbClr val="FF0000"/>
              </a:solidFill>
              <a:effectLst/>
              <a:latin typeface="+mn-lt"/>
              <a:ea typeface="+mn-ea"/>
              <a:cs typeface="+mn-cs"/>
            </a:rPr>
            <a:t>年度は</a:t>
          </a:r>
          <a:r>
            <a:rPr lang="ja-JP" altLang="en-US" sz="1100" b="0" i="0" baseline="0">
              <a:solidFill>
                <a:srgbClr val="FF0000"/>
              </a:solidFill>
              <a:effectLst/>
              <a:latin typeface="+mn-lt"/>
              <a:ea typeface="+mn-ea"/>
              <a:cs typeface="+mn-cs"/>
            </a:rPr>
            <a:t>、法人</a:t>
          </a:r>
          <a:r>
            <a:rPr lang="ja-JP" altLang="ja-JP" sz="1100" b="0" i="0" baseline="0">
              <a:solidFill>
                <a:srgbClr val="FF0000"/>
              </a:solidFill>
              <a:effectLst/>
              <a:latin typeface="+mn-lt"/>
              <a:ea typeface="+mn-ea"/>
              <a:cs typeface="+mn-cs"/>
            </a:rPr>
            <a:t>税が大幅に</a:t>
          </a:r>
          <a:r>
            <a:rPr lang="ja-JP" altLang="en-US" sz="1100" b="0" i="0" baseline="0">
              <a:solidFill>
                <a:srgbClr val="FF0000"/>
              </a:solidFill>
              <a:effectLst/>
              <a:latin typeface="+mn-lt"/>
              <a:ea typeface="+mn-ea"/>
              <a:cs typeface="+mn-cs"/>
            </a:rPr>
            <a:t>増</a:t>
          </a:r>
          <a:r>
            <a:rPr lang="ja-JP" altLang="ja-JP" sz="1100" b="0" i="0" baseline="0">
              <a:solidFill>
                <a:srgbClr val="FF0000"/>
              </a:solidFill>
              <a:effectLst/>
              <a:latin typeface="+mn-lt"/>
              <a:ea typeface="+mn-ea"/>
              <a:cs typeface="+mn-cs"/>
            </a:rPr>
            <a:t>収したことにより、前年度比較で</a:t>
          </a:r>
          <a:r>
            <a:rPr lang="en-US" altLang="ja-JP" sz="1100" b="0" i="0" baseline="0">
              <a:solidFill>
                <a:srgbClr val="FF0000"/>
              </a:solidFill>
              <a:effectLst/>
              <a:latin typeface="+mn-lt"/>
              <a:ea typeface="+mn-ea"/>
              <a:cs typeface="+mn-cs"/>
            </a:rPr>
            <a:t>6</a:t>
          </a:r>
          <a:r>
            <a:rPr lang="ja-JP" altLang="ja-JP" sz="1100" b="0" i="0" baseline="0">
              <a:solidFill>
                <a:srgbClr val="FF0000"/>
              </a:solidFill>
              <a:effectLst/>
              <a:latin typeface="+mn-lt"/>
              <a:ea typeface="+mn-ea"/>
              <a:cs typeface="+mn-cs"/>
            </a:rPr>
            <a:t>億円</a:t>
          </a:r>
          <a:r>
            <a:rPr lang="ja-JP" altLang="en-US" sz="1100" b="0" i="0" baseline="0">
              <a:solidFill>
                <a:srgbClr val="FF0000"/>
              </a:solidFill>
              <a:effectLst/>
              <a:latin typeface="+mn-lt"/>
              <a:ea typeface="+mn-ea"/>
              <a:cs typeface="+mn-cs"/>
            </a:rPr>
            <a:t>程度増加</a:t>
          </a:r>
          <a:r>
            <a:rPr lang="ja-JP" altLang="ja-JP" sz="1100" b="0" i="0" baseline="0">
              <a:solidFill>
                <a:srgbClr val="FF0000"/>
              </a:solidFill>
              <a:effectLst/>
              <a:latin typeface="+mn-lt"/>
              <a:ea typeface="+mn-ea"/>
              <a:cs typeface="+mn-cs"/>
            </a:rPr>
            <a:t>している。</a:t>
          </a:r>
          <a:endParaRPr lang="ja-JP" altLang="ja-JP" sz="1400">
            <a:solidFill>
              <a:srgbClr val="FF0000"/>
            </a:solidFill>
            <a:effectLst/>
          </a:endParaRPr>
        </a:p>
        <a:p>
          <a:pPr rtl="0" eaLnBrk="1" fontAlgn="auto" latinLnBrk="0" hangingPunct="1"/>
          <a:r>
            <a:rPr lang="ja-JP" altLang="ja-JP" sz="1100" b="0" i="0" baseline="0">
              <a:solidFill>
                <a:srgbClr val="FF0000"/>
              </a:solidFill>
              <a:effectLst/>
              <a:latin typeface="+mn-lt"/>
              <a:ea typeface="+mn-ea"/>
              <a:cs typeface="+mn-cs"/>
            </a:rPr>
            <a:t>　病院事業会計</a:t>
          </a:r>
          <a:r>
            <a:rPr lang="ja-JP" altLang="en-US" sz="1100" b="0" i="0" baseline="0">
              <a:solidFill>
                <a:srgbClr val="FF0000"/>
              </a:solidFill>
              <a:effectLst/>
              <a:latin typeface="+mn-lt"/>
              <a:ea typeface="+mn-ea"/>
              <a:cs typeface="+mn-cs"/>
            </a:rPr>
            <a:t>については、改定後の地方公営企業会計基準を適用したこと等により減少しているが、</a:t>
          </a:r>
          <a:r>
            <a:rPr lang="ja-JP" altLang="ja-JP" sz="1100" b="0" i="0" baseline="0">
              <a:solidFill>
                <a:srgbClr val="FF0000"/>
              </a:solidFill>
              <a:effectLst/>
              <a:latin typeface="+mn-lt"/>
              <a:ea typeface="+mn-ea"/>
              <a:cs typeface="+mn-cs"/>
            </a:rPr>
            <a:t>公共下水道事業特別会計</a:t>
          </a:r>
          <a:r>
            <a:rPr lang="ja-JP" altLang="en-US" sz="1100" b="0" i="0" baseline="0">
              <a:solidFill>
                <a:srgbClr val="FF0000"/>
              </a:solidFill>
              <a:effectLst/>
              <a:latin typeface="+mn-lt"/>
              <a:ea typeface="+mn-ea"/>
              <a:cs typeface="+mn-cs"/>
            </a:rPr>
            <a:t>等</a:t>
          </a:r>
          <a:r>
            <a:rPr lang="ja-JP" altLang="ja-JP" sz="1100" b="0" i="0" baseline="0">
              <a:solidFill>
                <a:srgbClr val="FF0000"/>
              </a:solidFill>
              <a:effectLst/>
              <a:latin typeface="+mn-lt"/>
              <a:ea typeface="+mn-ea"/>
              <a:cs typeface="+mn-cs"/>
            </a:rPr>
            <a:t>、その他特別会計においては、若干の増減</a:t>
          </a:r>
          <a:r>
            <a:rPr lang="ja-JP" altLang="en-US" sz="1100" b="0" i="0" baseline="0">
              <a:solidFill>
                <a:srgbClr val="FF0000"/>
              </a:solidFill>
              <a:effectLst/>
              <a:latin typeface="+mn-lt"/>
              <a:ea typeface="+mn-ea"/>
              <a:cs typeface="+mn-cs"/>
            </a:rPr>
            <a:t>は</a:t>
          </a:r>
          <a:r>
            <a:rPr lang="ja-JP" altLang="ja-JP" sz="1100" b="0" i="0" baseline="0">
              <a:solidFill>
                <a:srgbClr val="FF0000"/>
              </a:solidFill>
              <a:effectLst/>
              <a:latin typeface="+mn-lt"/>
              <a:ea typeface="+mn-ea"/>
              <a:cs typeface="+mn-cs"/>
            </a:rPr>
            <a:t>あるものの、ほぼ同等規模で推移している。</a:t>
          </a:r>
          <a:endParaRPr lang="ja-JP" altLang="ja-JP" sz="1400">
            <a:solidFill>
              <a:srgbClr val="FF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公営企業の準元利償還金にあたる繰出金は、公共下水道事業は減少傾向であるが、病院事業については、新病院建設のため今後数年間は増加する見込みである。標準財政規模は、市税により大きく変動するため、来年度以降も注視する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実質公債費比率について、単年度でみると、平成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a:t>
          </a:r>
          <a:r>
            <a:rPr lang="ja-JP" altLang="en-US" sz="1100" b="0" i="0" baseline="0">
              <a:solidFill>
                <a:schemeClr val="dk1"/>
              </a:solidFill>
              <a:effectLst/>
              <a:latin typeface="+mn-lt"/>
              <a:ea typeface="+mn-ea"/>
              <a:cs typeface="+mn-cs"/>
            </a:rPr>
            <a:t>準</a:t>
          </a:r>
          <a:r>
            <a:rPr lang="ja-JP" altLang="ja-JP" sz="1100" b="0" i="0" baseline="0">
              <a:solidFill>
                <a:schemeClr val="dk1"/>
              </a:solidFill>
              <a:effectLst/>
              <a:latin typeface="+mn-lt"/>
              <a:ea typeface="+mn-ea"/>
              <a:cs typeface="+mn-cs"/>
            </a:rPr>
            <a:t>元利償還金が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したことなどの要因により、対前年度で</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し、３か年平均でみ</a:t>
          </a:r>
          <a:r>
            <a:rPr lang="ja-JP" altLang="en-US" sz="1100" b="0" i="0" baseline="0">
              <a:solidFill>
                <a:schemeClr val="dk1"/>
              </a:solidFill>
              <a:effectLst/>
              <a:latin typeface="+mn-lt"/>
              <a:ea typeface="+mn-ea"/>
              <a:cs typeface="+mn-cs"/>
            </a:rPr>
            <a:t>ても</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ポイント減少し</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方債については、過度な借入や元利償還金の年度間の平準化等を勘定した中で、その目的から将来の住民にも経費の負担を求めた方が公平であるもの等について活用するなど、実質公債費比率は適正な数値で推移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Ｈ</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年度は、地方債残高が</a:t>
          </a:r>
          <a:r>
            <a:rPr kumimoji="1" lang="en-US" altLang="ja-JP" sz="1100" b="0" i="0" baseline="0">
              <a:solidFill>
                <a:schemeClr val="dk1"/>
              </a:solidFill>
              <a:effectLst/>
              <a:latin typeface="+mn-lt"/>
              <a:ea typeface="+mn-ea"/>
              <a:cs typeface="+mn-cs"/>
            </a:rPr>
            <a:t>1,843</a:t>
          </a:r>
          <a:r>
            <a:rPr kumimoji="1" lang="ja-JP" altLang="ja-JP" sz="1100" b="0" i="0" baseline="0">
              <a:solidFill>
                <a:schemeClr val="dk1"/>
              </a:solidFill>
              <a:effectLst/>
              <a:latin typeface="+mn-lt"/>
              <a:ea typeface="+mn-ea"/>
              <a:cs typeface="+mn-cs"/>
            </a:rPr>
            <a:t>百万円減額</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退職手当負担見込額が</a:t>
          </a:r>
          <a:r>
            <a:rPr kumimoji="1" lang="en-US" altLang="ja-JP" sz="1100" b="0" i="0" baseline="0">
              <a:solidFill>
                <a:schemeClr val="dk1"/>
              </a:solidFill>
              <a:effectLst/>
              <a:latin typeface="+mn-lt"/>
              <a:ea typeface="+mn-ea"/>
              <a:cs typeface="+mn-cs"/>
            </a:rPr>
            <a:t>700</a:t>
          </a:r>
          <a:r>
            <a:rPr kumimoji="1" lang="ja-JP" altLang="ja-JP" sz="1100" b="0" i="0" baseline="0">
              <a:solidFill>
                <a:schemeClr val="dk1"/>
              </a:solidFill>
              <a:effectLst/>
              <a:latin typeface="+mn-lt"/>
              <a:ea typeface="+mn-ea"/>
              <a:cs typeface="+mn-cs"/>
            </a:rPr>
            <a:t>百万円減額</a:t>
          </a:r>
          <a:r>
            <a:rPr kumimoji="1" lang="ja-JP" altLang="en-US" sz="1100" b="0" i="0" baseline="0">
              <a:solidFill>
                <a:schemeClr val="dk1"/>
              </a:solidFill>
              <a:effectLst/>
              <a:latin typeface="+mn-lt"/>
              <a:ea typeface="+mn-ea"/>
              <a:cs typeface="+mn-cs"/>
            </a:rPr>
            <a:t>したが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新病院の建設に伴い、公営</a:t>
          </a:r>
          <a:r>
            <a:rPr kumimoji="1" lang="ja-JP" altLang="ja-JP" sz="1100" b="0" i="0" baseline="0">
              <a:solidFill>
                <a:schemeClr val="dk1"/>
              </a:solidFill>
              <a:effectLst/>
              <a:latin typeface="+mn-lt"/>
              <a:ea typeface="+mn-ea"/>
              <a:cs typeface="+mn-cs"/>
            </a:rPr>
            <a:t>企業債等繰入見込額が</a:t>
          </a:r>
          <a:r>
            <a:rPr kumimoji="1" lang="en-US" altLang="ja-JP" sz="1100" b="0" i="0" baseline="0">
              <a:solidFill>
                <a:schemeClr val="dk1"/>
              </a:solidFill>
              <a:effectLst/>
              <a:latin typeface="+mn-lt"/>
              <a:ea typeface="+mn-ea"/>
              <a:cs typeface="+mn-cs"/>
            </a:rPr>
            <a:t>3,135</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額したため、将来負担額は、</a:t>
          </a:r>
          <a:r>
            <a:rPr kumimoji="1" lang="en-US" altLang="ja-JP" sz="1100" b="0" i="0" baseline="0">
              <a:solidFill>
                <a:schemeClr val="dk1"/>
              </a:solidFill>
              <a:effectLst/>
              <a:latin typeface="+mn-lt"/>
              <a:ea typeface="+mn-ea"/>
              <a:cs typeface="+mn-cs"/>
            </a:rPr>
            <a:t>592</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また、充当可能財源については、充当可能基金が</a:t>
          </a:r>
          <a:r>
            <a:rPr kumimoji="1" lang="en-US" altLang="ja-JP" sz="1100" b="0" i="0" baseline="0">
              <a:solidFill>
                <a:schemeClr val="dk1"/>
              </a:solidFill>
              <a:effectLst/>
              <a:latin typeface="+mn-lt"/>
              <a:ea typeface="+mn-ea"/>
              <a:cs typeface="+mn-cs"/>
            </a:rPr>
            <a:t>70</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、基準財政需要額算入見込額が大幅に減少したため、前年度から</a:t>
          </a:r>
          <a:r>
            <a:rPr kumimoji="1" lang="en-US" altLang="ja-JP" sz="1100" b="0" i="0" baseline="0">
              <a:solidFill>
                <a:schemeClr val="dk1"/>
              </a:solidFill>
              <a:effectLst/>
              <a:latin typeface="+mn-lt"/>
              <a:ea typeface="+mn-ea"/>
              <a:cs typeface="+mn-cs"/>
            </a:rPr>
            <a:t>3,360</a:t>
          </a:r>
          <a:r>
            <a:rPr kumimoji="1" lang="ja-JP" altLang="ja-JP" sz="1100" b="0" i="0" baseline="0">
              <a:solidFill>
                <a:schemeClr val="dk1"/>
              </a:solidFill>
              <a:effectLst/>
              <a:latin typeface="+mn-lt"/>
              <a:ea typeface="+mn-ea"/>
              <a:cs typeface="+mn-cs"/>
            </a:rPr>
            <a:t>百万円減少した。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なお、分母の構成要素である標準財政規模も</a:t>
          </a:r>
          <a:r>
            <a:rPr kumimoji="1" lang="en-US" altLang="ja-JP" sz="1100" b="0" i="0" baseline="0">
              <a:solidFill>
                <a:schemeClr val="dk1"/>
              </a:solidFill>
              <a:effectLst/>
              <a:latin typeface="+mn-lt"/>
              <a:ea typeface="+mn-ea"/>
              <a:cs typeface="+mn-cs"/>
            </a:rPr>
            <a:t>584</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したことから、将来負担比率は</a:t>
          </a:r>
          <a:r>
            <a:rPr kumimoji="1" lang="en-US" altLang="ja-JP" sz="1100" b="0" i="0" baseline="0">
              <a:solidFill>
                <a:schemeClr val="dk1"/>
              </a:solidFill>
              <a:effectLst/>
              <a:latin typeface="+mn-lt"/>
              <a:ea typeface="+mn-ea"/>
              <a:cs typeface="+mn-cs"/>
            </a:rPr>
            <a:t>10.8</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W22" sqref="W22:Y29"/>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77177301</v>
      </c>
      <c r="BO4" s="349"/>
      <c r="BP4" s="349"/>
      <c r="BQ4" s="349"/>
      <c r="BR4" s="349"/>
      <c r="BS4" s="349"/>
      <c r="BT4" s="349"/>
      <c r="BU4" s="350"/>
      <c r="BV4" s="348">
        <v>76278413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5.5</v>
      </c>
      <c r="CU4" s="355"/>
      <c r="CV4" s="355"/>
      <c r="CW4" s="355"/>
      <c r="CX4" s="355"/>
      <c r="CY4" s="355"/>
      <c r="CZ4" s="355"/>
      <c r="DA4" s="356"/>
      <c r="DB4" s="354">
        <v>3.9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74645120</v>
      </c>
      <c r="BO5" s="386"/>
      <c r="BP5" s="386"/>
      <c r="BQ5" s="386"/>
      <c r="BR5" s="386"/>
      <c r="BS5" s="386"/>
      <c r="BT5" s="386"/>
      <c r="BU5" s="387"/>
      <c r="BV5" s="385">
        <v>74431979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94.2</v>
      </c>
      <c r="CU5" s="383"/>
      <c r="CV5" s="383"/>
      <c r="CW5" s="383"/>
      <c r="CX5" s="383"/>
      <c r="CY5" s="383"/>
      <c r="CZ5" s="383"/>
      <c r="DA5" s="384"/>
      <c r="DB5" s="382">
        <v>96.3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86</v>
      </c>
      <c r="AV6" s="418"/>
      <c r="AW6" s="418"/>
      <c r="AX6" s="418"/>
      <c r="AY6" s="419" t="s">
        <v>87</v>
      </c>
      <c r="AZ6" s="420"/>
      <c r="BA6" s="420"/>
      <c r="BB6" s="420"/>
      <c r="BC6" s="420"/>
      <c r="BD6" s="420"/>
      <c r="BE6" s="420"/>
      <c r="BF6" s="420"/>
      <c r="BG6" s="420"/>
      <c r="BH6" s="420"/>
      <c r="BI6" s="420"/>
      <c r="BJ6" s="420"/>
      <c r="BK6" s="420"/>
      <c r="BL6" s="420"/>
      <c r="BM6" s="421"/>
      <c r="BN6" s="385">
        <v>2532181</v>
      </c>
      <c r="BO6" s="386"/>
      <c r="BP6" s="386"/>
      <c r="BQ6" s="386"/>
      <c r="BR6" s="386"/>
      <c r="BS6" s="386"/>
      <c r="BT6" s="386"/>
      <c r="BU6" s="387"/>
      <c r="BV6" s="385">
        <v>1846434</v>
      </c>
      <c r="BW6" s="386"/>
      <c r="BX6" s="386"/>
      <c r="BY6" s="386"/>
      <c r="BZ6" s="386"/>
      <c r="CA6" s="386"/>
      <c r="CB6" s="386"/>
      <c r="CC6" s="387"/>
      <c r="CD6" s="388" t="s">
        <v>88</v>
      </c>
      <c r="CE6" s="389"/>
      <c r="CF6" s="389"/>
      <c r="CG6" s="389"/>
      <c r="CH6" s="389"/>
      <c r="CI6" s="389"/>
      <c r="CJ6" s="389"/>
      <c r="CK6" s="389"/>
      <c r="CL6" s="389"/>
      <c r="CM6" s="389"/>
      <c r="CN6" s="389"/>
      <c r="CO6" s="389"/>
      <c r="CP6" s="389"/>
      <c r="CQ6" s="389"/>
      <c r="CR6" s="389"/>
      <c r="CS6" s="390"/>
      <c r="CT6" s="422">
        <v>94.2</v>
      </c>
      <c r="CU6" s="423"/>
      <c r="CV6" s="423"/>
      <c r="CW6" s="423"/>
      <c r="CX6" s="423"/>
      <c r="CY6" s="423"/>
      <c r="CZ6" s="423"/>
      <c r="DA6" s="424"/>
      <c r="DB6" s="422">
        <v>96.3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89</v>
      </c>
      <c r="AN7" s="415"/>
      <c r="AO7" s="415"/>
      <c r="AP7" s="415"/>
      <c r="AQ7" s="415"/>
      <c r="AR7" s="415"/>
      <c r="AS7" s="415"/>
      <c r="AT7" s="416"/>
      <c r="AU7" s="417" t="s">
        <v>90</v>
      </c>
      <c r="AV7" s="418"/>
      <c r="AW7" s="418"/>
      <c r="AX7" s="418"/>
      <c r="AY7" s="419" t="s">
        <v>91</v>
      </c>
      <c r="AZ7" s="420"/>
      <c r="BA7" s="420"/>
      <c r="BB7" s="420"/>
      <c r="BC7" s="420"/>
      <c r="BD7" s="420"/>
      <c r="BE7" s="420"/>
      <c r="BF7" s="420"/>
      <c r="BG7" s="420"/>
      <c r="BH7" s="420"/>
      <c r="BI7" s="420"/>
      <c r="BJ7" s="420"/>
      <c r="BK7" s="420"/>
      <c r="BL7" s="420"/>
      <c r="BM7" s="421"/>
      <c r="BN7" s="385">
        <v>117789</v>
      </c>
      <c r="BO7" s="386"/>
      <c r="BP7" s="386"/>
      <c r="BQ7" s="386"/>
      <c r="BR7" s="386"/>
      <c r="BS7" s="386"/>
      <c r="BT7" s="386"/>
      <c r="BU7" s="387"/>
      <c r="BV7" s="385">
        <v>84908</v>
      </c>
      <c r="BW7" s="386"/>
      <c r="BX7" s="386"/>
      <c r="BY7" s="386"/>
      <c r="BZ7" s="386"/>
      <c r="CA7" s="386"/>
      <c r="CB7" s="386"/>
      <c r="CC7" s="387"/>
      <c r="CD7" s="388" t="s">
        <v>92</v>
      </c>
      <c r="CE7" s="389"/>
      <c r="CF7" s="389"/>
      <c r="CG7" s="389"/>
      <c r="CH7" s="389"/>
      <c r="CI7" s="389"/>
      <c r="CJ7" s="389"/>
      <c r="CK7" s="389"/>
      <c r="CL7" s="389"/>
      <c r="CM7" s="389"/>
      <c r="CN7" s="389"/>
      <c r="CO7" s="389"/>
      <c r="CP7" s="389"/>
      <c r="CQ7" s="389"/>
      <c r="CR7" s="389"/>
      <c r="CS7" s="390"/>
      <c r="CT7" s="385">
        <v>44211932</v>
      </c>
      <c r="CU7" s="386"/>
      <c r="CV7" s="386"/>
      <c r="CW7" s="386"/>
      <c r="CX7" s="386"/>
      <c r="CY7" s="386"/>
      <c r="CZ7" s="386"/>
      <c r="DA7" s="387"/>
      <c r="DB7" s="385">
        <v>44795952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93</v>
      </c>
      <c r="AN8" s="415"/>
      <c r="AO8" s="415"/>
      <c r="AP8" s="415"/>
      <c r="AQ8" s="415"/>
      <c r="AR8" s="415"/>
      <c r="AS8" s="415"/>
      <c r="AT8" s="416"/>
      <c r="AU8" s="417" t="s">
        <v>94</v>
      </c>
      <c r="AV8" s="418"/>
      <c r="AW8" s="418"/>
      <c r="AX8" s="418"/>
      <c r="AY8" s="419" t="s">
        <v>95</v>
      </c>
      <c r="AZ8" s="420"/>
      <c r="BA8" s="420"/>
      <c r="BB8" s="420"/>
      <c r="BC8" s="420"/>
      <c r="BD8" s="420"/>
      <c r="BE8" s="420"/>
      <c r="BF8" s="420"/>
      <c r="BG8" s="420"/>
      <c r="BH8" s="420"/>
      <c r="BI8" s="420"/>
      <c r="BJ8" s="420"/>
      <c r="BK8" s="420"/>
      <c r="BL8" s="420"/>
      <c r="BM8" s="421"/>
      <c r="BN8" s="385">
        <v>2414392</v>
      </c>
      <c r="BO8" s="386"/>
      <c r="BP8" s="386"/>
      <c r="BQ8" s="386"/>
      <c r="BR8" s="386"/>
      <c r="BS8" s="386"/>
      <c r="BT8" s="386"/>
      <c r="BU8" s="387"/>
      <c r="BV8" s="385">
        <v>1761526</v>
      </c>
      <c r="BW8" s="386"/>
      <c r="BX8" s="386"/>
      <c r="BY8" s="386"/>
      <c r="BZ8" s="386"/>
      <c r="CA8" s="386"/>
      <c r="CB8" s="386"/>
      <c r="CC8" s="387"/>
      <c r="CD8" s="388" t="s">
        <v>96</v>
      </c>
      <c r="CE8" s="389"/>
      <c r="CF8" s="389"/>
      <c r="CG8" s="389"/>
      <c r="CH8" s="389"/>
      <c r="CI8" s="389"/>
      <c r="CJ8" s="389"/>
      <c r="CK8" s="389"/>
      <c r="CL8" s="389"/>
      <c r="CM8" s="389"/>
      <c r="CN8" s="389"/>
      <c r="CO8" s="389"/>
      <c r="CP8" s="389"/>
      <c r="CQ8" s="389"/>
      <c r="CR8" s="389"/>
      <c r="CS8" s="390"/>
      <c r="CT8" s="425">
        <v>1.08</v>
      </c>
      <c r="CU8" s="426"/>
      <c r="CV8" s="426"/>
      <c r="CW8" s="426"/>
      <c r="CX8" s="426"/>
      <c r="CY8" s="426"/>
      <c r="CZ8" s="426"/>
      <c r="DA8" s="427"/>
      <c r="DB8" s="425">
        <v>1.08</v>
      </c>
      <c r="DC8" s="426"/>
      <c r="DD8" s="426"/>
      <c r="DE8" s="426"/>
      <c r="DF8" s="426"/>
      <c r="DG8" s="426"/>
      <c r="DH8" s="426"/>
      <c r="DI8" s="427"/>
      <c r="DJ8" s="137"/>
      <c r="DK8" s="137"/>
      <c r="DL8" s="137"/>
      <c r="DM8" s="137"/>
      <c r="DN8" s="137"/>
      <c r="DO8" s="137"/>
    </row>
    <row r="9" spans="1:119" ht="18.75" customHeight="1" thickBot="1">
      <c r="A9" s="138"/>
      <c r="B9" s="379" t="s">
        <v>97</v>
      </c>
      <c r="C9" s="380"/>
      <c r="D9" s="380"/>
      <c r="E9" s="380"/>
      <c r="F9" s="380"/>
      <c r="G9" s="380"/>
      <c r="H9" s="380"/>
      <c r="I9" s="380"/>
      <c r="J9" s="380"/>
      <c r="K9" s="428"/>
      <c r="L9" s="429" t="s">
        <v>98</v>
      </c>
      <c r="M9" s="430"/>
      <c r="N9" s="430"/>
      <c r="O9" s="430"/>
      <c r="P9" s="430"/>
      <c r="Q9" s="431"/>
      <c r="R9" s="432">
        <v>224420</v>
      </c>
      <c r="S9" s="433"/>
      <c r="T9" s="433"/>
      <c r="U9" s="433"/>
      <c r="V9" s="434"/>
      <c r="W9" s="342" t="s">
        <v>99</v>
      </c>
      <c r="X9" s="343"/>
      <c r="Y9" s="343"/>
      <c r="Z9" s="343"/>
      <c r="AA9" s="343"/>
      <c r="AB9" s="343"/>
      <c r="AC9" s="343"/>
      <c r="AD9" s="343"/>
      <c r="AE9" s="343"/>
      <c r="AF9" s="343"/>
      <c r="AG9" s="343"/>
      <c r="AH9" s="343"/>
      <c r="AI9" s="343"/>
      <c r="AJ9" s="343"/>
      <c r="AK9" s="343"/>
      <c r="AL9" s="344"/>
      <c r="AM9" s="414" t="s">
        <v>100</v>
      </c>
      <c r="AN9" s="415"/>
      <c r="AO9" s="415"/>
      <c r="AP9" s="415"/>
      <c r="AQ9" s="415"/>
      <c r="AR9" s="415"/>
      <c r="AS9" s="415"/>
      <c r="AT9" s="416"/>
      <c r="AU9" s="417" t="s">
        <v>78</v>
      </c>
      <c r="AV9" s="418"/>
      <c r="AW9" s="418"/>
      <c r="AX9" s="418"/>
      <c r="AY9" s="419" t="s">
        <v>101</v>
      </c>
      <c r="AZ9" s="420"/>
      <c r="BA9" s="420"/>
      <c r="BB9" s="420"/>
      <c r="BC9" s="420"/>
      <c r="BD9" s="420"/>
      <c r="BE9" s="420"/>
      <c r="BF9" s="420"/>
      <c r="BG9" s="420"/>
      <c r="BH9" s="420"/>
      <c r="BI9" s="420"/>
      <c r="BJ9" s="420"/>
      <c r="BK9" s="420"/>
      <c r="BL9" s="420"/>
      <c r="BM9" s="421"/>
      <c r="BN9" s="385">
        <v>652866</v>
      </c>
      <c r="BO9" s="386"/>
      <c r="BP9" s="386"/>
      <c r="BQ9" s="386"/>
      <c r="BR9" s="386"/>
      <c r="BS9" s="386"/>
      <c r="BT9" s="386"/>
      <c r="BU9" s="387"/>
      <c r="BV9" s="385">
        <v>638996</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13.1</v>
      </c>
      <c r="CU9" s="383"/>
      <c r="CV9" s="383"/>
      <c r="CW9" s="383"/>
      <c r="CX9" s="383"/>
      <c r="CY9" s="383"/>
      <c r="CZ9" s="383"/>
      <c r="DA9" s="384"/>
      <c r="DB9" s="382">
        <v>13.3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222403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885480</v>
      </c>
      <c r="BO10" s="386"/>
      <c r="BP10" s="386"/>
      <c r="BQ10" s="386"/>
      <c r="BR10" s="386"/>
      <c r="BS10" s="386"/>
      <c r="BT10" s="386"/>
      <c r="BU10" s="387"/>
      <c r="BV10" s="385">
        <v>874495</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225342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313053</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219761</v>
      </c>
      <c r="S13" s="467"/>
      <c r="T13" s="467"/>
      <c r="U13" s="467"/>
      <c r="V13" s="468"/>
      <c r="W13" s="401" t="s">
        <v>124</v>
      </c>
      <c r="X13" s="402"/>
      <c r="Y13" s="402"/>
      <c r="Z13" s="402"/>
      <c r="AA13" s="402"/>
      <c r="AB13" s="392"/>
      <c r="AC13" s="436">
        <v>1349</v>
      </c>
      <c r="AD13" s="437"/>
      <c r="AE13" s="437"/>
      <c r="AF13" s="437"/>
      <c r="AG13" s="476"/>
      <c r="AH13" s="436">
        <v>1845</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1225293</v>
      </c>
      <c r="BO13" s="386"/>
      <c r="BP13" s="386"/>
      <c r="BQ13" s="386"/>
      <c r="BR13" s="386"/>
      <c r="BS13" s="386"/>
      <c r="BT13" s="386"/>
      <c r="BU13" s="387"/>
      <c r="BV13" s="385">
        <v>1513491</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2.5</v>
      </c>
      <c r="CU13" s="383"/>
      <c r="CV13" s="383"/>
      <c r="CW13" s="383"/>
      <c r="CX13" s="383"/>
      <c r="CY13" s="383"/>
      <c r="CZ13" s="383"/>
      <c r="DA13" s="384"/>
      <c r="DB13" s="382">
        <v>2.8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225229</v>
      </c>
      <c r="S14" s="467"/>
      <c r="T14" s="467"/>
      <c r="U14" s="467"/>
      <c r="V14" s="468"/>
      <c r="W14" s="375"/>
      <c r="X14" s="376"/>
      <c r="Y14" s="376"/>
      <c r="Z14" s="376"/>
      <c r="AA14" s="376"/>
      <c r="AB14" s="365"/>
      <c r="AC14" s="469">
        <v>1.3</v>
      </c>
      <c r="AD14" s="470"/>
      <c r="AE14" s="470"/>
      <c r="AF14" s="470"/>
      <c r="AG14" s="471"/>
      <c r="AH14" s="469">
        <v>1.7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64.8</v>
      </c>
      <c r="CU14" s="481"/>
      <c r="CV14" s="481"/>
      <c r="CW14" s="481"/>
      <c r="CX14" s="481"/>
      <c r="CY14" s="481"/>
      <c r="CZ14" s="481"/>
      <c r="DA14" s="482"/>
      <c r="DB14" s="480">
        <v>54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219860</v>
      </c>
      <c r="S15" s="467"/>
      <c r="T15" s="467"/>
      <c r="U15" s="467"/>
      <c r="V15" s="468"/>
      <c r="W15" s="401" t="s">
        <v>131</v>
      </c>
      <c r="X15" s="402"/>
      <c r="Y15" s="402"/>
      <c r="Z15" s="402"/>
      <c r="AA15" s="402"/>
      <c r="AB15" s="392"/>
      <c r="AC15" s="436">
        <v>27803</v>
      </c>
      <c r="AD15" s="437"/>
      <c r="AE15" s="437"/>
      <c r="AF15" s="437"/>
      <c r="AG15" s="476"/>
      <c r="AH15" s="436">
        <v>30227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33938249</v>
      </c>
      <c r="BO15" s="349"/>
      <c r="BP15" s="349"/>
      <c r="BQ15" s="349"/>
      <c r="BR15" s="349"/>
      <c r="BS15" s="349"/>
      <c r="BT15" s="349"/>
      <c r="BU15" s="350"/>
      <c r="BV15" s="348">
        <v>34304287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27</v>
      </c>
      <c r="AD16" s="470"/>
      <c r="AE16" s="470"/>
      <c r="AF16" s="470"/>
      <c r="AG16" s="471"/>
      <c r="AH16" s="469">
        <v>27.2</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31226891</v>
      </c>
      <c r="BO16" s="386"/>
      <c r="BP16" s="386"/>
      <c r="BQ16" s="386"/>
      <c r="BR16" s="386"/>
      <c r="BS16" s="386"/>
      <c r="BT16" s="386"/>
      <c r="BU16" s="387"/>
      <c r="BV16" s="385">
        <v>31806477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73957</v>
      </c>
      <c r="AD17" s="437"/>
      <c r="AE17" s="437"/>
      <c r="AF17" s="437"/>
      <c r="AG17" s="476"/>
      <c r="AH17" s="436">
        <v>77132</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44211932</v>
      </c>
      <c r="BO17" s="386"/>
      <c r="BP17" s="386"/>
      <c r="BQ17" s="386"/>
      <c r="BR17" s="386"/>
      <c r="BS17" s="386"/>
      <c r="BT17" s="386"/>
      <c r="BU17" s="387"/>
      <c r="BV17" s="385">
        <v>44795952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93.84</v>
      </c>
      <c r="M18" s="498"/>
      <c r="N18" s="498"/>
      <c r="O18" s="498"/>
      <c r="P18" s="498"/>
      <c r="Q18" s="498"/>
      <c r="R18" s="499"/>
      <c r="S18" s="499"/>
      <c r="T18" s="499"/>
      <c r="U18" s="499"/>
      <c r="V18" s="500"/>
      <c r="W18" s="403"/>
      <c r="X18" s="404"/>
      <c r="Y18" s="404"/>
      <c r="Z18" s="404"/>
      <c r="AA18" s="404"/>
      <c r="AB18" s="395"/>
      <c r="AC18" s="501">
        <v>71.7</v>
      </c>
      <c r="AD18" s="502"/>
      <c r="AE18" s="502"/>
      <c r="AF18" s="502"/>
      <c r="AG18" s="503"/>
      <c r="AH18" s="501">
        <v>69.400000000000006</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43416098</v>
      </c>
      <c r="BO18" s="386"/>
      <c r="BP18" s="386"/>
      <c r="BQ18" s="386"/>
      <c r="BR18" s="386"/>
      <c r="BS18" s="386"/>
      <c r="BT18" s="386"/>
      <c r="BU18" s="387"/>
      <c r="BV18" s="385">
        <v>43132628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2392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51714211</v>
      </c>
      <c r="BO19" s="386"/>
      <c r="BP19" s="386"/>
      <c r="BQ19" s="386"/>
      <c r="BR19" s="386"/>
      <c r="BS19" s="386"/>
      <c r="BT19" s="386"/>
      <c r="BU19" s="387"/>
      <c r="BV19" s="385">
        <v>50263879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92476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49457950</v>
      </c>
      <c r="BO23" s="386"/>
      <c r="BP23" s="386"/>
      <c r="BQ23" s="386"/>
      <c r="BR23" s="386"/>
      <c r="BS23" s="386"/>
      <c r="BT23" s="386"/>
      <c r="BU23" s="387"/>
      <c r="BV23" s="385">
        <v>51301040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6706</v>
      </c>
      <c r="R24" s="437"/>
      <c r="S24" s="437"/>
      <c r="T24" s="437"/>
      <c r="U24" s="437"/>
      <c r="V24" s="476"/>
      <c r="W24" s="531"/>
      <c r="X24" s="519"/>
      <c r="Y24" s="520"/>
      <c r="Z24" s="435" t="s">
        <v>155</v>
      </c>
      <c r="AA24" s="415"/>
      <c r="AB24" s="415"/>
      <c r="AC24" s="415"/>
      <c r="AD24" s="415"/>
      <c r="AE24" s="415"/>
      <c r="AF24" s="415"/>
      <c r="AG24" s="416"/>
      <c r="AH24" s="436">
        <v>1445</v>
      </c>
      <c r="AI24" s="437"/>
      <c r="AJ24" s="437"/>
      <c r="AK24" s="437"/>
      <c r="AL24" s="476"/>
      <c r="AM24" s="436">
        <v>4826300</v>
      </c>
      <c r="AN24" s="437"/>
      <c r="AO24" s="437"/>
      <c r="AP24" s="437"/>
      <c r="AQ24" s="437"/>
      <c r="AR24" s="476"/>
      <c r="AS24" s="436">
        <v>3340</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28574054</v>
      </c>
      <c r="BO24" s="386"/>
      <c r="BP24" s="386"/>
      <c r="BQ24" s="386"/>
      <c r="BR24" s="386"/>
      <c r="BS24" s="386"/>
      <c r="BT24" s="386"/>
      <c r="BU24" s="387"/>
      <c r="BV24" s="385">
        <v>31127560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2</v>
      </c>
      <c r="M25" s="437"/>
      <c r="N25" s="437"/>
      <c r="O25" s="437"/>
      <c r="P25" s="476"/>
      <c r="Q25" s="436">
        <v>6786</v>
      </c>
      <c r="R25" s="437"/>
      <c r="S25" s="437"/>
      <c r="T25" s="437"/>
      <c r="U25" s="437"/>
      <c r="V25" s="476"/>
      <c r="W25" s="531"/>
      <c r="X25" s="519"/>
      <c r="Y25" s="520"/>
      <c r="Z25" s="435" t="s">
        <v>158</v>
      </c>
      <c r="AA25" s="415"/>
      <c r="AB25" s="415"/>
      <c r="AC25" s="415"/>
      <c r="AD25" s="415"/>
      <c r="AE25" s="415"/>
      <c r="AF25" s="415"/>
      <c r="AG25" s="416"/>
      <c r="AH25" s="436">
        <v>246</v>
      </c>
      <c r="AI25" s="437"/>
      <c r="AJ25" s="437"/>
      <c r="AK25" s="437"/>
      <c r="AL25" s="476"/>
      <c r="AM25" s="436">
        <v>797532</v>
      </c>
      <c r="AN25" s="437"/>
      <c r="AO25" s="437"/>
      <c r="AP25" s="437"/>
      <c r="AQ25" s="437"/>
      <c r="AR25" s="476"/>
      <c r="AS25" s="436">
        <v>3242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10651333</v>
      </c>
      <c r="BO25" s="349"/>
      <c r="BP25" s="349"/>
      <c r="BQ25" s="349"/>
      <c r="BR25" s="349"/>
      <c r="BS25" s="349"/>
      <c r="BT25" s="349"/>
      <c r="BU25" s="350"/>
      <c r="BV25" s="348">
        <v>5100882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6333</v>
      </c>
      <c r="R26" s="437"/>
      <c r="S26" s="437"/>
      <c r="T26" s="437"/>
      <c r="U26" s="437"/>
      <c r="V26" s="476"/>
      <c r="W26" s="531"/>
      <c r="X26" s="519"/>
      <c r="Y26" s="520"/>
      <c r="Z26" s="435" t="s">
        <v>161</v>
      </c>
      <c r="AA26" s="541"/>
      <c r="AB26" s="541"/>
      <c r="AC26" s="541"/>
      <c r="AD26" s="541"/>
      <c r="AE26" s="541"/>
      <c r="AF26" s="541"/>
      <c r="AG26" s="542"/>
      <c r="AH26" s="436">
        <v>158</v>
      </c>
      <c r="AI26" s="437"/>
      <c r="AJ26" s="437"/>
      <c r="AK26" s="437"/>
      <c r="AL26" s="476"/>
      <c r="AM26" s="436">
        <v>531512</v>
      </c>
      <c r="AN26" s="437"/>
      <c r="AO26" s="437"/>
      <c r="AP26" s="437"/>
      <c r="AQ26" s="437"/>
      <c r="AR26" s="476"/>
      <c r="AS26" s="436">
        <v>3364</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5660</v>
      </c>
      <c r="R27" s="437"/>
      <c r="S27" s="437"/>
      <c r="T27" s="437"/>
      <c r="U27" s="437"/>
      <c r="V27" s="476"/>
      <c r="W27" s="531"/>
      <c r="X27" s="519"/>
      <c r="Y27" s="520"/>
      <c r="Z27" s="435" t="s">
        <v>164</v>
      </c>
      <c r="AA27" s="415"/>
      <c r="AB27" s="415"/>
      <c r="AC27" s="415"/>
      <c r="AD27" s="415"/>
      <c r="AE27" s="415"/>
      <c r="AF27" s="415"/>
      <c r="AG27" s="416"/>
      <c r="AH27" s="436">
        <v>17</v>
      </c>
      <c r="AI27" s="437"/>
      <c r="AJ27" s="437"/>
      <c r="AK27" s="437"/>
      <c r="AL27" s="476"/>
      <c r="AM27" s="436">
        <v>63801</v>
      </c>
      <c r="AN27" s="437"/>
      <c r="AO27" s="437"/>
      <c r="AP27" s="437"/>
      <c r="AQ27" s="437"/>
      <c r="AR27" s="476"/>
      <c r="AS27" s="436">
        <v>3753</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t="s">
        <v>121</v>
      </c>
      <c r="BO27" s="555"/>
      <c r="BP27" s="555"/>
      <c r="BQ27" s="555"/>
      <c r="BR27" s="555"/>
      <c r="BS27" s="555"/>
      <c r="BT27" s="555"/>
      <c r="BU27" s="556"/>
      <c r="BV27" s="554" t="s">
        <v>121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4900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2892361</v>
      </c>
      <c r="BO28" s="349"/>
      <c r="BP28" s="349"/>
      <c r="BQ28" s="349"/>
      <c r="BR28" s="349"/>
      <c r="BS28" s="349"/>
      <c r="BT28" s="349"/>
      <c r="BU28" s="350"/>
      <c r="BV28" s="348">
        <v>2319934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26</v>
      </c>
      <c r="M29" s="437"/>
      <c r="N29" s="437"/>
      <c r="O29" s="437"/>
      <c r="P29" s="476"/>
      <c r="Q29" s="436">
        <v>4520</v>
      </c>
      <c r="R29" s="437"/>
      <c r="S29" s="437"/>
      <c r="T29" s="437"/>
      <c r="U29" s="437"/>
      <c r="V29" s="476"/>
      <c r="W29" s="532"/>
      <c r="X29" s="533"/>
      <c r="Y29" s="534"/>
      <c r="Z29" s="435" t="s">
        <v>171</v>
      </c>
      <c r="AA29" s="415"/>
      <c r="AB29" s="415"/>
      <c r="AC29" s="415"/>
      <c r="AD29" s="415"/>
      <c r="AE29" s="415"/>
      <c r="AF29" s="415"/>
      <c r="AG29" s="416"/>
      <c r="AH29" s="436">
        <v>1462</v>
      </c>
      <c r="AI29" s="437"/>
      <c r="AJ29" s="437"/>
      <c r="AK29" s="437"/>
      <c r="AL29" s="476"/>
      <c r="AM29" s="436">
        <v>4890101</v>
      </c>
      <c r="AN29" s="437"/>
      <c r="AO29" s="437"/>
      <c r="AP29" s="437"/>
      <c r="AQ29" s="437"/>
      <c r="AR29" s="476"/>
      <c r="AS29" s="436">
        <v>3345</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t="s">
        <v>121</v>
      </c>
      <c r="BO29" s="386"/>
      <c r="BP29" s="386"/>
      <c r="BQ29" s="386"/>
      <c r="BR29" s="386"/>
      <c r="BS29" s="386"/>
      <c r="BT29" s="386"/>
      <c r="BU29" s="387"/>
      <c r="BV29" s="385" t="s">
        <v>121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100.9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1546364</v>
      </c>
      <c r="BO30" s="555"/>
      <c r="BP30" s="555"/>
      <c r="BQ30" s="555"/>
      <c r="BR30" s="555"/>
      <c r="BS30" s="555"/>
      <c r="BT30" s="555"/>
      <c r="BU30" s="556"/>
      <c r="BV30" s="554">
        <v>1577814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病院事業会計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厚木愛甲環境施設組合</v>
      </c>
      <c r="BZ34" s="567"/>
      <c r="CA34" s="567"/>
      <c r="CB34" s="567"/>
      <c r="CC34" s="567"/>
      <c r="CD34" s="567"/>
      <c r="CE34" s="567"/>
      <c r="CF34" s="567"/>
      <c r="CG34" s="567"/>
      <c r="CH34" s="567"/>
      <c r="CI34" s="567"/>
      <c r="CJ34" s="567"/>
      <c r="CK34" s="567"/>
      <c r="CL34" s="567"/>
      <c r="CM34" s="567"/>
      <c r="CN34" s="165"/>
      <c r="CO34" s="566">
        <f>IF(CQ34="","",MAX(C34:D43,U34:V43,AM34:AN43,BE34:BF43,BW34:BX43)+1)</f>
        <v>11</v>
      </c>
      <c r="CP34" s="566"/>
      <c r="CQ34" s="567" t="str">
        <f>IF('各会計、関係団体の財政状況及び健全化判断比率'!BS7="","",'各会計、関係団体の財政状況及び健全化判断比率'!BS7)</f>
        <v>厚木ガーデンシティビル</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公共用地取得事業特別会計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神奈川県後期高齢者医療広域連合（一般会計）</v>
      </c>
      <c r="BZ35" s="567"/>
      <c r="CA35" s="567"/>
      <c r="CB35" s="567"/>
      <c r="CC35" s="567"/>
      <c r="CD35" s="567"/>
      <c r="CE35" s="567"/>
      <c r="CF35" s="567"/>
      <c r="CG35" s="567"/>
      <c r="CH35" s="567"/>
      <c r="CI35" s="567"/>
      <c r="CJ35" s="567"/>
      <c r="CK35" s="567"/>
      <c r="CL35" s="567"/>
      <c r="CM35" s="567"/>
      <c r="CN35" s="165"/>
      <c r="CO35" s="566">
        <f t="shared" ref="CO35:CO43" si="3">IF(CQ35="","",CO34+1)</f>
        <v>12</v>
      </c>
      <c r="CP35" s="566"/>
      <c r="CQ35" s="567" t="str">
        <f>IF('各会計、関係団体の財政状況及び健全化判断比率'!BS8="","",'各会計、関係団体の財政状況及び健全化判断比率'!BS8)</f>
        <v>厚木市勤労者福祉サービスセンター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神奈川県後期高齢者医療広域連合（特別会計）</v>
      </c>
      <c r="BZ36" s="567"/>
      <c r="CA36" s="567"/>
      <c r="CB36" s="567"/>
      <c r="CC36" s="567"/>
      <c r="CD36" s="567"/>
      <c r="CE36" s="567"/>
      <c r="CF36" s="567"/>
      <c r="CG36" s="567"/>
      <c r="CH36" s="567"/>
      <c r="CI36" s="567"/>
      <c r="CJ36" s="567"/>
      <c r="CK36" s="567"/>
      <c r="CL36" s="567"/>
      <c r="CM36" s="567"/>
      <c r="CN36" s="165"/>
      <c r="CO36" s="566">
        <f t="shared" si="3"/>
        <v>13</v>
      </c>
      <c r="CP36" s="566"/>
      <c r="CQ36" s="567" t="str">
        <f>IF('各会計、関係団体の財政状況及び健全化判断比率'!BS9="","",'各会計、関係団体の財政状況及び健全化判断比率'!BS9)</f>
        <v>厚木市環境みどり公社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f t="shared" si="3"/>
        <v>14</v>
      </c>
      <c r="CP37" s="566"/>
      <c r="CQ37" s="567" t="str">
        <f>IF('各会計、関係団体の財政状況及び健全化判断比率'!BS10="","",'各会計、関係団体の財政状況及び健全化判断比率'!BS10)</f>
        <v>厚木市体育協会</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15</v>
      </c>
      <c r="CP38" s="566"/>
      <c r="CQ38" s="567" t="str">
        <f>IF('各会計、関係団体の財政状況及び健全化判断比率'!BS11="","",'各会計、関係団体の財政状況及び健全化判断比率'!BS11)</f>
        <v>厚木市文化振興財団</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43688963</v>
      </c>
      <c r="S5" s="583"/>
      <c r="T5" s="583"/>
      <c r="U5" s="583"/>
      <c r="V5" s="583"/>
      <c r="W5" s="583"/>
      <c r="X5" s="583"/>
      <c r="Y5" s="584"/>
      <c r="Z5" s="585">
        <v>56.6</v>
      </c>
      <c r="AA5" s="585"/>
      <c r="AB5" s="585"/>
      <c r="AC5" s="585"/>
      <c r="AD5" s="586">
        <v>41253523</v>
      </c>
      <c r="AE5" s="586"/>
      <c r="AF5" s="586"/>
      <c r="AG5" s="586"/>
      <c r="AH5" s="586"/>
      <c r="AI5" s="586"/>
      <c r="AJ5" s="586"/>
      <c r="AK5" s="586"/>
      <c r="AL5" s="587">
        <v>89.5</v>
      </c>
      <c r="AM5" s="588"/>
      <c r="AN5" s="588"/>
      <c r="AO5" s="589"/>
      <c r="AP5" s="579" t="s">
        <v>209</v>
      </c>
      <c r="AQ5" s="580"/>
      <c r="AR5" s="580"/>
      <c r="AS5" s="580"/>
      <c r="AT5" s="580"/>
      <c r="AU5" s="580"/>
      <c r="AV5" s="580"/>
      <c r="AW5" s="580"/>
      <c r="AX5" s="580"/>
      <c r="AY5" s="580"/>
      <c r="AZ5" s="580"/>
      <c r="BA5" s="580"/>
      <c r="BB5" s="580"/>
      <c r="BC5" s="580"/>
      <c r="BD5" s="580"/>
      <c r="BE5" s="580"/>
      <c r="BF5" s="581"/>
      <c r="BG5" s="593">
        <v>41248874</v>
      </c>
      <c r="BH5" s="594"/>
      <c r="BI5" s="594"/>
      <c r="BJ5" s="594"/>
      <c r="BK5" s="594"/>
      <c r="BL5" s="594"/>
      <c r="BM5" s="594"/>
      <c r="BN5" s="595"/>
      <c r="BO5" s="596">
        <v>94.4</v>
      </c>
      <c r="BP5" s="596"/>
      <c r="BQ5" s="596"/>
      <c r="BR5" s="596"/>
      <c r="BS5" s="597">
        <v>428846</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497428</v>
      </c>
      <c r="S6" s="594"/>
      <c r="T6" s="594"/>
      <c r="U6" s="594"/>
      <c r="V6" s="594"/>
      <c r="W6" s="594"/>
      <c r="X6" s="594"/>
      <c r="Y6" s="595"/>
      <c r="Z6" s="596">
        <v>0.6</v>
      </c>
      <c r="AA6" s="596"/>
      <c r="AB6" s="596"/>
      <c r="AC6" s="596"/>
      <c r="AD6" s="597">
        <v>497428</v>
      </c>
      <c r="AE6" s="597"/>
      <c r="AF6" s="597"/>
      <c r="AG6" s="597"/>
      <c r="AH6" s="597"/>
      <c r="AI6" s="597"/>
      <c r="AJ6" s="597"/>
      <c r="AK6" s="597"/>
      <c r="AL6" s="598">
        <v>1.1000000000000001</v>
      </c>
      <c r="AM6" s="599"/>
      <c r="AN6" s="599"/>
      <c r="AO6" s="600"/>
      <c r="AP6" s="590" t="s">
        <v>214</v>
      </c>
      <c r="AQ6" s="591"/>
      <c r="AR6" s="591"/>
      <c r="AS6" s="591"/>
      <c r="AT6" s="591"/>
      <c r="AU6" s="591"/>
      <c r="AV6" s="591"/>
      <c r="AW6" s="591"/>
      <c r="AX6" s="591"/>
      <c r="AY6" s="591"/>
      <c r="AZ6" s="591"/>
      <c r="BA6" s="591"/>
      <c r="BB6" s="591"/>
      <c r="BC6" s="591"/>
      <c r="BD6" s="591"/>
      <c r="BE6" s="591"/>
      <c r="BF6" s="592"/>
      <c r="BG6" s="593">
        <v>41248874</v>
      </c>
      <c r="BH6" s="594"/>
      <c r="BI6" s="594"/>
      <c r="BJ6" s="594"/>
      <c r="BK6" s="594"/>
      <c r="BL6" s="594"/>
      <c r="BM6" s="594"/>
      <c r="BN6" s="595"/>
      <c r="BO6" s="596">
        <v>94.4</v>
      </c>
      <c r="BP6" s="596"/>
      <c r="BQ6" s="596"/>
      <c r="BR6" s="596"/>
      <c r="BS6" s="597">
        <v>428846</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451991</v>
      </c>
      <c r="CS6" s="594"/>
      <c r="CT6" s="594"/>
      <c r="CU6" s="594"/>
      <c r="CV6" s="594"/>
      <c r="CW6" s="594"/>
      <c r="CX6" s="594"/>
      <c r="CY6" s="595"/>
      <c r="CZ6" s="596">
        <v>0.6</v>
      </c>
      <c r="DA6" s="596"/>
      <c r="DB6" s="596"/>
      <c r="DC6" s="596"/>
      <c r="DD6" s="602" t="s">
        <v>216</v>
      </c>
      <c r="DE6" s="594"/>
      <c r="DF6" s="594"/>
      <c r="DG6" s="594"/>
      <c r="DH6" s="594"/>
      <c r="DI6" s="594"/>
      <c r="DJ6" s="594"/>
      <c r="DK6" s="594"/>
      <c r="DL6" s="594"/>
      <c r="DM6" s="594"/>
      <c r="DN6" s="594"/>
      <c r="DO6" s="594"/>
      <c r="DP6" s="595"/>
      <c r="DQ6" s="602">
        <v>451991</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64162</v>
      </c>
      <c r="S7" s="594"/>
      <c r="T7" s="594"/>
      <c r="U7" s="594"/>
      <c r="V7" s="594"/>
      <c r="W7" s="594"/>
      <c r="X7" s="594"/>
      <c r="Y7" s="595"/>
      <c r="Z7" s="596">
        <v>0.1</v>
      </c>
      <c r="AA7" s="596"/>
      <c r="AB7" s="596"/>
      <c r="AC7" s="596"/>
      <c r="AD7" s="597">
        <v>64162</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19150064</v>
      </c>
      <c r="BH7" s="594"/>
      <c r="BI7" s="594"/>
      <c r="BJ7" s="594"/>
      <c r="BK7" s="594"/>
      <c r="BL7" s="594"/>
      <c r="BM7" s="594"/>
      <c r="BN7" s="595"/>
      <c r="BO7" s="596">
        <v>43.8</v>
      </c>
      <c r="BP7" s="596"/>
      <c r="BQ7" s="596"/>
      <c r="BR7" s="596"/>
      <c r="BS7" s="597">
        <v>428846</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8454372</v>
      </c>
      <c r="CS7" s="594"/>
      <c r="CT7" s="594"/>
      <c r="CU7" s="594"/>
      <c r="CV7" s="594"/>
      <c r="CW7" s="594"/>
      <c r="CX7" s="594"/>
      <c r="CY7" s="595"/>
      <c r="CZ7" s="596">
        <v>11.3</v>
      </c>
      <c r="DA7" s="596"/>
      <c r="DB7" s="596"/>
      <c r="DC7" s="596"/>
      <c r="DD7" s="602">
        <v>180712</v>
      </c>
      <c r="DE7" s="594"/>
      <c r="DF7" s="594"/>
      <c r="DG7" s="594"/>
      <c r="DH7" s="594"/>
      <c r="DI7" s="594"/>
      <c r="DJ7" s="594"/>
      <c r="DK7" s="594"/>
      <c r="DL7" s="594"/>
      <c r="DM7" s="594"/>
      <c r="DN7" s="594"/>
      <c r="DO7" s="594"/>
      <c r="DP7" s="595"/>
      <c r="DQ7" s="602">
        <v>7561519</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279718</v>
      </c>
      <c r="S8" s="594"/>
      <c r="T8" s="594"/>
      <c r="U8" s="594"/>
      <c r="V8" s="594"/>
      <c r="W8" s="594"/>
      <c r="X8" s="594"/>
      <c r="Y8" s="595"/>
      <c r="Z8" s="596">
        <v>0.4</v>
      </c>
      <c r="AA8" s="596"/>
      <c r="AB8" s="596"/>
      <c r="AC8" s="596"/>
      <c r="AD8" s="597">
        <v>279718</v>
      </c>
      <c r="AE8" s="597"/>
      <c r="AF8" s="597"/>
      <c r="AG8" s="597"/>
      <c r="AH8" s="597"/>
      <c r="AI8" s="597"/>
      <c r="AJ8" s="597"/>
      <c r="AK8" s="597"/>
      <c r="AL8" s="598">
        <v>0.6</v>
      </c>
      <c r="AM8" s="599"/>
      <c r="AN8" s="599"/>
      <c r="AO8" s="600"/>
      <c r="AP8" s="590" t="s">
        <v>221</v>
      </c>
      <c r="AQ8" s="591"/>
      <c r="AR8" s="591"/>
      <c r="AS8" s="591"/>
      <c r="AT8" s="591"/>
      <c r="AU8" s="591"/>
      <c r="AV8" s="591"/>
      <c r="AW8" s="591"/>
      <c r="AX8" s="591"/>
      <c r="AY8" s="591"/>
      <c r="AZ8" s="591"/>
      <c r="BA8" s="591"/>
      <c r="BB8" s="591"/>
      <c r="BC8" s="591"/>
      <c r="BD8" s="591"/>
      <c r="BE8" s="591"/>
      <c r="BF8" s="592"/>
      <c r="BG8" s="593">
        <v>384803</v>
      </c>
      <c r="BH8" s="594"/>
      <c r="BI8" s="594"/>
      <c r="BJ8" s="594"/>
      <c r="BK8" s="594"/>
      <c r="BL8" s="594"/>
      <c r="BM8" s="594"/>
      <c r="BN8" s="595"/>
      <c r="BO8" s="596">
        <v>0.9</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28517109</v>
      </c>
      <c r="CS8" s="594"/>
      <c r="CT8" s="594"/>
      <c r="CU8" s="594"/>
      <c r="CV8" s="594"/>
      <c r="CW8" s="594"/>
      <c r="CX8" s="594"/>
      <c r="CY8" s="595"/>
      <c r="CZ8" s="596">
        <v>38.200000000000003</v>
      </c>
      <c r="DA8" s="596"/>
      <c r="DB8" s="596"/>
      <c r="DC8" s="596"/>
      <c r="DD8" s="602">
        <v>582017</v>
      </c>
      <c r="DE8" s="594"/>
      <c r="DF8" s="594"/>
      <c r="DG8" s="594"/>
      <c r="DH8" s="594"/>
      <c r="DI8" s="594"/>
      <c r="DJ8" s="594"/>
      <c r="DK8" s="594"/>
      <c r="DL8" s="594"/>
      <c r="DM8" s="594"/>
      <c r="DN8" s="594"/>
      <c r="DO8" s="594"/>
      <c r="DP8" s="595"/>
      <c r="DQ8" s="602">
        <v>14395214</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175352</v>
      </c>
      <c r="S9" s="594"/>
      <c r="T9" s="594"/>
      <c r="U9" s="594"/>
      <c r="V9" s="594"/>
      <c r="W9" s="594"/>
      <c r="X9" s="594"/>
      <c r="Y9" s="595"/>
      <c r="Z9" s="596">
        <v>0.2</v>
      </c>
      <c r="AA9" s="596"/>
      <c r="AB9" s="596"/>
      <c r="AC9" s="596"/>
      <c r="AD9" s="597">
        <v>175352</v>
      </c>
      <c r="AE9" s="597"/>
      <c r="AF9" s="597"/>
      <c r="AG9" s="597"/>
      <c r="AH9" s="597"/>
      <c r="AI9" s="597"/>
      <c r="AJ9" s="597"/>
      <c r="AK9" s="597"/>
      <c r="AL9" s="598">
        <v>0.4</v>
      </c>
      <c r="AM9" s="599"/>
      <c r="AN9" s="599"/>
      <c r="AO9" s="600"/>
      <c r="AP9" s="590" t="s">
        <v>224</v>
      </c>
      <c r="AQ9" s="591"/>
      <c r="AR9" s="591"/>
      <c r="AS9" s="591"/>
      <c r="AT9" s="591"/>
      <c r="AU9" s="591"/>
      <c r="AV9" s="591"/>
      <c r="AW9" s="591"/>
      <c r="AX9" s="591"/>
      <c r="AY9" s="591"/>
      <c r="AZ9" s="591"/>
      <c r="BA9" s="591"/>
      <c r="BB9" s="591"/>
      <c r="BC9" s="591"/>
      <c r="BD9" s="591"/>
      <c r="BE9" s="591"/>
      <c r="BF9" s="592"/>
      <c r="BG9" s="593">
        <v>14063880</v>
      </c>
      <c r="BH9" s="594"/>
      <c r="BI9" s="594"/>
      <c r="BJ9" s="594"/>
      <c r="BK9" s="594"/>
      <c r="BL9" s="594"/>
      <c r="BM9" s="594"/>
      <c r="BN9" s="595"/>
      <c r="BO9" s="596">
        <v>32.200000000000003</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6715427</v>
      </c>
      <c r="CS9" s="594"/>
      <c r="CT9" s="594"/>
      <c r="CU9" s="594"/>
      <c r="CV9" s="594"/>
      <c r="CW9" s="594"/>
      <c r="CX9" s="594"/>
      <c r="CY9" s="595"/>
      <c r="CZ9" s="596">
        <v>9</v>
      </c>
      <c r="DA9" s="596"/>
      <c r="DB9" s="596"/>
      <c r="DC9" s="596"/>
      <c r="DD9" s="602">
        <v>80587</v>
      </c>
      <c r="DE9" s="594"/>
      <c r="DF9" s="594"/>
      <c r="DG9" s="594"/>
      <c r="DH9" s="594"/>
      <c r="DI9" s="594"/>
      <c r="DJ9" s="594"/>
      <c r="DK9" s="594"/>
      <c r="DL9" s="594"/>
      <c r="DM9" s="594"/>
      <c r="DN9" s="594"/>
      <c r="DO9" s="594"/>
      <c r="DP9" s="595"/>
      <c r="DQ9" s="602">
        <v>5661157</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3092139</v>
      </c>
      <c r="S10" s="594"/>
      <c r="T10" s="594"/>
      <c r="U10" s="594"/>
      <c r="V10" s="594"/>
      <c r="W10" s="594"/>
      <c r="X10" s="594"/>
      <c r="Y10" s="595"/>
      <c r="Z10" s="596">
        <v>4</v>
      </c>
      <c r="AA10" s="596"/>
      <c r="AB10" s="596"/>
      <c r="AC10" s="596"/>
      <c r="AD10" s="597">
        <v>3092139</v>
      </c>
      <c r="AE10" s="597"/>
      <c r="AF10" s="597"/>
      <c r="AG10" s="597"/>
      <c r="AH10" s="597"/>
      <c r="AI10" s="597"/>
      <c r="AJ10" s="597"/>
      <c r="AK10" s="597"/>
      <c r="AL10" s="598">
        <v>6.7</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951508</v>
      </c>
      <c r="BH10" s="594"/>
      <c r="BI10" s="594"/>
      <c r="BJ10" s="594"/>
      <c r="BK10" s="594"/>
      <c r="BL10" s="594"/>
      <c r="BM10" s="594"/>
      <c r="BN10" s="595"/>
      <c r="BO10" s="596">
        <v>2.2000000000000002</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280066</v>
      </c>
      <c r="CS10" s="594"/>
      <c r="CT10" s="594"/>
      <c r="CU10" s="594"/>
      <c r="CV10" s="594"/>
      <c r="CW10" s="594"/>
      <c r="CX10" s="594"/>
      <c r="CY10" s="595"/>
      <c r="CZ10" s="596">
        <v>0.4</v>
      </c>
      <c r="DA10" s="596"/>
      <c r="DB10" s="596"/>
      <c r="DC10" s="596"/>
      <c r="DD10" s="602" t="s">
        <v>112</v>
      </c>
      <c r="DE10" s="594"/>
      <c r="DF10" s="594"/>
      <c r="DG10" s="594"/>
      <c r="DH10" s="594"/>
      <c r="DI10" s="594"/>
      <c r="DJ10" s="594"/>
      <c r="DK10" s="594"/>
      <c r="DL10" s="594"/>
      <c r="DM10" s="594"/>
      <c r="DN10" s="594"/>
      <c r="DO10" s="594"/>
      <c r="DP10" s="595"/>
      <c r="DQ10" s="602">
        <v>52777</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135579</v>
      </c>
      <c r="S11" s="594"/>
      <c r="T11" s="594"/>
      <c r="U11" s="594"/>
      <c r="V11" s="594"/>
      <c r="W11" s="594"/>
      <c r="X11" s="594"/>
      <c r="Y11" s="595"/>
      <c r="Z11" s="596">
        <v>0.2</v>
      </c>
      <c r="AA11" s="596"/>
      <c r="AB11" s="596"/>
      <c r="AC11" s="596"/>
      <c r="AD11" s="597">
        <v>135579</v>
      </c>
      <c r="AE11" s="597"/>
      <c r="AF11" s="597"/>
      <c r="AG11" s="597"/>
      <c r="AH11" s="597"/>
      <c r="AI11" s="597"/>
      <c r="AJ11" s="597"/>
      <c r="AK11" s="597"/>
      <c r="AL11" s="598">
        <v>0.3</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3749873</v>
      </c>
      <c r="BH11" s="594"/>
      <c r="BI11" s="594"/>
      <c r="BJ11" s="594"/>
      <c r="BK11" s="594"/>
      <c r="BL11" s="594"/>
      <c r="BM11" s="594"/>
      <c r="BN11" s="595"/>
      <c r="BO11" s="596">
        <v>8.6</v>
      </c>
      <c r="BP11" s="596"/>
      <c r="BQ11" s="596"/>
      <c r="BR11" s="596"/>
      <c r="BS11" s="602">
        <v>428846</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744377</v>
      </c>
      <c r="CS11" s="594"/>
      <c r="CT11" s="594"/>
      <c r="CU11" s="594"/>
      <c r="CV11" s="594"/>
      <c r="CW11" s="594"/>
      <c r="CX11" s="594"/>
      <c r="CY11" s="595"/>
      <c r="CZ11" s="596">
        <v>1</v>
      </c>
      <c r="DA11" s="596"/>
      <c r="DB11" s="596"/>
      <c r="DC11" s="596"/>
      <c r="DD11" s="602">
        <v>236905</v>
      </c>
      <c r="DE11" s="594"/>
      <c r="DF11" s="594"/>
      <c r="DG11" s="594"/>
      <c r="DH11" s="594"/>
      <c r="DI11" s="594"/>
      <c r="DJ11" s="594"/>
      <c r="DK11" s="594"/>
      <c r="DL11" s="594"/>
      <c r="DM11" s="594"/>
      <c r="DN11" s="594"/>
      <c r="DO11" s="594"/>
      <c r="DP11" s="595"/>
      <c r="DQ11" s="602">
        <v>370272</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19811820</v>
      </c>
      <c r="BH12" s="594"/>
      <c r="BI12" s="594"/>
      <c r="BJ12" s="594"/>
      <c r="BK12" s="594"/>
      <c r="BL12" s="594"/>
      <c r="BM12" s="594"/>
      <c r="BN12" s="595"/>
      <c r="BO12" s="596">
        <v>45.3</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3644491</v>
      </c>
      <c r="CS12" s="594"/>
      <c r="CT12" s="594"/>
      <c r="CU12" s="594"/>
      <c r="CV12" s="594"/>
      <c r="CW12" s="594"/>
      <c r="CX12" s="594"/>
      <c r="CY12" s="595"/>
      <c r="CZ12" s="596">
        <v>4.9000000000000004</v>
      </c>
      <c r="DA12" s="596"/>
      <c r="DB12" s="596"/>
      <c r="DC12" s="596"/>
      <c r="DD12" s="602">
        <v>43294</v>
      </c>
      <c r="DE12" s="594"/>
      <c r="DF12" s="594"/>
      <c r="DG12" s="594"/>
      <c r="DH12" s="594"/>
      <c r="DI12" s="594"/>
      <c r="DJ12" s="594"/>
      <c r="DK12" s="594"/>
      <c r="DL12" s="594"/>
      <c r="DM12" s="594"/>
      <c r="DN12" s="594"/>
      <c r="DO12" s="594"/>
      <c r="DP12" s="595"/>
      <c r="DQ12" s="602">
        <v>830807</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140527</v>
      </c>
      <c r="S13" s="594"/>
      <c r="T13" s="594"/>
      <c r="U13" s="594"/>
      <c r="V13" s="594"/>
      <c r="W13" s="594"/>
      <c r="X13" s="594"/>
      <c r="Y13" s="595"/>
      <c r="Z13" s="596">
        <v>0.2</v>
      </c>
      <c r="AA13" s="596"/>
      <c r="AB13" s="596"/>
      <c r="AC13" s="596"/>
      <c r="AD13" s="597">
        <v>140527</v>
      </c>
      <c r="AE13" s="597"/>
      <c r="AF13" s="597"/>
      <c r="AG13" s="597"/>
      <c r="AH13" s="597"/>
      <c r="AI13" s="597"/>
      <c r="AJ13" s="597"/>
      <c r="AK13" s="597"/>
      <c r="AL13" s="598">
        <v>0.3</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19719674</v>
      </c>
      <c r="BH13" s="594"/>
      <c r="BI13" s="594"/>
      <c r="BJ13" s="594"/>
      <c r="BK13" s="594"/>
      <c r="BL13" s="594"/>
      <c r="BM13" s="594"/>
      <c r="BN13" s="595"/>
      <c r="BO13" s="596">
        <v>45.1</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8163744</v>
      </c>
      <c r="CS13" s="594"/>
      <c r="CT13" s="594"/>
      <c r="CU13" s="594"/>
      <c r="CV13" s="594"/>
      <c r="CW13" s="594"/>
      <c r="CX13" s="594"/>
      <c r="CY13" s="595"/>
      <c r="CZ13" s="596">
        <v>10.9</v>
      </c>
      <c r="DA13" s="596"/>
      <c r="DB13" s="596"/>
      <c r="DC13" s="596"/>
      <c r="DD13" s="602">
        <v>3692578</v>
      </c>
      <c r="DE13" s="594"/>
      <c r="DF13" s="594"/>
      <c r="DG13" s="594"/>
      <c r="DH13" s="594"/>
      <c r="DI13" s="594"/>
      <c r="DJ13" s="594"/>
      <c r="DK13" s="594"/>
      <c r="DL13" s="594"/>
      <c r="DM13" s="594"/>
      <c r="DN13" s="594"/>
      <c r="DO13" s="594"/>
      <c r="DP13" s="595"/>
      <c r="DQ13" s="602">
        <v>4803182</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293063</v>
      </c>
      <c r="BH14" s="594"/>
      <c r="BI14" s="594"/>
      <c r="BJ14" s="594"/>
      <c r="BK14" s="594"/>
      <c r="BL14" s="594"/>
      <c r="BM14" s="594"/>
      <c r="BN14" s="595"/>
      <c r="BO14" s="596">
        <v>0.7</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2606030</v>
      </c>
      <c r="CS14" s="594"/>
      <c r="CT14" s="594"/>
      <c r="CU14" s="594"/>
      <c r="CV14" s="594"/>
      <c r="CW14" s="594"/>
      <c r="CX14" s="594"/>
      <c r="CY14" s="595"/>
      <c r="CZ14" s="596">
        <v>3.5</v>
      </c>
      <c r="DA14" s="596"/>
      <c r="DB14" s="596"/>
      <c r="DC14" s="596"/>
      <c r="DD14" s="602">
        <v>155984</v>
      </c>
      <c r="DE14" s="594"/>
      <c r="DF14" s="594"/>
      <c r="DG14" s="594"/>
      <c r="DH14" s="594"/>
      <c r="DI14" s="594"/>
      <c r="DJ14" s="594"/>
      <c r="DK14" s="594"/>
      <c r="DL14" s="594"/>
      <c r="DM14" s="594"/>
      <c r="DN14" s="594"/>
      <c r="DO14" s="594"/>
      <c r="DP14" s="595"/>
      <c r="DQ14" s="602">
        <v>2429616</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161800</v>
      </c>
      <c r="S15" s="594"/>
      <c r="T15" s="594"/>
      <c r="U15" s="594"/>
      <c r="V15" s="594"/>
      <c r="W15" s="594"/>
      <c r="X15" s="594"/>
      <c r="Y15" s="595"/>
      <c r="Z15" s="596">
        <v>0.2</v>
      </c>
      <c r="AA15" s="596"/>
      <c r="AB15" s="596"/>
      <c r="AC15" s="596"/>
      <c r="AD15" s="597">
        <v>161800</v>
      </c>
      <c r="AE15" s="597"/>
      <c r="AF15" s="597"/>
      <c r="AG15" s="597"/>
      <c r="AH15" s="597"/>
      <c r="AI15" s="597"/>
      <c r="AJ15" s="597"/>
      <c r="AK15" s="597"/>
      <c r="AL15" s="598">
        <v>0.4</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1993927</v>
      </c>
      <c r="BH15" s="594"/>
      <c r="BI15" s="594"/>
      <c r="BJ15" s="594"/>
      <c r="BK15" s="594"/>
      <c r="BL15" s="594"/>
      <c r="BM15" s="594"/>
      <c r="BN15" s="595"/>
      <c r="BO15" s="596">
        <v>4.5999999999999996</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8237373</v>
      </c>
      <c r="CS15" s="594"/>
      <c r="CT15" s="594"/>
      <c r="CU15" s="594"/>
      <c r="CV15" s="594"/>
      <c r="CW15" s="594"/>
      <c r="CX15" s="594"/>
      <c r="CY15" s="595"/>
      <c r="CZ15" s="596">
        <v>11</v>
      </c>
      <c r="DA15" s="596"/>
      <c r="DB15" s="596"/>
      <c r="DC15" s="596"/>
      <c r="DD15" s="602">
        <v>1568208</v>
      </c>
      <c r="DE15" s="594"/>
      <c r="DF15" s="594"/>
      <c r="DG15" s="594"/>
      <c r="DH15" s="594"/>
      <c r="DI15" s="594"/>
      <c r="DJ15" s="594"/>
      <c r="DK15" s="594"/>
      <c r="DL15" s="594"/>
      <c r="DM15" s="594"/>
      <c r="DN15" s="594"/>
      <c r="DO15" s="594"/>
      <c r="DP15" s="595"/>
      <c r="DQ15" s="602">
        <v>5865478</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41858</v>
      </c>
      <c r="S16" s="594"/>
      <c r="T16" s="594"/>
      <c r="U16" s="594"/>
      <c r="V16" s="594"/>
      <c r="W16" s="594"/>
      <c r="X16" s="594"/>
      <c r="Y16" s="595"/>
      <c r="Z16" s="596">
        <v>0.1</v>
      </c>
      <c r="AA16" s="596"/>
      <c r="AB16" s="596"/>
      <c r="AC16" s="596"/>
      <c r="AD16" s="597" t="s">
        <v>112</v>
      </c>
      <c r="AE16" s="597"/>
      <c r="AF16" s="597"/>
      <c r="AG16" s="597"/>
      <c r="AH16" s="597"/>
      <c r="AI16" s="597"/>
      <c r="AJ16" s="597"/>
      <c r="AK16" s="597"/>
      <c r="AL16" s="598" t="s">
        <v>112</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t="s">
        <v>112</v>
      </c>
      <c r="S17" s="594"/>
      <c r="T17" s="594"/>
      <c r="U17" s="594"/>
      <c r="V17" s="594"/>
      <c r="W17" s="594"/>
      <c r="X17" s="594"/>
      <c r="Y17" s="595"/>
      <c r="Z17" s="596" t="s">
        <v>112</v>
      </c>
      <c r="AA17" s="596"/>
      <c r="AB17" s="596"/>
      <c r="AC17" s="596"/>
      <c r="AD17" s="597" t="s">
        <v>112</v>
      </c>
      <c r="AE17" s="597"/>
      <c r="AF17" s="597"/>
      <c r="AG17" s="597"/>
      <c r="AH17" s="597"/>
      <c r="AI17" s="597"/>
      <c r="AJ17" s="597"/>
      <c r="AK17" s="597"/>
      <c r="AL17" s="598" t="s">
        <v>112</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6830140</v>
      </c>
      <c r="CS17" s="594"/>
      <c r="CT17" s="594"/>
      <c r="CU17" s="594"/>
      <c r="CV17" s="594"/>
      <c r="CW17" s="594"/>
      <c r="CX17" s="594"/>
      <c r="CY17" s="595"/>
      <c r="CZ17" s="596">
        <v>9.1999999999999993</v>
      </c>
      <c r="DA17" s="596"/>
      <c r="DB17" s="596"/>
      <c r="DC17" s="596"/>
      <c r="DD17" s="602" t="s">
        <v>112</v>
      </c>
      <c r="DE17" s="594"/>
      <c r="DF17" s="594"/>
      <c r="DG17" s="594"/>
      <c r="DH17" s="594"/>
      <c r="DI17" s="594"/>
      <c r="DJ17" s="594"/>
      <c r="DK17" s="594"/>
      <c r="DL17" s="594"/>
      <c r="DM17" s="594"/>
      <c r="DN17" s="594"/>
      <c r="DO17" s="594"/>
      <c r="DP17" s="595"/>
      <c r="DQ17" s="602">
        <v>6760017</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41772</v>
      </c>
      <c r="S18" s="594"/>
      <c r="T18" s="594"/>
      <c r="U18" s="594"/>
      <c r="V18" s="594"/>
      <c r="W18" s="594"/>
      <c r="X18" s="594"/>
      <c r="Y18" s="595"/>
      <c r="Z18" s="596">
        <v>0.1</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86</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2440089</v>
      </c>
      <c r="BH19" s="594"/>
      <c r="BI19" s="594"/>
      <c r="BJ19" s="594"/>
      <c r="BK19" s="594"/>
      <c r="BL19" s="594"/>
      <c r="BM19" s="594"/>
      <c r="BN19" s="595"/>
      <c r="BO19" s="596">
        <v>5.6</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48277526</v>
      </c>
      <c r="S20" s="594"/>
      <c r="T20" s="594"/>
      <c r="U20" s="594"/>
      <c r="V20" s="594"/>
      <c r="W20" s="594"/>
      <c r="X20" s="594"/>
      <c r="Y20" s="595"/>
      <c r="Z20" s="596">
        <v>62.6</v>
      </c>
      <c r="AA20" s="596"/>
      <c r="AB20" s="596"/>
      <c r="AC20" s="596"/>
      <c r="AD20" s="597">
        <v>45800228</v>
      </c>
      <c r="AE20" s="597"/>
      <c r="AF20" s="597"/>
      <c r="AG20" s="597"/>
      <c r="AH20" s="597"/>
      <c r="AI20" s="597"/>
      <c r="AJ20" s="597"/>
      <c r="AK20" s="597"/>
      <c r="AL20" s="598">
        <v>99.4</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2440089</v>
      </c>
      <c r="BH20" s="594"/>
      <c r="BI20" s="594"/>
      <c r="BJ20" s="594"/>
      <c r="BK20" s="594"/>
      <c r="BL20" s="594"/>
      <c r="BM20" s="594"/>
      <c r="BN20" s="595"/>
      <c r="BO20" s="596">
        <v>5.6</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74645120</v>
      </c>
      <c r="CS20" s="594"/>
      <c r="CT20" s="594"/>
      <c r="CU20" s="594"/>
      <c r="CV20" s="594"/>
      <c r="CW20" s="594"/>
      <c r="CX20" s="594"/>
      <c r="CY20" s="595"/>
      <c r="CZ20" s="596">
        <v>100</v>
      </c>
      <c r="DA20" s="596"/>
      <c r="DB20" s="596"/>
      <c r="DC20" s="596"/>
      <c r="DD20" s="602">
        <v>6540285</v>
      </c>
      <c r="DE20" s="594"/>
      <c r="DF20" s="594"/>
      <c r="DG20" s="594"/>
      <c r="DH20" s="594"/>
      <c r="DI20" s="594"/>
      <c r="DJ20" s="594"/>
      <c r="DK20" s="594"/>
      <c r="DL20" s="594"/>
      <c r="DM20" s="594"/>
      <c r="DN20" s="594"/>
      <c r="DO20" s="594"/>
      <c r="DP20" s="595"/>
      <c r="DQ20" s="602">
        <v>49182030</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39609</v>
      </c>
      <c r="S21" s="594"/>
      <c r="T21" s="594"/>
      <c r="U21" s="594"/>
      <c r="V21" s="594"/>
      <c r="W21" s="594"/>
      <c r="X21" s="594"/>
      <c r="Y21" s="595"/>
      <c r="Z21" s="596">
        <v>0.1</v>
      </c>
      <c r="AA21" s="596"/>
      <c r="AB21" s="596"/>
      <c r="AC21" s="596"/>
      <c r="AD21" s="597">
        <v>39609</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4649</v>
      </c>
      <c r="BH21" s="594"/>
      <c r="BI21" s="594"/>
      <c r="BJ21" s="594"/>
      <c r="BK21" s="594"/>
      <c r="BL21" s="594"/>
      <c r="BM21" s="594"/>
      <c r="BN21" s="595"/>
      <c r="BO21" s="596">
        <v>0</v>
      </c>
      <c r="BP21" s="596"/>
      <c r="BQ21" s="596"/>
      <c r="BR21" s="596"/>
      <c r="BS21" s="602" t="s">
        <v>112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815623</v>
      </c>
      <c r="S22" s="594"/>
      <c r="T22" s="594"/>
      <c r="U22" s="594"/>
      <c r="V22" s="594"/>
      <c r="W22" s="594"/>
      <c r="X22" s="594"/>
      <c r="Y22" s="595"/>
      <c r="Z22" s="596">
        <v>1.1000000000000001</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708000</v>
      </c>
      <c r="S23" s="594"/>
      <c r="T23" s="594"/>
      <c r="U23" s="594"/>
      <c r="V23" s="594"/>
      <c r="W23" s="594"/>
      <c r="X23" s="594"/>
      <c r="Y23" s="595"/>
      <c r="Z23" s="596">
        <v>0.9</v>
      </c>
      <c r="AA23" s="596"/>
      <c r="AB23" s="596"/>
      <c r="AC23" s="596"/>
      <c r="AD23" s="597">
        <v>186981</v>
      </c>
      <c r="AE23" s="597"/>
      <c r="AF23" s="597"/>
      <c r="AG23" s="597"/>
      <c r="AH23" s="597"/>
      <c r="AI23" s="597"/>
      <c r="AJ23" s="597"/>
      <c r="AK23" s="597"/>
      <c r="AL23" s="598">
        <v>0.4</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2435440</v>
      </c>
      <c r="BH23" s="594"/>
      <c r="BI23" s="594"/>
      <c r="BJ23" s="594"/>
      <c r="BK23" s="594"/>
      <c r="BL23" s="594"/>
      <c r="BM23" s="594"/>
      <c r="BN23" s="595"/>
      <c r="BO23" s="596">
        <v>5.6</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8" t="s">
        <v>269</v>
      </c>
      <c r="DM23" s="619"/>
      <c r="DN23" s="619"/>
      <c r="DO23" s="619"/>
      <c r="DP23" s="619"/>
      <c r="DQ23" s="619"/>
      <c r="DR23" s="619"/>
      <c r="DS23" s="619"/>
      <c r="DT23" s="619"/>
      <c r="DU23" s="619"/>
      <c r="DV23" s="620"/>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672250</v>
      </c>
      <c r="S24" s="594"/>
      <c r="T24" s="594"/>
      <c r="U24" s="594"/>
      <c r="V24" s="594"/>
      <c r="W24" s="594"/>
      <c r="X24" s="594"/>
      <c r="Y24" s="595"/>
      <c r="Z24" s="596">
        <v>0.9</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39170919</v>
      </c>
      <c r="CS24" s="583"/>
      <c r="CT24" s="583"/>
      <c r="CU24" s="583"/>
      <c r="CV24" s="583"/>
      <c r="CW24" s="583"/>
      <c r="CX24" s="583"/>
      <c r="CY24" s="584"/>
      <c r="CZ24" s="622">
        <v>52.5</v>
      </c>
      <c r="DA24" s="623"/>
      <c r="DB24" s="623"/>
      <c r="DC24" s="624"/>
      <c r="DD24" s="621">
        <v>26369413</v>
      </c>
      <c r="DE24" s="583"/>
      <c r="DF24" s="583"/>
      <c r="DG24" s="583"/>
      <c r="DH24" s="583"/>
      <c r="DI24" s="583"/>
      <c r="DJ24" s="583"/>
      <c r="DK24" s="584"/>
      <c r="DL24" s="621">
        <v>26186670</v>
      </c>
      <c r="DM24" s="583"/>
      <c r="DN24" s="583"/>
      <c r="DO24" s="583"/>
      <c r="DP24" s="583"/>
      <c r="DQ24" s="583"/>
      <c r="DR24" s="583"/>
      <c r="DS24" s="583"/>
      <c r="DT24" s="583"/>
      <c r="DU24" s="583"/>
      <c r="DV24" s="584"/>
      <c r="DW24" s="587">
        <v>56.8</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10662449</v>
      </c>
      <c r="S25" s="594"/>
      <c r="T25" s="594"/>
      <c r="U25" s="594"/>
      <c r="V25" s="594"/>
      <c r="W25" s="594"/>
      <c r="X25" s="594"/>
      <c r="Y25" s="595"/>
      <c r="Z25" s="596">
        <v>13.8</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14221736</v>
      </c>
      <c r="CS25" s="613"/>
      <c r="CT25" s="613"/>
      <c r="CU25" s="613"/>
      <c r="CV25" s="613"/>
      <c r="CW25" s="613"/>
      <c r="CX25" s="613"/>
      <c r="CY25" s="614"/>
      <c r="CZ25" s="627">
        <v>19.100000000000001</v>
      </c>
      <c r="DA25" s="628"/>
      <c r="DB25" s="628"/>
      <c r="DC25" s="629"/>
      <c r="DD25" s="602">
        <v>12998312</v>
      </c>
      <c r="DE25" s="613"/>
      <c r="DF25" s="613"/>
      <c r="DG25" s="613"/>
      <c r="DH25" s="613"/>
      <c r="DI25" s="613"/>
      <c r="DJ25" s="613"/>
      <c r="DK25" s="614"/>
      <c r="DL25" s="602">
        <v>12952320</v>
      </c>
      <c r="DM25" s="613"/>
      <c r="DN25" s="613"/>
      <c r="DO25" s="613"/>
      <c r="DP25" s="613"/>
      <c r="DQ25" s="613"/>
      <c r="DR25" s="613"/>
      <c r="DS25" s="613"/>
      <c r="DT25" s="613"/>
      <c r="DU25" s="613"/>
      <c r="DV25" s="614"/>
      <c r="DW25" s="598">
        <v>28.1</v>
      </c>
      <c r="DX25" s="625"/>
      <c r="DY25" s="625"/>
      <c r="DZ25" s="625"/>
      <c r="EA25" s="625"/>
      <c r="EB25" s="625"/>
      <c r="EC25" s="626"/>
    </row>
    <row r="26" spans="2:133" ht="11.25" customHeight="1">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10168636</v>
      </c>
      <c r="CS26" s="594"/>
      <c r="CT26" s="594"/>
      <c r="CU26" s="594"/>
      <c r="CV26" s="594"/>
      <c r="CW26" s="594"/>
      <c r="CX26" s="594"/>
      <c r="CY26" s="595"/>
      <c r="CZ26" s="627">
        <v>13.6</v>
      </c>
      <c r="DA26" s="628"/>
      <c r="DB26" s="628"/>
      <c r="DC26" s="629"/>
      <c r="DD26" s="602">
        <v>9175954</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5"/>
      <c r="DY26" s="625"/>
      <c r="DZ26" s="625"/>
      <c r="EA26" s="625"/>
      <c r="EB26" s="625"/>
      <c r="EC26" s="626"/>
    </row>
    <row r="27" spans="2:133" ht="11.25" customHeight="1">
      <c r="B27" s="590" t="s">
        <v>280</v>
      </c>
      <c r="C27" s="591"/>
      <c r="D27" s="591"/>
      <c r="E27" s="591"/>
      <c r="F27" s="591"/>
      <c r="G27" s="591"/>
      <c r="H27" s="591"/>
      <c r="I27" s="591"/>
      <c r="J27" s="591"/>
      <c r="K27" s="591"/>
      <c r="L27" s="591"/>
      <c r="M27" s="591"/>
      <c r="N27" s="591"/>
      <c r="O27" s="591"/>
      <c r="P27" s="591"/>
      <c r="Q27" s="592"/>
      <c r="R27" s="593">
        <v>4265028</v>
      </c>
      <c r="S27" s="594"/>
      <c r="T27" s="594"/>
      <c r="U27" s="594"/>
      <c r="V27" s="594"/>
      <c r="W27" s="594"/>
      <c r="X27" s="594"/>
      <c r="Y27" s="595"/>
      <c r="Z27" s="596">
        <v>5.5</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43688963</v>
      </c>
      <c r="BH27" s="594"/>
      <c r="BI27" s="594"/>
      <c r="BJ27" s="594"/>
      <c r="BK27" s="594"/>
      <c r="BL27" s="594"/>
      <c r="BM27" s="594"/>
      <c r="BN27" s="595"/>
      <c r="BO27" s="596">
        <v>100</v>
      </c>
      <c r="BP27" s="596"/>
      <c r="BQ27" s="596"/>
      <c r="BR27" s="596"/>
      <c r="BS27" s="602">
        <v>428846</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18119043</v>
      </c>
      <c r="CS27" s="613"/>
      <c r="CT27" s="613"/>
      <c r="CU27" s="613"/>
      <c r="CV27" s="613"/>
      <c r="CW27" s="613"/>
      <c r="CX27" s="613"/>
      <c r="CY27" s="614"/>
      <c r="CZ27" s="627">
        <v>24.3</v>
      </c>
      <c r="DA27" s="628"/>
      <c r="DB27" s="628"/>
      <c r="DC27" s="629"/>
      <c r="DD27" s="602">
        <v>6611084</v>
      </c>
      <c r="DE27" s="613"/>
      <c r="DF27" s="613"/>
      <c r="DG27" s="613"/>
      <c r="DH27" s="613"/>
      <c r="DI27" s="613"/>
      <c r="DJ27" s="613"/>
      <c r="DK27" s="614"/>
      <c r="DL27" s="602">
        <v>6474333</v>
      </c>
      <c r="DM27" s="613"/>
      <c r="DN27" s="613"/>
      <c r="DO27" s="613"/>
      <c r="DP27" s="613"/>
      <c r="DQ27" s="613"/>
      <c r="DR27" s="613"/>
      <c r="DS27" s="613"/>
      <c r="DT27" s="613"/>
      <c r="DU27" s="613"/>
      <c r="DV27" s="614"/>
      <c r="DW27" s="598">
        <v>14.1</v>
      </c>
      <c r="DX27" s="625"/>
      <c r="DY27" s="625"/>
      <c r="DZ27" s="625"/>
      <c r="EA27" s="625"/>
      <c r="EB27" s="625"/>
      <c r="EC27" s="626"/>
    </row>
    <row r="28" spans="2:133" ht="11.25" customHeight="1">
      <c r="B28" s="590" t="s">
        <v>283</v>
      </c>
      <c r="C28" s="591"/>
      <c r="D28" s="591"/>
      <c r="E28" s="591"/>
      <c r="F28" s="591"/>
      <c r="G28" s="591"/>
      <c r="H28" s="591"/>
      <c r="I28" s="591"/>
      <c r="J28" s="591"/>
      <c r="K28" s="591"/>
      <c r="L28" s="591"/>
      <c r="M28" s="591"/>
      <c r="N28" s="591"/>
      <c r="O28" s="591"/>
      <c r="P28" s="591"/>
      <c r="Q28" s="592"/>
      <c r="R28" s="593">
        <v>483443</v>
      </c>
      <c r="S28" s="594"/>
      <c r="T28" s="594"/>
      <c r="U28" s="594"/>
      <c r="V28" s="594"/>
      <c r="W28" s="594"/>
      <c r="X28" s="594"/>
      <c r="Y28" s="595"/>
      <c r="Z28" s="596">
        <v>0.6</v>
      </c>
      <c r="AA28" s="596"/>
      <c r="AB28" s="596"/>
      <c r="AC28" s="596"/>
      <c r="AD28" s="597">
        <v>46410</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6830140</v>
      </c>
      <c r="CS28" s="594"/>
      <c r="CT28" s="594"/>
      <c r="CU28" s="594"/>
      <c r="CV28" s="594"/>
      <c r="CW28" s="594"/>
      <c r="CX28" s="594"/>
      <c r="CY28" s="595"/>
      <c r="CZ28" s="627">
        <v>9.1999999999999993</v>
      </c>
      <c r="DA28" s="628"/>
      <c r="DB28" s="628"/>
      <c r="DC28" s="629"/>
      <c r="DD28" s="602">
        <v>6760017</v>
      </c>
      <c r="DE28" s="594"/>
      <c r="DF28" s="594"/>
      <c r="DG28" s="594"/>
      <c r="DH28" s="594"/>
      <c r="DI28" s="594"/>
      <c r="DJ28" s="594"/>
      <c r="DK28" s="595"/>
      <c r="DL28" s="602">
        <v>6760017</v>
      </c>
      <c r="DM28" s="594"/>
      <c r="DN28" s="594"/>
      <c r="DO28" s="594"/>
      <c r="DP28" s="594"/>
      <c r="DQ28" s="594"/>
      <c r="DR28" s="594"/>
      <c r="DS28" s="594"/>
      <c r="DT28" s="594"/>
      <c r="DU28" s="594"/>
      <c r="DV28" s="595"/>
      <c r="DW28" s="598">
        <v>14.7</v>
      </c>
      <c r="DX28" s="625"/>
      <c r="DY28" s="625"/>
      <c r="DZ28" s="625"/>
      <c r="EA28" s="625"/>
      <c r="EB28" s="625"/>
      <c r="EC28" s="626"/>
    </row>
    <row r="29" spans="2:133" ht="11.25" customHeight="1">
      <c r="B29" s="590" t="s">
        <v>285</v>
      </c>
      <c r="C29" s="591"/>
      <c r="D29" s="591"/>
      <c r="E29" s="591"/>
      <c r="F29" s="591"/>
      <c r="G29" s="591"/>
      <c r="H29" s="591"/>
      <c r="I29" s="591"/>
      <c r="J29" s="591"/>
      <c r="K29" s="591"/>
      <c r="L29" s="591"/>
      <c r="M29" s="591"/>
      <c r="N29" s="591"/>
      <c r="O29" s="591"/>
      <c r="P29" s="591"/>
      <c r="Q29" s="592"/>
      <c r="R29" s="593">
        <v>106289</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6828627</v>
      </c>
      <c r="CS29" s="613"/>
      <c r="CT29" s="613"/>
      <c r="CU29" s="613"/>
      <c r="CV29" s="613"/>
      <c r="CW29" s="613"/>
      <c r="CX29" s="613"/>
      <c r="CY29" s="614"/>
      <c r="CZ29" s="627">
        <v>9.1</v>
      </c>
      <c r="DA29" s="628"/>
      <c r="DB29" s="628"/>
      <c r="DC29" s="629"/>
      <c r="DD29" s="602">
        <v>6758504</v>
      </c>
      <c r="DE29" s="613"/>
      <c r="DF29" s="613"/>
      <c r="DG29" s="613"/>
      <c r="DH29" s="613"/>
      <c r="DI29" s="613"/>
      <c r="DJ29" s="613"/>
      <c r="DK29" s="614"/>
      <c r="DL29" s="602">
        <v>6758504</v>
      </c>
      <c r="DM29" s="613"/>
      <c r="DN29" s="613"/>
      <c r="DO29" s="613"/>
      <c r="DP29" s="613"/>
      <c r="DQ29" s="613"/>
      <c r="DR29" s="613"/>
      <c r="DS29" s="613"/>
      <c r="DT29" s="613"/>
      <c r="DU29" s="613"/>
      <c r="DV29" s="614"/>
      <c r="DW29" s="598">
        <v>14.7</v>
      </c>
      <c r="DX29" s="625"/>
      <c r="DY29" s="625"/>
      <c r="DZ29" s="625"/>
      <c r="EA29" s="625"/>
      <c r="EB29" s="625"/>
      <c r="EC29" s="626"/>
    </row>
    <row r="30" spans="2:133" ht="11.25" customHeight="1">
      <c r="B30" s="590" t="s">
        <v>290</v>
      </c>
      <c r="C30" s="591"/>
      <c r="D30" s="591"/>
      <c r="E30" s="591"/>
      <c r="F30" s="591"/>
      <c r="G30" s="591"/>
      <c r="H30" s="591"/>
      <c r="I30" s="591"/>
      <c r="J30" s="591"/>
      <c r="K30" s="591"/>
      <c r="L30" s="591"/>
      <c r="M30" s="591"/>
      <c r="N30" s="591"/>
      <c r="O30" s="591"/>
      <c r="P30" s="591"/>
      <c r="Q30" s="592"/>
      <c r="R30" s="593">
        <v>457350</v>
      </c>
      <c r="S30" s="594"/>
      <c r="T30" s="594"/>
      <c r="U30" s="594"/>
      <c r="V30" s="594"/>
      <c r="W30" s="594"/>
      <c r="X30" s="594"/>
      <c r="Y30" s="595"/>
      <c r="Z30" s="596">
        <v>0.6</v>
      </c>
      <c r="AA30" s="596"/>
      <c r="AB30" s="596"/>
      <c r="AC30" s="596"/>
      <c r="AD30" s="597" t="s">
        <v>112</v>
      </c>
      <c r="AE30" s="597"/>
      <c r="AF30" s="597"/>
      <c r="AG30" s="597"/>
      <c r="AH30" s="597"/>
      <c r="AI30" s="597"/>
      <c r="AJ30" s="597"/>
      <c r="AK30" s="597"/>
      <c r="AL30" s="598" t="s">
        <v>112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98.9</v>
      </c>
      <c r="BH30" s="652"/>
      <c r="BI30" s="652"/>
      <c r="BJ30" s="652"/>
      <c r="BK30" s="652"/>
      <c r="BL30" s="652"/>
      <c r="BM30" s="588">
        <v>95.3</v>
      </c>
      <c r="BN30" s="652"/>
      <c r="BO30" s="652"/>
      <c r="BP30" s="652"/>
      <c r="BQ30" s="653"/>
      <c r="BR30" s="651">
        <v>98.7</v>
      </c>
      <c r="BS30" s="652"/>
      <c r="BT30" s="652"/>
      <c r="BU30" s="652"/>
      <c r="BV30" s="652"/>
      <c r="BW30" s="652"/>
      <c r="BX30" s="588">
        <v>93</v>
      </c>
      <c r="BY30" s="652"/>
      <c r="BZ30" s="652"/>
      <c r="CA30" s="652"/>
      <c r="CB30" s="653"/>
      <c r="CD30" s="656"/>
      <c r="CE30" s="657"/>
      <c r="CF30" s="607" t="s">
        <v>293</v>
      </c>
      <c r="CG30" s="608"/>
      <c r="CH30" s="608"/>
      <c r="CI30" s="608"/>
      <c r="CJ30" s="608"/>
      <c r="CK30" s="608"/>
      <c r="CL30" s="608"/>
      <c r="CM30" s="608"/>
      <c r="CN30" s="608"/>
      <c r="CO30" s="608"/>
      <c r="CP30" s="608"/>
      <c r="CQ30" s="609"/>
      <c r="CR30" s="593">
        <v>6162590</v>
      </c>
      <c r="CS30" s="594"/>
      <c r="CT30" s="594"/>
      <c r="CU30" s="594"/>
      <c r="CV30" s="594"/>
      <c r="CW30" s="594"/>
      <c r="CX30" s="594"/>
      <c r="CY30" s="595"/>
      <c r="CZ30" s="627">
        <v>8.3000000000000007</v>
      </c>
      <c r="DA30" s="628"/>
      <c r="DB30" s="628"/>
      <c r="DC30" s="629"/>
      <c r="DD30" s="602">
        <v>6098707</v>
      </c>
      <c r="DE30" s="594"/>
      <c r="DF30" s="594"/>
      <c r="DG30" s="594"/>
      <c r="DH30" s="594"/>
      <c r="DI30" s="594"/>
      <c r="DJ30" s="594"/>
      <c r="DK30" s="595"/>
      <c r="DL30" s="602">
        <v>6098707</v>
      </c>
      <c r="DM30" s="594"/>
      <c r="DN30" s="594"/>
      <c r="DO30" s="594"/>
      <c r="DP30" s="594"/>
      <c r="DQ30" s="594"/>
      <c r="DR30" s="594"/>
      <c r="DS30" s="594"/>
      <c r="DT30" s="594"/>
      <c r="DU30" s="594"/>
      <c r="DV30" s="595"/>
      <c r="DW30" s="598">
        <v>13.2</v>
      </c>
      <c r="DX30" s="625"/>
      <c r="DY30" s="625"/>
      <c r="DZ30" s="625"/>
      <c r="EA30" s="625"/>
      <c r="EB30" s="625"/>
      <c r="EC30" s="626"/>
    </row>
    <row r="31" spans="2:133" ht="11.25" customHeight="1">
      <c r="B31" s="590" t="s">
        <v>294</v>
      </c>
      <c r="C31" s="591"/>
      <c r="D31" s="591"/>
      <c r="E31" s="591"/>
      <c r="F31" s="591"/>
      <c r="G31" s="591"/>
      <c r="H31" s="591"/>
      <c r="I31" s="591"/>
      <c r="J31" s="591"/>
      <c r="K31" s="591"/>
      <c r="L31" s="591"/>
      <c r="M31" s="591"/>
      <c r="N31" s="591"/>
      <c r="O31" s="591"/>
      <c r="P31" s="591"/>
      <c r="Q31" s="592"/>
      <c r="R31" s="593">
        <v>1846434</v>
      </c>
      <c r="S31" s="594"/>
      <c r="T31" s="594"/>
      <c r="U31" s="594"/>
      <c r="V31" s="594"/>
      <c r="W31" s="594"/>
      <c r="X31" s="594"/>
      <c r="Y31" s="595"/>
      <c r="Z31" s="596">
        <v>2.4</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98.4</v>
      </c>
      <c r="BH31" s="613"/>
      <c r="BI31" s="613"/>
      <c r="BJ31" s="613"/>
      <c r="BK31" s="613"/>
      <c r="BL31" s="613"/>
      <c r="BM31" s="599">
        <v>93.9</v>
      </c>
      <c r="BN31" s="649"/>
      <c r="BO31" s="649"/>
      <c r="BP31" s="649"/>
      <c r="BQ31" s="650"/>
      <c r="BR31" s="648">
        <v>98.1</v>
      </c>
      <c r="BS31" s="613"/>
      <c r="BT31" s="613"/>
      <c r="BU31" s="613"/>
      <c r="BV31" s="613"/>
      <c r="BW31" s="613"/>
      <c r="BX31" s="599">
        <v>90.9</v>
      </c>
      <c r="BY31" s="649"/>
      <c r="BZ31" s="649"/>
      <c r="CA31" s="649"/>
      <c r="CB31" s="650"/>
      <c r="CD31" s="656"/>
      <c r="CE31" s="657"/>
      <c r="CF31" s="607" t="s">
        <v>297</v>
      </c>
      <c r="CG31" s="608"/>
      <c r="CH31" s="608"/>
      <c r="CI31" s="608"/>
      <c r="CJ31" s="608"/>
      <c r="CK31" s="608"/>
      <c r="CL31" s="608"/>
      <c r="CM31" s="608"/>
      <c r="CN31" s="608"/>
      <c r="CO31" s="608"/>
      <c r="CP31" s="608"/>
      <c r="CQ31" s="609"/>
      <c r="CR31" s="593">
        <v>666037</v>
      </c>
      <c r="CS31" s="613"/>
      <c r="CT31" s="613"/>
      <c r="CU31" s="613"/>
      <c r="CV31" s="613"/>
      <c r="CW31" s="613"/>
      <c r="CX31" s="613"/>
      <c r="CY31" s="614"/>
      <c r="CZ31" s="627">
        <v>0.9</v>
      </c>
      <c r="DA31" s="628"/>
      <c r="DB31" s="628"/>
      <c r="DC31" s="629"/>
      <c r="DD31" s="602">
        <v>659797</v>
      </c>
      <c r="DE31" s="613"/>
      <c r="DF31" s="613"/>
      <c r="DG31" s="613"/>
      <c r="DH31" s="613"/>
      <c r="DI31" s="613"/>
      <c r="DJ31" s="613"/>
      <c r="DK31" s="614"/>
      <c r="DL31" s="602">
        <v>659797</v>
      </c>
      <c r="DM31" s="613"/>
      <c r="DN31" s="613"/>
      <c r="DO31" s="613"/>
      <c r="DP31" s="613"/>
      <c r="DQ31" s="613"/>
      <c r="DR31" s="613"/>
      <c r="DS31" s="613"/>
      <c r="DT31" s="613"/>
      <c r="DU31" s="613"/>
      <c r="DV31" s="614"/>
      <c r="DW31" s="598">
        <v>1.4</v>
      </c>
      <c r="DX31" s="625"/>
      <c r="DY31" s="625"/>
      <c r="DZ31" s="625"/>
      <c r="EA31" s="625"/>
      <c r="EB31" s="625"/>
      <c r="EC31" s="626"/>
    </row>
    <row r="32" spans="2:133" ht="11.25" customHeight="1">
      <c r="B32" s="590" t="s">
        <v>298</v>
      </c>
      <c r="C32" s="591"/>
      <c r="D32" s="591"/>
      <c r="E32" s="591"/>
      <c r="F32" s="591"/>
      <c r="G32" s="591"/>
      <c r="H32" s="591"/>
      <c r="I32" s="591"/>
      <c r="J32" s="591"/>
      <c r="K32" s="591"/>
      <c r="L32" s="591"/>
      <c r="M32" s="591"/>
      <c r="N32" s="591"/>
      <c r="O32" s="591"/>
      <c r="P32" s="591"/>
      <c r="Q32" s="592"/>
      <c r="R32" s="593">
        <v>4523800</v>
      </c>
      <c r="S32" s="594"/>
      <c r="T32" s="594"/>
      <c r="U32" s="594"/>
      <c r="V32" s="594"/>
      <c r="W32" s="594"/>
      <c r="X32" s="594"/>
      <c r="Y32" s="595"/>
      <c r="Z32" s="596">
        <v>5.9</v>
      </c>
      <c r="AA32" s="596"/>
      <c r="AB32" s="596"/>
      <c r="AC32" s="596"/>
      <c r="AD32" s="597">
        <v>1033</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99.3</v>
      </c>
      <c r="BH32" s="661"/>
      <c r="BI32" s="661"/>
      <c r="BJ32" s="661"/>
      <c r="BK32" s="661"/>
      <c r="BL32" s="661"/>
      <c r="BM32" s="662">
        <v>96.2</v>
      </c>
      <c r="BN32" s="661"/>
      <c r="BO32" s="661"/>
      <c r="BP32" s="661"/>
      <c r="BQ32" s="663"/>
      <c r="BR32" s="660">
        <v>99</v>
      </c>
      <c r="BS32" s="661"/>
      <c r="BT32" s="661"/>
      <c r="BU32" s="661"/>
      <c r="BV32" s="661"/>
      <c r="BW32" s="661"/>
      <c r="BX32" s="662">
        <v>94.2</v>
      </c>
      <c r="BY32" s="661"/>
      <c r="BZ32" s="661"/>
      <c r="CA32" s="661"/>
      <c r="CB32" s="663"/>
      <c r="CD32" s="658"/>
      <c r="CE32" s="659"/>
      <c r="CF32" s="607" t="s">
        <v>300</v>
      </c>
      <c r="CG32" s="608"/>
      <c r="CH32" s="608"/>
      <c r="CI32" s="608"/>
      <c r="CJ32" s="608"/>
      <c r="CK32" s="608"/>
      <c r="CL32" s="608"/>
      <c r="CM32" s="608"/>
      <c r="CN32" s="608"/>
      <c r="CO32" s="608"/>
      <c r="CP32" s="608"/>
      <c r="CQ32" s="609"/>
      <c r="CR32" s="593">
        <v>1513</v>
      </c>
      <c r="CS32" s="594"/>
      <c r="CT32" s="594"/>
      <c r="CU32" s="594"/>
      <c r="CV32" s="594"/>
      <c r="CW32" s="594"/>
      <c r="CX32" s="594"/>
      <c r="CY32" s="595"/>
      <c r="CZ32" s="627">
        <v>0</v>
      </c>
      <c r="DA32" s="628"/>
      <c r="DB32" s="628"/>
      <c r="DC32" s="629"/>
      <c r="DD32" s="602">
        <v>1513</v>
      </c>
      <c r="DE32" s="594"/>
      <c r="DF32" s="594"/>
      <c r="DG32" s="594"/>
      <c r="DH32" s="594"/>
      <c r="DI32" s="594"/>
      <c r="DJ32" s="594"/>
      <c r="DK32" s="595"/>
      <c r="DL32" s="602">
        <v>1513</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301</v>
      </c>
      <c r="C33" s="591"/>
      <c r="D33" s="591"/>
      <c r="E33" s="591"/>
      <c r="F33" s="591"/>
      <c r="G33" s="591"/>
      <c r="H33" s="591"/>
      <c r="I33" s="591"/>
      <c r="J33" s="591"/>
      <c r="K33" s="591"/>
      <c r="L33" s="591"/>
      <c r="M33" s="591"/>
      <c r="N33" s="591"/>
      <c r="O33" s="591"/>
      <c r="P33" s="591"/>
      <c r="Q33" s="592"/>
      <c r="R33" s="593">
        <v>4319500</v>
      </c>
      <c r="S33" s="594"/>
      <c r="T33" s="594"/>
      <c r="U33" s="594"/>
      <c r="V33" s="594"/>
      <c r="W33" s="594"/>
      <c r="X33" s="594"/>
      <c r="Y33" s="595"/>
      <c r="Z33" s="596">
        <v>5.6</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28933916</v>
      </c>
      <c r="CS33" s="613"/>
      <c r="CT33" s="613"/>
      <c r="CU33" s="613"/>
      <c r="CV33" s="613"/>
      <c r="CW33" s="613"/>
      <c r="CX33" s="613"/>
      <c r="CY33" s="614"/>
      <c r="CZ33" s="627">
        <v>38.799999999999997</v>
      </c>
      <c r="DA33" s="628"/>
      <c r="DB33" s="628"/>
      <c r="DC33" s="629"/>
      <c r="DD33" s="602">
        <v>21636122</v>
      </c>
      <c r="DE33" s="613"/>
      <c r="DF33" s="613"/>
      <c r="DG33" s="613"/>
      <c r="DH33" s="613"/>
      <c r="DI33" s="613"/>
      <c r="DJ33" s="613"/>
      <c r="DK33" s="614"/>
      <c r="DL33" s="602">
        <v>17229428</v>
      </c>
      <c r="DM33" s="613"/>
      <c r="DN33" s="613"/>
      <c r="DO33" s="613"/>
      <c r="DP33" s="613"/>
      <c r="DQ33" s="613"/>
      <c r="DR33" s="613"/>
      <c r="DS33" s="613"/>
      <c r="DT33" s="613"/>
      <c r="DU33" s="613"/>
      <c r="DV33" s="614"/>
      <c r="DW33" s="598">
        <v>37.4</v>
      </c>
      <c r="DX33" s="625"/>
      <c r="DY33" s="625"/>
      <c r="DZ33" s="625"/>
      <c r="EA33" s="625"/>
      <c r="EB33" s="625"/>
      <c r="EC33" s="626"/>
    </row>
    <row r="34" spans="2:133" ht="11.25" customHeight="1">
      <c r="B34" s="590" t="s">
        <v>303</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12328111</v>
      </c>
      <c r="CS34" s="594"/>
      <c r="CT34" s="594"/>
      <c r="CU34" s="594"/>
      <c r="CV34" s="594"/>
      <c r="CW34" s="594"/>
      <c r="CX34" s="594"/>
      <c r="CY34" s="595"/>
      <c r="CZ34" s="627">
        <v>16.5</v>
      </c>
      <c r="DA34" s="628"/>
      <c r="DB34" s="628"/>
      <c r="DC34" s="629"/>
      <c r="DD34" s="602">
        <v>9660862</v>
      </c>
      <c r="DE34" s="594"/>
      <c r="DF34" s="594"/>
      <c r="DG34" s="594"/>
      <c r="DH34" s="594"/>
      <c r="DI34" s="594"/>
      <c r="DJ34" s="594"/>
      <c r="DK34" s="595"/>
      <c r="DL34" s="602">
        <v>9184250</v>
      </c>
      <c r="DM34" s="594"/>
      <c r="DN34" s="594"/>
      <c r="DO34" s="594"/>
      <c r="DP34" s="594"/>
      <c r="DQ34" s="594"/>
      <c r="DR34" s="594"/>
      <c r="DS34" s="594"/>
      <c r="DT34" s="594"/>
      <c r="DU34" s="594"/>
      <c r="DV34" s="595"/>
      <c r="DW34" s="598">
        <v>19.899999999999999</v>
      </c>
      <c r="DX34" s="625"/>
      <c r="DY34" s="625"/>
      <c r="DZ34" s="625"/>
      <c r="EA34" s="625"/>
      <c r="EB34" s="625"/>
      <c r="EC34" s="626"/>
    </row>
    <row r="35" spans="2:133" ht="11.25" customHeight="1">
      <c r="B35" s="590" t="s">
        <v>307</v>
      </c>
      <c r="C35" s="591"/>
      <c r="D35" s="591"/>
      <c r="E35" s="591"/>
      <c r="F35" s="591"/>
      <c r="G35" s="591"/>
      <c r="H35" s="591"/>
      <c r="I35" s="591"/>
      <c r="J35" s="591"/>
      <c r="K35" s="591"/>
      <c r="L35" s="591"/>
      <c r="M35" s="591"/>
      <c r="N35" s="591"/>
      <c r="O35" s="591"/>
      <c r="P35" s="591"/>
      <c r="Q35" s="592"/>
      <c r="R35" s="593" t="s">
        <v>112</v>
      </c>
      <c r="S35" s="594"/>
      <c r="T35" s="594"/>
      <c r="U35" s="594"/>
      <c r="V35" s="594"/>
      <c r="W35" s="594"/>
      <c r="X35" s="594"/>
      <c r="Y35" s="595"/>
      <c r="Z35" s="596" t="s">
        <v>112</v>
      </c>
      <c r="AA35" s="596"/>
      <c r="AB35" s="596"/>
      <c r="AC35" s="596"/>
      <c r="AD35" s="597" t="s">
        <v>112</v>
      </c>
      <c r="AE35" s="597"/>
      <c r="AF35" s="597"/>
      <c r="AG35" s="597"/>
      <c r="AH35" s="597"/>
      <c r="AI35" s="597"/>
      <c r="AJ35" s="597"/>
      <c r="AK35" s="597"/>
      <c r="AL35" s="598" t="s">
        <v>112</v>
      </c>
      <c r="AM35" s="599"/>
      <c r="AN35" s="599"/>
      <c r="AO35" s="600"/>
      <c r="AP35" s="186"/>
      <c r="AQ35" s="604" t="s">
        <v>308</v>
      </c>
      <c r="AR35" s="605"/>
      <c r="AS35" s="605"/>
      <c r="AT35" s="605"/>
      <c r="AU35" s="605"/>
      <c r="AV35" s="605"/>
      <c r="AW35" s="605"/>
      <c r="AX35" s="605"/>
      <c r="AY35" s="606"/>
      <c r="AZ35" s="582">
        <v>8123996</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334737</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1136637</v>
      </c>
      <c r="CS35" s="613"/>
      <c r="CT35" s="613"/>
      <c r="CU35" s="613"/>
      <c r="CV35" s="613"/>
      <c r="CW35" s="613"/>
      <c r="CX35" s="613"/>
      <c r="CY35" s="614"/>
      <c r="CZ35" s="627">
        <v>1.5</v>
      </c>
      <c r="DA35" s="628"/>
      <c r="DB35" s="628"/>
      <c r="DC35" s="629"/>
      <c r="DD35" s="602">
        <v>790802</v>
      </c>
      <c r="DE35" s="613"/>
      <c r="DF35" s="613"/>
      <c r="DG35" s="613"/>
      <c r="DH35" s="613"/>
      <c r="DI35" s="613"/>
      <c r="DJ35" s="613"/>
      <c r="DK35" s="614"/>
      <c r="DL35" s="602">
        <v>786378</v>
      </c>
      <c r="DM35" s="613"/>
      <c r="DN35" s="613"/>
      <c r="DO35" s="613"/>
      <c r="DP35" s="613"/>
      <c r="DQ35" s="613"/>
      <c r="DR35" s="613"/>
      <c r="DS35" s="613"/>
      <c r="DT35" s="613"/>
      <c r="DU35" s="613"/>
      <c r="DV35" s="614"/>
      <c r="DW35" s="598">
        <v>1.7</v>
      </c>
      <c r="DX35" s="625"/>
      <c r="DY35" s="625"/>
      <c r="DZ35" s="625"/>
      <c r="EA35" s="625"/>
      <c r="EB35" s="625"/>
      <c r="EC35" s="626"/>
    </row>
    <row r="36" spans="2:133" ht="11.25" customHeight="1">
      <c r="B36" s="636" t="s">
        <v>311</v>
      </c>
      <c r="C36" s="637"/>
      <c r="D36" s="637"/>
      <c r="E36" s="637"/>
      <c r="F36" s="637"/>
      <c r="G36" s="637"/>
      <c r="H36" s="637"/>
      <c r="I36" s="637"/>
      <c r="J36" s="637"/>
      <c r="K36" s="637"/>
      <c r="L36" s="637"/>
      <c r="M36" s="637"/>
      <c r="N36" s="637"/>
      <c r="O36" s="637"/>
      <c r="P36" s="637"/>
      <c r="Q36" s="638"/>
      <c r="R36" s="665">
        <v>77177301</v>
      </c>
      <c r="S36" s="666"/>
      <c r="T36" s="666"/>
      <c r="U36" s="666"/>
      <c r="V36" s="666"/>
      <c r="W36" s="666"/>
      <c r="X36" s="666"/>
      <c r="Y36" s="667"/>
      <c r="Z36" s="668">
        <v>100</v>
      </c>
      <c r="AA36" s="668"/>
      <c r="AB36" s="668"/>
      <c r="AC36" s="668"/>
      <c r="AD36" s="669">
        <v>46074261</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1359757</v>
      </c>
      <c r="BA36" s="594"/>
      <c r="BB36" s="594"/>
      <c r="BC36" s="594"/>
      <c r="BD36" s="613"/>
      <c r="BE36" s="613"/>
      <c r="BF36" s="650"/>
      <c r="BG36" s="607" t="s">
        <v>313</v>
      </c>
      <c r="BH36" s="608"/>
      <c r="BI36" s="608"/>
      <c r="BJ36" s="608"/>
      <c r="BK36" s="608"/>
      <c r="BL36" s="608"/>
      <c r="BM36" s="608"/>
      <c r="BN36" s="608"/>
      <c r="BO36" s="608"/>
      <c r="BP36" s="608"/>
      <c r="BQ36" s="608"/>
      <c r="BR36" s="608"/>
      <c r="BS36" s="608"/>
      <c r="BT36" s="608"/>
      <c r="BU36" s="609"/>
      <c r="BV36" s="593">
        <v>-689830</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4522192</v>
      </c>
      <c r="CS36" s="594"/>
      <c r="CT36" s="594"/>
      <c r="CU36" s="594"/>
      <c r="CV36" s="594"/>
      <c r="CW36" s="594"/>
      <c r="CX36" s="594"/>
      <c r="CY36" s="595"/>
      <c r="CZ36" s="627">
        <v>6.1</v>
      </c>
      <c r="DA36" s="628"/>
      <c r="DB36" s="628"/>
      <c r="DC36" s="629"/>
      <c r="DD36" s="602">
        <v>3881126</v>
      </c>
      <c r="DE36" s="594"/>
      <c r="DF36" s="594"/>
      <c r="DG36" s="594"/>
      <c r="DH36" s="594"/>
      <c r="DI36" s="594"/>
      <c r="DJ36" s="594"/>
      <c r="DK36" s="595"/>
      <c r="DL36" s="602">
        <v>3570582</v>
      </c>
      <c r="DM36" s="594"/>
      <c r="DN36" s="594"/>
      <c r="DO36" s="594"/>
      <c r="DP36" s="594"/>
      <c r="DQ36" s="594"/>
      <c r="DR36" s="594"/>
      <c r="DS36" s="594"/>
      <c r="DT36" s="594"/>
      <c r="DU36" s="594"/>
      <c r="DV36" s="595"/>
      <c r="DW36" s="598">
        <v>7.7</v>
      </c>
      <c r="DX36" s="625"/>
      <c r="DY36" s="625"/>
      <c r="DZ36" s="625"/>
      <c r="EA36" s="625"/>
      <c r="EB36" s="625"/>
      <c r="EC36" s="626"/>
    </row>
    <row r="37" spans="2:133" ht="11.25" customHeight="1">
      <c r="AQ37" s="672" t="s">
        <v>315</v>
      </c>
      <c r="AR37" s="673"/>
      <c r="AS37" s="673"/>
      <c r="AT37" s="673"/>
      <c r="AU37" s="673"/>
      <c r="AV37" s="673"/>
      <c r="AW37" s="673"/>
      <c r="AX37" s="673"/>
      <c r="AY37" s="674"/>
      <c r="AZ37" s="593">
        <v>1134276</v>
      </c>
      <c r="BA37" s="594"/>
      <c r="BB37" s="594"/>
      <c r="BC37" s="594"/>
      <c r="BD37" s="613"/>
      <c r="BE37" s="613"/>
      <c r="BF37" s="650"/>
      <c r="BG37" s="607" t="s">
        <v>316</v>
      </c>
      <c r="BH37" s="608"/>
      <c r="BI37" s="608"/>
      <c r="BJ37" s="608"/>
      <c r="BK37" s="608"/>
      <c r="BL37" s="608"/>
      <c r="BM37" s="608"/>
      <c r="BN37" s="608"/>
      <c r="BO37" s="608"/>
      <c r="BP37" s="608"/>
      <c r="BQ37" s="608"/>
      <c r="BR37" s="608"/>
      <c r="BS37" s="608"/>
      <c r="BT37" s="608"/>
      <c r="BU37" s="609"/>
      <c r="BV37" s="593">
        <v>37435</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51338</v>
      </c>
      <c r="CS37" s="613"/>
      <c r="CT37" s="613"/>
      <c r="CU37" s="613"/>
      <c r="CV37" s="613"/>
      <c r="CW37" s="613"/>
      <c r="CX37" s="613"/>
      <c r="CY37" s="614"/>
      <c r="CZ37" s="627">
        <v>0.1</v>
      </c>
      <c r="DA37" s="628"/>
      <c r="DB37" s="628"/>
      <c r="DC37" s="629"/>
      <c r="DD37" s="602">
        <v>51338</v>
      </c>
      <c r="DE37" s="613"/>
      <c r="DF37" s="613"/>
      <c r="DG37" s="613"/>
      <c r="DH37" s="613"/>
      <c r="DI37" s="613"/>
      <c r="DJ37" s="613"/>
      <c r="DK37" s="614"/>
      <c r="DL37" s="602">
        <v>51338</v>
      </c>
      <c r="DM37" s="613"/>
      <c r="DN37" s="613"/>
      <c r="DO37" s="613"/>
      <c r="DP37" s="613"/>
      <c r="DQ37" s="613"/>
      <c r="DR37" s="613"/>
      <c r="DS37" s="613"/>
      <c r="DT37" s="613"/>
      <c r="DU37" s="613"/>
      <c r="DV37" s="614"/>
      <c r="DW37" s="598">
        <v>0.1</v>
      </c>
      <c r="DX37" s="625"/>
      <c r="DY37" s="625"/>
      <c r="DZ37" s="625"/>
      <c r="EA37" s="625"/>
      <c r="EB37" s="625"/>
      <c r="EC37" s="626"/>
    </row>
    <row r="38" spans="2:133" ht="11.25" customHeight="1">
      <c r="AQ38" s="672" t="s">
        <v>318</v>
      </c>
      <c r="AR38" s="673"/>
      <c r="AS38" s="673"/>
      <c r="AT38" s="673"/>
      <c r="AU38" s="673"/>
      <c r="AV38" s="673"/>
      <c r="AW38" s="673"/>
      <c r="AX38" s="673"/>
      <c r="AY38" s="674"/>
      <c r="AZ38" s="593" t="s">
        <v>319</v>
      </c>
      <c r="BA38" s="594"/>
      <c r="BB38" s="594"/>
      <c r="BC38" s="594"/>
      <c r="BD38" s="613"/>
      <c r="BE38" s="613"/>
      <c r="BF38" s="650"/>
      <c r="BG38" s="607" t="s">
        <v>320</v>
      </c>
      <c r="BH38" s="608"/>
      <c r="BI38" s="608"/>
      <c r="BJ38" s="608"/>
      <c r="BK38" s="608"/>
      <c r="BL38" s="608"/>
      <c r="BM38" s="608"/>
      <c r="BN38" s="608"/>
      <c r="BO38" s="608"/>
      <c r="BP38" s="608"/>
      <c r="BQ38" s="608"/>
      <c r="BR38" s="608"/>
      <c r="BS38" s="608"/>
      <c r="BT38" s="608"/>
      <c r="BU38" s="609"/>
      <c r="BV38" s="593">
        <v>64278</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6989720</v>
      </c>
      <c r="CS38" s="594"/>
      <c r="CT38" s="594"/>
      <c r="CU38" s="594"/>
      <c r="CV38" s="594"/>
      <c r="CW38" s="594"/>
      <c r="CX38" s="594"/>
      <c r="CY38" s="595"/>
      <c r="CZ38" s="627">
        <v>9.4</v>
      </c>
      <c r="DA38" s="628"/>
      <c r="DB38" s="628"/>
      <c r="DC38" s="629"/>
      <c r="DD38" s="602">
        <v>6232250</v>
      </c>
      <c r="DE38" s="594"/>
      <c r="DF38" s="594"/>
      <c r="DG38" s="594"/>
      <c r="DH38" s="594"/>
      <c r="DI38" s="594"/>
      <c r="DJ38" s="594"/>
      <c r="DK38" s="595"/>
      <c r="DL38" s="602">
        <v>3688218</v>
      </c>
      <c r="DM38" s="594"/>
      <c r="DN38" s="594"/>
      <c r="DO38" s="594"/>
      <c r="DP38" s="594"/>
      <c r="DQ38" s="594"/>
      <c r="DR38" s="594"/>
      <c r="DS38" s="594"/>
      <c r="DT38" s="594"/>
      <c r="DU38" s="594"/>
      <c r="DV38" s="595"/>
      <c r="DW38" s="598">
        <v>8</v>
      </c>
      <c r="DX38" s="625"/>
      <c r="DY38" s="625"/>
      <c r="DZ38" s="625"/>
      <c r="EA38" s="625"/>
      <c r="EB38" s="625"/>
      <c r="EC38" s="626"/>
    </row>
    <row r="39" spans="2:133" ht="11.25" customHeight="1">
      <c r="AQ39" s="672" t="s">
        <v>322</v>
      </c>
      <c r="AR39" s="673"/>
      <c r="AS39" s="673"/>
      <c r="AT39" s="673"/>
      <c r="AU39" s="673"/>
      <c r="AV39" s="673"/>
      <c r="AW39" s="673"/>
      <c r="AX39" s="673"/>
      <c r="AY39" s="674"/>
      <c r="AZ39" s="593" t="s">
        <v>319</v>
      </c>
      <c r="BA39" s="594"/>
      <c r="BB39" s="594"/>
      <c r="BC39" s="594"/>
      <c r="BD39" s="613"/>
      <c r="BE39" s="613"/>
      <c r="BF39" s="650"/>
      <c r="BG39" s="678" t="s">
        <v>323</v>
      </c>
      <c r="BH39" s="679"/>
      <c r="BI39" s="679"/>
      <c r="BJ39" s="679"/>
      <c r="BK39" s="679"/>
      <c r="BL39" s="187"/>
      <c r="BM39" s="608" t="s">
        <v>324</v>
      </c>
      <c r="BN39" s="608"/>
      <c r="BO39" s="608"/>
      <c r="BP39" s="608"/>
      <c r="BQ39" s="608"/>
      <c r="BR39" s="608"/>
      <c r="BS39" s="608"/>
      <c r="BT39" s="608"/>
      <c r="BU39" s="609"/>
      <c r="BV39" s="593">
        <v>95</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998327</v>
      </c>
      <c r="CS39" s="613"/>
      <c r="CT39" s="613"/>
      <c r="CU39" s="613"/>
      <c r="CV39" s="613"/>
      <c r="CW39" s="613"/>
      <c r="CX39" s="613"/>
      <c r="CY39" s="614"/>
      <c r="CZ39" s="627">
        <v>1.3</v>
      </c>
      <c r="DA39" s="628"/>
      <c r="DB39" s="628"/>
      <c r="DC39" s="629"/>
      <c r="DD39" s="602">
        <v>943153</v>
      </c>
      <c r="DE39" s="613"/>
      <c r="DF39" s="613"/>
      <c r="DG39" s="613"/>
      <c r="DH39" s="613"/>
      <c r="DI39" s="613"/>
      <c r="DJ39" s="613"/>
      <c r="DK39" s="614"/>
      <c r="DL39" s="602" t="s">
        <v>319</v>
      </c>
      <c r="DM39" s="613"/>
      <c r="DN39" s="613"/>
      <c r="DO39" s="613"/>
      <c r="DP39" s="613"/>
      <c r="DQ39" s="613"/>
      <c r="DR39" s="613"/>
      <c r="DS39" s="613"/>
      <c r="DT39" s="613"/>
      <c r="DU39" s="613"/>
      <c r="DV39" s="614"/>
      <c r="DW39" s="598" t="s">
        <v>319</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2838805</v>
      </c>
      <c r="BA40" s="594"/>
      <c r="BB40" s="594"/>
      <c r="BC40" s="594"/>
      <c r="BD40" s="613"/>
      <c r="BE40" s="613"/>
      <c r="BF40" s="650"/>
      <c r="BG40" s="678"/>
      <c r="BH40" s="679"/>
      <c r="BI40" s="679"/>
      <c r="BJ40" s="679"/>
      <c r="BK40" s="679"/>
      <c r="BL40" s="187"/>
      <c r="BM40" s="608" t="s">
        <v>327</v>
      </c>
      <c r="BN40" s="608"/>
      <c r="BO40" s="608"/>
      <c r="BP40" s="608"/>
      <c r="BQ40" s="608"/>
      <c r="BR40" s="608"/>
      <c r="BS40" s="608"/>
      <c r="BT40" s="608"/>
      <c r="BU40" s="609"/>
      <c r="BV40" s="593">
        <v>72</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2958929</v>
      </c>
      <c r="CS40" s="594"/>
      <c r="CT40" s="594"/>
      <c r="CU40" s="594"/>
      <c r="CV40" s="594"/>
      <c r="CW40" s="594"/>
      <c r="CX40" s="594"/>
      <c r="CY40" s="595"/>
      <c r="CZ40" s="627">
        <v>4</v>
      </c>
      <c r="DA40" s="628"/>
      <c r="DB40" s="628"/>
      <c r="DC40" s="629"/>
      <c r="DD40" s="602">
        <v>127929</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329</v>
      </c>
      <c r="AR41" s="616"/>
      <c r="AS41" s="616"/>
      <c r="AT41" s="616"/>
      <c r="AU41" s="616"/>
      <c r="AV41" s="616"/>
      <c r="AW41" s="616"/>
      <c r="AX41" s="616"/>
      <c r="AY41" s="617"/>
      <c r="AZ41" s="665">
        <v>2791158</v>
      </c>
      <c r="BA41" s="666"/>
      <c r="BB41" s="666"/>
      <c r="BC41" s="666"/>
      <c r="BD41" s="661"/>
      <c r="BE41" s="661"/>
      <c r="BF41" s="663"/>
      <c r="BG41" s="680"/>
      <c r="BH41" s="681"/>
      <c r="BI41" s="681"/>
      <c r="BJ41" s="681"/>
      <c r="BK41" s="681"/>
      <c r="BL41" s="189"/>
      <c r="BM41" s="616" t="s">
        <v>330</v>
      </c>
      <c r="BN41" s="616"/>
      <c r="BO41" s="616"/>
      <c r="BP41" s="616"/>
      <c r="BQ41" s="616"/>
      <c r="BR41" s="616"/>
      <c r="BS41" s="616"/>
      <c r="BT41" s="616"/>
      <c r="BU41" s="617"/>
      <c r="BV41" s="665">
        <v>264</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13"/>
      <c r="CT41" s="613"/>
      <c r="CU41" s="613"/>
      <c r="CV41" s="613"/>
      <c r="CW41" s="613"/>
      <c r="CX41" s="613"/>
      <c r="CY41" s="614"/>
      <c r="CZ41" s="627" t="s">
        <v>332</v>
      </c>
      <c r="DA41" s="628"/>
      <c r="DB41" s="628"/>
      <c r="DC41" s="629"/>
      <c r="DD41" s="602" t="s">
        <v>332</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6540285</v>
      </c>
      <c r="CS42" s="594"/>
      <c r="CT42" s="594"/>
      <c r="CU42" s="594"/>
      <c r="CV42" s="594"/>
      <c r="CW42" s="594"/>
      <c r="CX42" s="594"/>
      <c r="CY42" s="595"/>
      <c r="CZ42" s="627">
        <v>8.8000000000000007</v>
      </c>
      <c r="DA42" s="676"/>
      <c r="DB42" s="676"/>
      <c r="DC42" s="677"/>
      <c r="DD42" s="602">
        <v>1176495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190723</v>
      </c>
      <c r="CS43" s="613"/>
      <c r="CT43" s="613"/>
      <c r="CU43" s="613"/>
      <c r="CV43" s="613"/>
      <c r="CW43" s="613"/>
      <c r="CX43" s="613"/>
      <c r="CY43" s="614"/>
      <c r="CZ43" s="627">
        <v>0.3</v>
      </c>
      <c r="DA43" s="628"/>
      <c r="DB43" s="628"/>
      <c r="DC43" s="629"/>
      <c r="DD43" s="602">
        <v>190723</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6540285</v>
      </c>
      <c r="CS44" s="594"/>
      <c r="CT44" s="594"/>
      <c r="CU44" s="594"/>
      <c r="CV44" s="594"/>
      <c r="CW44" s="594"/>
      <c r="CX44" s="594"/>
      <c r="CY44" s="595"/>
      <c r="CZ44" s="627">
        <v>8.8000000000000007</v>
      </c>
      <c r="DA44" s="676"/>
      <c r="DB44" s="676"/>
      <c r="DC44" s="677"/>
      <c r="DD44" s="602">
        <v>1176495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1556690</v>
      </c>
      <c r="CS45" s="613"/>
      <c r="CT45" s="613"/>
      <c r="CU45" s="613"/>
      <c r="CV45" s="613"/>
      <c r="CW45" s="613"/>
      <c r="CX45" s="613"/>
      <c r="CY45" s="614"/>
      <c r="CZ45" s="627">
        <v>2.1</v>
      </c>
      <c r="DA45" s="628"/>
      <c r="DB45" s="628"/>
      <c r="DC45" s="629"/>
      <c r="DD45" s="602">
        <v>34213</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4947712</v>
      </c>
      <c r="CS46" s="594"/>
      <c r="CT46" s="594"/>
      <c r="CU46" s="594"/>
      <c r="CV46" s="594"/>
      <c r="CW46" s="594"/>
      <c r="CX46" s="594"/>
      <c r="CY46" s="595"/>
      <c r="CZ46" s="627">
        <v>6.6</v>
      </c>
      <c r="DA46" s="676"/>
      <c r="DB46" s="676"/>
      <c r="DC46" s="677"/>
      <c r="DD46" s="602">
        <v>1136707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t="s">
        <v>319</v>
      </c>
      <c r="CS47" s="613"/>
      <c r="CT47" s="613"/>
      <c r="CU47" s="613"/>
      <c r="CV47" s="613"/>
      <c r="CW47" s="613"/>
      <c r="CX47" s="613"/>
      <c r="CY47" s="614"/>
      <c r="CZ47" s="627" t="s">
        <v>319</v>
      </c>
      <c r="DA47" s="628"/>
      <c r="DB47" s="628"/>
      <c r="DC47" s="629"/>
      <c r="DD47" s="602" t="s">
        <v>319</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319</v>
      </c>
      <c r="CS48" s="594"/>
      <c r="CT48" s="594"/>
      <c r="CU48" s="594"/>
      <c r="CV48" s="594"/>
      <c r="CW48" s="594"/>
      <c r="CX48" s="594"/>
      <c r="CY48" s="595"/>
      <c r="CZ48" s="627" t="s">
        <v>319</v>
      </c>
      <c r="DA48" s="676"/>
      <c r="DB48" s="676"/>
      <c r="DC48" s="677"/>
      <c r="DD48" s="602" t="s">
        <v>319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74645120</v>
      </c>
      <c r="CS49" s="661"/>
      <c r="CT49" s="661"/>
      <c r="CU49" s="661"/>
      <c r="CV49" s="661"/>
      <c r="CW49" s="661"/>
      <c r="CX49" s="661"/>
      <c r="CY49" s="688"/>
      <c r="CZ49" s="689">
        <v>100</v>
      </c>
      <c r="DA49" s="690"/>
      <c r="DB49" s="690"/>
      <c r="DC49" s="691"/>
      <c r="DD49" s="692">
        <v>49182030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 zoomScale="55" zoomScaleNormal="55" zoomScaleSheetLayoutView="70" workbookViewId="0">
      <selection activeCell="AF31" sqref="AF31:AJ3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77217</v>
      </c>
      <c r="R7" s="723"/>
      <c r="S7" s="723"/>
      <c r="T7" s="723"/>
      <c r="U7" s="723"/>
      <c r="V7" s="723">
        <v>74711</v>
      </c>
      <c r="W7" s="723"/>
      <c r="X7" s="723"/>
      <c r="Y7" s="723"/>
      <c r="Z7" s="723"/>
      <c r="AA7" s="723">
        <v>2506</v>
      </c>
      <c r="AB7" s="723"/>
      <c r="AC7" s="723"/>
      <c r="AD7" s="723"/>
      <c r="AE7" s="724"/>
      <c r="AF7" s="725">
        <v>2414</v>
      </c>
      <c r="AG7" s="726"/>
      <c r="AH7" s="726"/>
      <c r="AI7" s="726"/>
      <c r="AJ7" s="727"/>
      <c r="AK7" s="762">
        <v>431</v>
      </c>
      <c r="AL7" s="763"/>
      <c r="AM7" s="763"/>
      <c r="AN7" s="763"/>
      <c r="AO7" s="763"/>
      <c r="AP7" s="763">
        <v>48382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538</v>
      </c>
      <c r="BT7" s="767"/>
      <c r="BU7" s="767"/>
      <c r="BV7" s="767"/>
      <c r="BW7" s="767"/>
      <c r="BX7" s="767"/>
      <c r="BY7" s="767"/>
      <c r="BZ7" s="767"/>
      <c r="CA7" s="767"/>
      <c r="CB7" s="767"/>
      <c r="CC7" s="767"/>
      <c r="CD7" s="767"/>
      <c r="CE7" s="767"/>
      <c r="CF7" s="767"/>
      <c r="CG7" s="768"/>
      <c r="CH7" s="759">
        <v>51</v>
      </c>
      <c r="CI7" s="760"/>
      <c r="CJ7" s="760"/>
      <c r="CK7" s="760"/>
      <c r="CL7" s="761"/>
      <c r="CM7" s="759">
        <v>1219</v>
      </c>
      <c r="CN7" s="760"/>
      <c r="CO7" s="760"/>
      <c r="CP7" s="760"/>
      <c r="CQ7" s="761"/>
      <c r="CR7" s="759">
        <v>30</v>
      </c>
      <c r="CS7" s="760"/>
      <c r="CT7" s="760"/>
      <c r="CU7" s="760"/>
      <c r="CV7" s="761"/>
      <c r="CW7" s="759" t="s">
        <v>532</v>
      </c>
      <c r="CX7" s="760"/>
      <c r="CY7" s="760"/>
      <c r="CZ7" s="760"/>
      <c r="DA7" s="761"/>
      <c r="DB7" s="759" t="s">
        <v>491</v>
      </c>
      <c r="DC7" s="760"/>
      <c r="DD7" s="760"/>
      <c r="DE7" s="760"/>
      <c r="DF7" s="761"/>
      <c r="DG7" s="759" t="s">
        <v>491</v>
      </c>
      <c r="DH7" s="760"/>
      <c r="DI7" s="760"/>
      <c r="DJ7" s="760"/>
      <c r="DK7" s="761"/>
      <c r="DL7" s="759" t="s">
        <v>491</v>
      </c>
      <c r="DM7" s="760"/>
      <c r="DN7" s="760"/>
      <c r="DO7" s="760"/>
      <c r="DP7" s="761"/>
      <c r="DQ7" s="759" t="s">
        <v>491</v>
      </c>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381</v>
      </c>
      <c r="R8" s="747"/>
      <c r="S8" s="747"/>
      <c r="T8" s="747"/>
      <c r="U8" s="747"/>
      <c r="V8" s="747">
        <v>381</v>
      </c>
      <c r="W8" s="747"/>
      <c r="X8" s="747"/>
      <c r="Y8" s="747"/>
      <c r="Z8" s="747"/>
      <c r="AA8" s="747" t="s">
        <v>533</v>
      </c>
      <c r="AB8" s="747"/>
      <c r="AC8" s="747"/>
      <c r="AD8" s="747"/>
      <c r="AE8" s="748"/>
      <c r="AF8" s="749" t="s">
        <v>112</v>
      </c>
      <c r="AG8" s="750"/>
      <c r="AH8" s="750"/>
      <c r="AI8" s="750"/>
      <c r="AJ8" s="751"/>
      <c r="AK8" s="752">
        <v>381</v>
      </c>
      <c r="AL8" s="753"/>
      <c r="AM8" s="753"/>
      <c r="AN8" s="753"/>
      <c r="AO8" s="753"/>
      <c r="AP8" s="753">
        <v>1076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539</v>
      </c>
      <c r="BT8" s="757"/>
      <c r="BU8" s="757"/>
      <c r="BV8" s="757"/>
      <c r="BW8" s="757"/>
      <c r="BX8" s="757"/>
      <c r="BY8" s="757"/>
      <c r="BZ8" s="757"/>
      <c r="CA8" s="757"/>
      <c r="CB8" s="757"/>
      <c r="CC8" s="757"/>
      <c r="CD8" s="757"/>
      <c r="CE8" s="757"/>
      <c r="CF8" s="757"/>
      <c r="CG8" s="758"/>
      <c r="CH8" s="769">
        <v>0</v>
      </c>
      <c r="CI8" s="770"/>
      <c r="CJ8" s="770"/>
      <c r="CK8" s="770"/>
      <c r="CL8" s="771"/>
      <c r="CM8" s="769">
        <v>393</v>
      </c>
      <c r="CN8" s="770"/>
      <c r="CO8" s="770"/>
      <c r="CP8" s="770"/>
      <c r="CQ8" s="771"/>
      <c r="CR8" s="769">
        <v>300</v>
      </c>
      <c r="CS8" s="770"/>
      <c r="CT8" s="770"/>
      <c r="CU8" s="770"/>
      <c r="CV8" s="771"/>
      <c r="CW8" s="769">
        <v>36</v>
      </c>
      <c r="CX8" s="770"/>
      <c r="CY8" s="770"/>
      <c r="CZ8" s="770"/>
      <c r="DA8" s="771"/>
      <c r="DB8" s="769" t="s">
        <v>537</v>
      </c>
      <c r="DC8" s="770"/>
      <c r="DD8" s="770"/>
      <c r="DE8" s="770"/>
      <c r="DF8" s="771"/>
      <c r="DG8" s="769" t="s">
        <v>491</v>
      </c>
      <c r="DH8" s="770"/>
      <c r="DI8" s="770"/>
      <c r="DJ8" s="770"/>
      <c r="DK8" s="771"/>
      <c r="DL8" s="769" t="s">
        <v>491</v>
      </c>
      <c r="DM8" s="770"/>
      <c r="DN8" s="770"/>
      <c r="DO8" s="770"/>
      <c r="DP8" s="771"/>
      <c r="DQ8" s="769" t="s">
        <v>491</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540</v>
      </c>
      <c r="BT9" s="757"/>
      <c r="BU9" s="757"/>
      <c r="BV9" s="757"/>
      <c r="BW9" s="757"/>
      <c r="BX9" s="757"/>
      <c r="BY9" s="757"/>
      <c r="BZ9" s="757"/>
      <c r="CA9" s="757"/>
      <c r="CB9" s="757"/>
      <c r="CC9" s="757"/>
      <c r="CD9" s="757"/>
      <c r="CE9" s="757"/>
      <c r="CF9" s="757"/>
      <c r="CG9" s="758"/>
      <c r="CH9" s="769">
        <v>35</v>
      </c>
      <c r="CI9" s="770"/>
      <c r="CJ9" s="770"/>
      <c r="CK9" s="770"/>
      <c r="CL9" s="771"/>
      <c r="CM9" s="769">
        <v>822</v>
      </c>
      <c r="CN9" s="770"/>
      <c r="CO9" s="770"/>
      <c r="CP9" s="770"/>
      <c r="CQ9" s="771"/>
      <c r="CR9" s="769">
        <v>25</v>
      </c>
      <c r="CS9" s="770"/>
      <c r="CT9" s="770"/>
      <c r="CU9" s="770"/>
      <c r="CV9" s="771"/>
      <c r="CW9" s="769" t="s">
        <v>532</v>
      </c>
      <c r="CX9" s="770"/>
      <c r="CY9" s="770"/>
      <c r="CZ9" s="770"/>
      <c r="DA9" s="771"/>
      <c r="DB9" s="769" t="s">
        <v>491</v>
      </c>
      <c r="DC9" s="770"/>
      <c r="DD9" s="770"/>
      <c r="DE9" s="770"/>
      <c r="DF9" s="771"/>
      <c r="DG9" s="769" t="s">
        <v>491</v>
      </c>
      <c r="DH9" s="770"/>
      <c r="DI9" s="770"/>
      <c r="DJ9" s="770"/>
      <c r="DK9" s="771"/>
      <c r="DL9" s="769" t="s">
        <v>491</v>
      </c>
      <c r="DM9" s="770"/>
      <c r="DN9" s="770"/>
      <c r="DO9" s="770"/>
      <c r="DP9" s="771"/>
      <c r="DQ9" s="769" t="s">
        <v>491</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541</v>
      </c>
      <c r="BT10" s="757"/>
      <c r="BU10" s="757"/>
      <c r="BV10" s="757"/>
      <c r="BW10" s="757"/>
      <c r="BX10" s="757"/>
      <c r="BY10" s="757"/>
      <c r="BZ10" s="757"/>
      <c r="CA10" s="757"/>
      <c r="CB10" s="757"/>
      <c r="CC10" s="757"/>
      <c r="CD10" s="757"/>
      <c r="CE10" s="757"/>
      <c r="CF10" s="757"/>
      <c r="CG10" s="758"/>
      <c r="CH10" s="769">
        <v>3</v>
      </c>
      <c r="CI10" s="770"/>
      <c r="CJ10" s="770"/>
      <c r="CK10" s="770"/>
      <c r="CL10" s="771"/>
      <c r="CM10" s="769">
        <v>208</v>
      </c>
      <c r="CN10" s="770"/>
      <c r="CO10" s="770"/>
      <c r="CP10" s="770"/>
      <c r="CQ10" s="771"/>
      <c r="CR10" s="769">
        <v>200</v>
      </c>
      <c r="CS10" s="770"/>
      <c r="CT10" s="770"/>
      <c r="CU10" s="770"/>
      <c r="CV10" s="771"/>
      <c r="CW10" s="769">
        <v>62</v>
      </c>
      <c r="CX10" s="770"/>
      <c r="CY10" s="770"/>
      <c r="CZ10" s="770"/>
      <c r="DA10" s="771"/>
      <c r="DB10" s="769" t="s">
        <v>491</v>
      </c>
      <c r="DC10" s="770"/>
      <c r="DD10" s="770"/>
      <c r="DE10" s="770"/>
      <c r="DF10" s="771"/>
      <c r="DG10" s="769" t="s">
        <v>491</v>
      </c>
      <c r="DH10" s="770"/>
      <c r="DI10" s="770"/>
      <c r="DJ10" s="770"/>
      <c r="DK10" s="771"/>
      <c r="DL10" s="769" t="s">
        <v>491</v>
      </c>
      <c r="DM10" s="770"/>
      <c r="DN10" s="770"/>
      <c r="DO10" s="770"/>
      <c r="DP10" s="771"/>
      <c r="DQ10" s="769" t="s">
        <v>491</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542</v>
      </c>
      <c r="BT11" s="757"/>
      <c r="BU11" s="757"/>
      <c r="BV11" s="757"/>
      <c r="BW11" s="757"/>
      <c r="BX11" s="757"/>
      <c r="BY11" s="757"/>
      <c r="BZ11" s="757"/>
      <c r="CA11" s="757"/>
      <c r="CB11" s="757"/>
      <c r="CC11" s="757"/>
      <c r="CD11" s="757"/>
      <c r="CE11" s="757"/>
      <c r="CF11" s="757"/>
      <c r="CG11" s="758"/>
      <c r="CH11" s="769">
        <v>4</v>
      </c>
      <c r="CI11" s="770"/>
      <c r="CJ11" s="770"/>
      <c r="CK11" s="770"/>
      <c r="CL11" s="771"/>
      <c r="CM11" s="769">
        <v>348</v>
      </c>
      <c r="CN11" s="770"/>
      <c r="CO11" s="770"/>
      <c r="CP11" s="770"/>
      <c r="CQ11" s="771"/>
      <c r="CR11" s="769">
        <v>300</v>
      </c>
      <c r="CS11" s="770"/>
      <c r="CT11" s="770"/>
      <c r="CU11" s="770"/>
      <c r="CV11" s="771"/>
      <c r="CW11" s="769">
        <v>77</v>
      </c>
      <c r="CX11" s="770"/>
      <c r="CY11" s="770"/>
      <c r="CZ11" s="770"/>
      <c r="DA11" s="771"/>
      <c r="DB11" s="769" t="s">
        <v>491</v>
      </c>
      <c r="DC11" s="770"/>
      <c r="DD11" s="770"/>
      <c r="DE11" s="770"/>
      <c r="DF11" s="771"/>
      <c r="DG11" s="769" t="s">
        <v>491</v>
      </c>
      <c r="DH11" s="770"/>
      <c r="DI11" s="770"/>
      <c r="DJ11" s="770"/>
      <c r="DK11" s="771"/>
      <c r="DL11" s="769" t="s">
        <v>491</v>
      </c>
      <c r="DM11" s="770"/>
      <c r="DN11" s="770"/>
      <c r="DO11" s="770"/>
      <c r="DP11" s="771"/>
      <c r="DQ11" s="769" t="s">
        <v>491</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77217</v>
      </c>
      <c r="R23" s="782"/>
      <c r="S23" s="782"/>
      <c r="T23" s="782"/>
      <c r="U23" s="782"/>
      <c r="V23" s="782">
        <v>74711</v>
      </c>
      <c r="W23" s="782"/>
      <c r="X23" s="782"/>
      <c r="Y23" s="782"/>
      <c r="Z23" s="782"/>
      <c r="AA23" s="782">
        <v>2506</v>
      </c>
      <c r="AB23" s="782"/>
      <c r="AC23" s="782"/>
      <c r="AD23" s="782"/>
      <c r="AE23" s="783"/>
      <c r="AF23" s="784">
        <v>2414</v>
      </c>
      <c r="AG23" s="782"/>
      <c r="AH23" s="782"/>
      <c r="AI23" s="782"/>
      <c r="AJ23" s="785"/>
      <c r="AK23" s="786"/>
      <c r="AL23" s="787"/>
      <c r="AM23" s="787"/>
      <c r="AN23" s="787"/>
      <c r="AO23" s="787"/>
      <c r="AP23" s="782">
        <v>49458</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25397</v>
      </c>
      <c r="R28" s="811"/>
      <c r="S28" s="811"/>
      <c r="T28" s="811"/>
      <c r="U28" s="811"/>
      <c r="V28" s="811">
        <v>25062</v>
      </c>
      <c r="W28" s="811"/>
      <c r="X28" s="811"/>
      <c r="Y28" s="811"/>
      <c r="Z28" s="811"/>
      <c r="AA28" s="811">
        <v>335</v>
      </c>
      <c r="AB28" s="811"/>
      <c r="AC28" s="811"/>
      <c r="AD28" s="811"/>
      <c r="AE28" s="812"/>
      <c r="AF28" s="813">
        <v>335</v>
      </c>
      <c r="AG28" s="811"/>
      <c r="AH28" s="811"/>
      <c r="AI28" s="811"/>
      <c r="AJ28" s="814"/>
      <c r="AK28" s="815">
        <v>2839</v>
      </c>
      <c r="AL28" s="806"/>
      <c r="AM28" s="806"/>
      <c r="AN28" s="806"/>
      <c r="AO28" s="806"/>
      <c r="AP28" s="806" t="s">
        <v>532</v>
      </c>
      <c r="AQ28" s="806"/>
      <c r="AR28" s="806"/>
      <c r="AS28" s="806"/>
      <c r="AT28" s="806"/>
      <c r="AU28" s="806" t="s">
        <v>532</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10394</v>
      </c>
      <c r="R29" s="747"/>
      <c r="S29" s="747"/>
      <c r="T29" s="747"/>
      <c r="U29" s="747"/>
      <c r="V29" s="747">
        <v>10165</v>
      </c>
      <c r="W29" s="747"/>
      <c r="X29" s="747"/>
      <c r="Y29" s="747"/>
      <c r="Z29" s="747"/>
      <c r="AA29" s="747">
        <v>229</v>
      </c>
      <c r="AB29" s="747"/>
      <c r="AC29" s="747"/>
      <c r="AD29" s="747"/>
      <c r="AE29" s="748"/>
      <c r="AF29" s="749">
        <v>229</v>
      </c>
      <c r="AG29" s="750"/>
      <c r="AH29" s="750"/>
      <c r="AI29" s="750"/>
      <c r="AJ29" s="751"/>
      <c r="AK29" s="818">
        <v>1803</v>
      </c>
      <c r="AL29" s="819"/>
      <c r="AM29" s="819"/>
      <c r="AN29" s="819"/>
      <c r="AO29" s="819"/>
      <c r="AP29" s="819" t="s">
        <v>533</v>
      </c>
      <c r="AQ29" s="819"/>
      <c r="AR29" s="819"/>
      <c r="AS29" s="819"/>
      <c r="AT29" s="819"/>
      <c r="AU29" s="819" t="s">
        <v>533</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2032</v>
      </c>
      <c r="R30" s="747"/>
      <c r="S30" s="747"/>
      <c r="T30" s="747"/>
      <c r="U30" s="747"/>
      <c r="V30" s="747">
        <v>1949</v>
      </c>
      <c r="W30" s="747"/>
      <c r="X30" s="747"/>
      <c r="Y30" s="747"/>
      <c r="Z30" s="747"/>
      <c r="AA30" s="747">
        <v>82</v>
      </c>
      <c r="AB30" s="747"/>
      <c r="AC30" s="747"/>
      <c r="AD30" s="747"/>
      <c r="AE30" s="748"/>
      <c r="AF30" s="749">
        <v>82</v>
      </c>
      <c r="AG30" s="750"/>
      <c r="AH30" s="750"/>
      <c r="AI30" s="750"/>
      <c r="AJ30" s="751"/>
      <c r="AK30" s="818">
        <v>339</v>
      </c>
      <c r="AL30" s="819"/>
      <c r="AM30" s="819"/>
      <c r="AN30" s="819"/>
      <c r="AO30" s="819"/>
      <c r="AP30" s="819" t="s">
        <v>533</v>
      </c>
      <c r="AQ30" s="819"/>
      <c r="AR30" s="819"/>
      <c r="AS30" s="819"/>
      <c r="AT30" s="819"/>
      <c r="AU30" s="819" t="s">
        <v>533</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8670</v>
      </c>
      <c r="R31" s="747"/>
      <c r="S31" s="747"/>
      <c r="T31" s="747"/>
      <c r="U31" s="747"/>
      <c r="V31" s="747">
        <v>10441</v>
      </c>
      <c r="W31" s="747"/>
      <c r="X31" s="747"/>
      <c r="Y31" s="747"/>
      <c r="Z31" s="747"/>
      <c r="AA31" s="747">
        <f>Q31-V31</f>
        <v>-1771</v>
      </c>
      <c r="AB31" s="747"/>
      <c r="AC31" s="747"/>
      <c r="AD31" s="747"/>
      <c r="AE31" s="748"/>
      <c r="AF31" s="749">
        <v>734</v>
      </c>
      <c r="AG31" s="750"/>
      <c r="AH31" s="750"/>
      <c r="AI31" s="750"/>
      <c r="AJ31" s="751"/>
      <c r="AK31" s="818">
        <v>1134</v>
      </c>
      <c r="AL31" s="819"/>
      <c r="AM31" s="819"/>
      <c r="AN31" s="819"/>
      <c r="AO31" s="819"/>
      <c r="AP31" s="819">
        <v>10322</v>
      </c>
      <c r="AQ31" s="819"/>
      <c r="AR31" s="819"/>
      <c r="AS31" s="819"/>
      <c r="AT31" s="819"/>
      <c r="AU31" s="819">
        <v>5687</v>
      </c>
      <c r="AV31" s="819"/>
      <c r="AW31" s="819"/>
      <c r="AX31" s="819"/>
      <c r="AY31" s="819"/>
      <c r="AZ31" s="820" t="s">
        <v>532</v>
      </c>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5757</v>
      </c>
      <c r="R32" s="747"/>
      <c r="S32" s="747"/>
      <c r="T32" s="747"/>
      <c r="U32" s="747"/>
      <c r="V32" s="747">
        <v>5571</v>
      </c>
      <c r="W32" s="747"/>
      <c r="X32" s="747"/>
      <c r="Y32" s="747"/>
      <c r="Z32" s="747"/>
      <c r="AA32" s="747">
        <v>185</v>
      </c>
      <c r="AB32" s="747"/>
      <c r="AC32" s="747"/>
      <c r="AD32" s="747"/>
      <c r="AE32" s="748"/>
      <c r="AF32" s="749">
        <v>170</v>
      </c>
      <c r="AG32" s="750"/>
      <c r="AH32" s="750"/>
      <c r="AI32" s="750"/>
      <c r="AJ32" s="751"/>
      <c r="AK32" s="818">
        <v>1360</v>
      </c>
      <c r="AL32" s="819"/>
      <c r="AM32" s="819"/>
      <c r="AN32" s="819"/>
      <c r="AO32" s="819"/>
      <c r="AP32" s="819">
        <v>24393</v>
      </c>
      <c r="AQ32" s="819"/>
      <c r="AR32" s="819"/>
      <c r="AS32" s="819"/>
      <c r="AT32" s="819"/>
      <c r="AU32" s="819">
        <v>9318</v>
      </c>
      <c r="AV32" s="819"/>
      <c r="AW32" s="819"/>
      <c r="AX32" s="819"/>
      <c r="AY32" s="819"/>
      <c r="AZ32" s="820" t="s">
        <v>533</v>
      </c>
      <c r="BA32" s="820"/>
      <c r="BB32" s="820"/>
      <c r="BC32" s="820"/>
      <c r="BD32" s="820"/>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1550</v>
      </c>
      <c r="AG63" s="830"/>
      <c r="AH63" s="830"/>
      <c r="AI63" s="830"/>
      <c r="AJ63" s="831"/>
      <c r="AK63" s="832"/>
      <c r="AL63" s="827"/>
      <c r="AM63" s="827"/>
      <c r="AN63" s="827"/>
      <c r="AO63" s="827"/>
      <c r="AP63" s="830">
        <v>34714</v>
      </c>
      <c r="AQ63" s="830"/>
      <c r="AR63" s="830"/>
      <c r="AS63" s="830"/>
      <c r="AT63" s="830"/>
      <c r="AU63" s="830">
        <v>15005</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392</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534</v>
      </c>
      <c r="C68" s="858"/>
      <c r="D68" s="858"/>
      <c r="E68" s="858"/>
      <c r="F68" s="858"/>
      <c r="G68" s="858"/>
      <c r="H68" s="858"/>
      <c r="I68" s="858"/>
      <c r="J68" s="858"/>
      <c r="K68" s="858"/>
      <c r="L68" s="858"/>
      <c r="M68" s="858"/>
      <c r="N68" s="858"/>
      <c r="O68" s="858"/>
      <c r="P68" s="859"/>
      <c r="Q68" s="860">
        <v>136</v>
      </c>
      <c r="R68" s="854"/>
      <c r="S68" s="854"/>
      <c r="T68" s="854"/>
      <c r="U68" s="854"/>
      <c r="V68" s="854">
        <v>135</v>
      </c>
      <c r="W68" s="854"/>
      <c r="X68" s="854"/>
      <c r="Y68" s="854"/>
      <c r="Z68" s="854"/>
      <c r="AA68" s="854">
        <v>1</v>
      </c>
      <c r="AB68" s="854"/>
      <c r="AC68" s="854"/>
      <c r="AD68" s="854"/>
      <c r="AE68" s="854"/>
      <c r="AF68" s="854">
        <v>1</v>
      </c>
      <c r="AG68" s="854"/>
      <c r="AH68" s="854"/>
      <c r="AI68" s="854"/>
      <c r="AJ68" s="854"/>
      <c r="AK68" s="854" t="s">
        <v>532</v>
      </c>
      <c r="AL68" s="854"/>
      <c r="AM68" s="854"/>
      <c r="AN68" s="854"/>
      <c r="AO68" s="854"/>
      <c r="AP68" s="854" t="s">
        <v>532</v>
      </c>
      <c r="AQ68" s="854"/>
      <c r="AR68" s="854"/>
      <c r="AS68" s="854"/>
      <c r="AT68" s="854"/>
      <c r="AU68" s="854" t="s">
        <v>537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535</v>
      </c>
      <c r="C69" s="862"/>
      <c r="D69" s="862"/>
      <c r="E69" s="862"/>
      <c r="F69" s="862"/>
      <c r="G69" s="862"/>
      <c r="H69" s="862"/>
      <c r="I69" s="862"/>
      <c r="J69" s="862"/>
      <c r="K69" s="862"/>
      <c r="L69" s="862"/>
      <c r="M69" s="862"/>
      <c r="N69" s="862"/>
      <c r="O69" s="862"/>
      <c r="P69" s="863"/>
      <c r="Q69" s="864">
        <v>2429</v>
      </c>
      <c r="R69" s="819"/>
      <c r="S69" s="819"/>
      <c r="T69" s="819"/>
      <c r="U69" s="819"/>
      <c r="V69" s="819">
        <v>2348</v>
      </c>
      <c r="W69" s="819"/>
      <c r="X69" s="819"/>
      <c r="Y69" s="819"/>
      <c r="Z69" s="819"/>
      <c r="AA69" s="819">
        <v>81</v>
      </c>
      <c r="AB69" s="819"/>
      <c r="AC69" s="819"/>
      <c r="AD69" s="819"/>
      <c r="AE69" s="819"/>
      <c r="AF69" s="819">
        <v>81</v>
      </c>
      <c r="AG69" s="819"/>
      <c r="AH69" s="819"/>
      <c r="AI69" s="819"/>
      <c r="AJ69" s="819"/>
      <c r="AK69" s="819">
        <v>257</v>
      </c>
      <c r="AL69" s="819"/>
      <c r="AM69" s="819"/>
      <c r="AN69" s="819"/>
      <c r="AO69" s="819"/>
      <c r="AP69" s="819" t="s">
        <v>532</v>
      </c>
      <c r="AQ69" s="819"/>
      <c r="AR69" s="819"/>
      <c r="AS69" s="819"/>
      <c r="AT69" s="819"/>
      <c r="AU69" s="819" t="s">
        <v>533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536</v>
      </c>
      <c r="C70" s="862"/>
      <c r="D70" s="862"/>
      <c r="E70" s="862"/>
      <c r="F70" s="862"/>
      <c r="G70" s="862"/>
      <c r="H70" s="862"/>
      <c r="I70" s="862"/>
      <c r="J70" s="862"/>
      <c r="K70" s="862"/>
      <c r="L70" s="862"/>
      <c r="M70" s="862"/>
      <c r="N70" s="862"/>
      <c r="O70" s="862"/>
      <c r="P70" s="863"/>
      <c r="Q70" s="864">
        <v>773142</v>
      </c>
      <c r="R70" s="819"/>
      <c r="S70" s="819"/>
      <c r="T70" s="819"/>
      <c r="U70" s="819"/>
      <c r="V70" s="819">
        <v>748588</v>
      </c>
      <c r="W70" s="819"/>
      <c r="X70" s="819"/>
      <c r="Y70" s="819"/>
      <c r="Z70" s="819"/>
      <c r="AA70" s="819">
        <v>24554</v>
      </c>
      <c r="AB70" s="819"/>
      <c r="AC70" s="819"/>
      <c r="AD70" s="819"/>
      <c r="AE70" s="819"/>
      <c r="AF70" s="819">
        <v>24554</v>
      </c>
      <c r="AG70" s="819"/>
      <c r="AH70" s="819"/>
      <c r="AI70" s="819"/>
      <c r="AJ70" s="819"/>
      <c r="AK70" s="819">
        <v>7226</v>
      </c>
      <c r="AL70" s="819"/>
      <c r="AM70" s="819"/>
      <c r="AN70" s="819"/>
      <c r="AO70" s="819"/>
      <c r="AP70" s="819" t="s">
        <v>533</v>
      </c>
      <c r="AQ70" s="819"/>
      <c r="AR70" s="819"/>
      <c r="AS70" s="819"/>
      <c r="AT70" s="819"/>
      <c r="AU70" s="819" t="s">
        <v>533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24637</v>
      </c>
      <c r="AG88" s="830"/>
      <c r="AH88" s="830"/>
      <c r="AI88" s="830"/>
      <c r="AJ88" s="830"/>
      <c r="AK88" s="827"/>
      <c r="AL88" s="827"/>
      <c r="AM88" s="827"/>
      <c r="AN88" s="827"/>
      <c r="AO88" s="827"/>
      <c r="AP88" s="830" t="s">
        <v>543</v>
      </c>
      <c r="AQ88" s="830"/>
      <c r="AR88" s="830"/>
      <c r="AS88" s="830"/>
      <c r="AT88" s="830"/>
      <c r="AU88" s="830" t="s">
        <v>544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855</v>
      </c>
      <c r="CS102" s="838"/>
      <c r="CT102" s="838"/>
      <c r="CU102" s="838"/>
      <c r="CV102" s="881"/>
      <c r="CW102" s="880">
        <v>176</v>
      </c>
      <c r="CX102" s="838"/>
      <c r="CY102" s="838"/>
      <c r="CZ102" s="838"/>
      <c r="DA102" s="881"/>
      <c r="DB102" s="880" t="s">
        <v>545</v>
      </c>
      <c r="DC102" s="838"/>
      <c r="DD102" s="838"/>
      <c r="DE102" s="838"/>
      <c r="DF102" s="881"/>
      <c r="DG102" s="880" t="s">
        <v>546</v>
      </c>
      <c r="DH102" s="838"/>
      <c r="DI102" s="838"/>
      <c r="DJ102" s="838"/>
      <c r="DK102" s="881"/>
      <c r="DL102" s="880" t="s">
        <v>544</v>
      </c>
      <c r="DM102" s="838"/>
      <c r="DN102" s="838"/>
      <c r="DO102" s="838"/>
      <c r="DP102" s="881"/>
      <c r="DQ102" s="880" t="s">
        <v>544</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287</v>
      </c>
      <c r="AG109" s="883"/>
      <c r="AH109" s="883"/>
      <c r="AI109" s="883"/>
      <c r="AJ109" s="884"/>
      <c r="AK109" s="882" t="s">
        <v>286</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287</v>
      </c>
      <c r="BW109" s="883"/>
      <c r="BX109" s="883"/>
      <c r="BY109" s="883"/>
      <c r="BZ109" s="884"/>
      <c r="CA109" s="882" t="s">
        <v>286</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287</v>
      </c>
      <c r="DM109" s="883"/>
      <c r="DN109" s="883"/>
      <c r="DO109" s="883"/>
      <c r="DP109" s="884"/>
      <c r="DQ109" s="882" t="s">
        <v>286</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6462357</v>
      </c>
      <c r="AB110" s="890"/>
      <c r="AC110" s="890"/>
      <c r="AD110" s="890"/>
      <c r="AE110" s="891"/>
      <c r="AF110" s="892">
        <v>6749854</v>
      </c>
      <c r="AG110" s="890"/>
      <c r="AH110" s="890"/>
      <c r="AI110" s="890"/>
      <c r="AJ110" s="891"/>
      <c r="AK110" s="892">
        <v>6825611</v>
      </c>
      <c r="AL110" s="890"/>
      <c r="AM110" s="890"/>
      <c r="AN110" s="890"/>
      <c r="AO110" s="891"/>
      <c r="AP110" s="893">
        <v>17.2</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52961865</v>
      </c>
      <c r="BR110" s="927"/>
      <c r="BS110" s="927"/>
      <c r="BT110" s="927"/>
      <c r="BU110" s="927"/>
      <c r="BV110" s="927">
        <v>51301040</v>
      </c>
      <c r="BW110" s="927"/>
      <c r="BX110" s="927"/>
      <c r="BY110" s="927"/>
      <c r="BZ110" s="927"/>
      <c r="CA110" s="927">
        <v>49457950</v>
      </c>
      <c r="CB110" s="927"/>
      <c r="CC110" s="927"/>
      <c r="CD110" s="927"/>
      <c r="CE110" s="927"/>
      <c r="CF110" s="941">
        <v>124.9</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41667</v>
      </c>
      <c r="AB112" s="959"/>
      <c r="AC112" s="959"/>
      <c r="AD112" s="959"/>
      <c r="AE112" s="960"/>
      <c r="AF112" s="961">
        <v>41667</v>
      </c>
      <c r="AG112" s="959"/>
      <c r="AH112" s="959"/>
      <c r="AI112" s="959"/>
      <c r="AJ112" s="960"/>
      <c r="AK112" s="961">
        <v>41667</v>
      </c>
      <c r="AL112" s="959"/>
      <c r="AM112" s="959"/>
      <c r="AN112" s="959"/>
      <c r="AO112" s="960"/>
      <c r="AP112" s="962">
        <v>0.1</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12061667</v>
      </c>
      <c r="BR112" s="920"/>
      <c r="BS112" s="920"/>
      <c r="BT112" s="920"/>
      <c r="BU112" s="920"/>
      <c r="BV112" s="920">
        <v>11870204</v>
      </c>
      <c r="BW112" s="920"/>
      <c r="BX112" s="920"/>
      <c r="BY112" s="920"/>
      <c r="BZ112" s="920"/>
      <c r="CA112" s="920">
        <v>15005187</v>
      </c>
      <c r="CB112" s="920"/>
      <c r="CC112" s="920"/>
      <c r="CD112" s="920"/>
      <c r="CE112" s="920"/>
      <c r="CF112" s="914">
        <v>37.9</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1164972</v>
      </c>
      <c r="AB113" s="934"/>
      <c r="AC113" s="934"/>
      <c r="AD113" s="934"/>
      <c r="AE113" s="935"/>
      <c r="AF113" s="936">
        <v>1321329</v>
      </c>
      <c r="AG113" s="934"/>
      <c r="AH113" s="934"/>
      <c r="AI113" s="934"/>
      <c r="AJ113" s="935"/>
      <c r="AK113" s="936">
        <v>1098361</v>
      </c>
      <c r="AL113" s="934"/>
      <c r="AM113" s="934"/>
      <c r="AN113" s="934"/>
      <c r="AO113" s="935"/>
      <c r="AP113" s="937">
        <v>2.8</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t="s">
        <v>112</v>
      </c>
      <c r="BR113" s="920"/>
      <c r="BS113" s="920"/>
      <c r="BT113" s="920"/>
      <c r="BU113" s="920"/>
      <c r="BV113" s="920" t="s">
        <v>112</v>
      </c>
      <c r="BW113" s="920"/>
      <c r="BX113" s="920"/>
      <c r="BY113" s="920"/>
      <c r="BZ113" s="920"/>
      <c r="CA113" s="920" t="s">
        <v>112</v>
      </c>
      <c r="CB113" s="920"/>
      <c r="CC113" s="920"/>
      <c r="CD113" s="920"/>
      <c r="CE113" s="920"/>
      <c r="CF113" s="914" t="s">
        <v>112</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112</v>
      </c>
      <c r="AB114" s="959"/>
      <c r="AC114" s="959"/>
      <c r="AD114" s="959"/>
      <c r="AE114" s="960"/>
      <c r="AF114" s="961" t="s">
        <v>112</v>
      </c>
      <c r="AG114" s="959"/>
      <c r="AH114" s="959"/>
      <c r="AI114" s="959"/>
      <c r="AJ114" s="960"/>
      <c r="AK114" s="961" t="s">
        <v>112</v>
      </c>
      <c r="AL114" s="959"/>
      <c r="AM114" s="959"/>
      <c r="AN114" s="959"/>
      <c r="AO114" s="960"/>
      <c r="AP114" s="962" t="s">
        <v>112</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14027280</v>
      </c>
      <c r="BR114" s="920"/>
      <c r="BS114" s="920"/>
      <c r="BT114" s="920"/>
      <c r="BU114" s="920"/>
      <c r="BV114" s="920">
        <v>13768665</v>
      </c>
      <c r="BW114" s="920"/>
      <c r="BX114" s="920"/>
      <c r="BY114" s="920"/>
      <c r="BZ114" s="920"/>
      <c r="CA114" s="920">
        <v>13068649</v>
      </c>
      <c r="CB114" s="920"/>
      <c r="CC114" s="920"/>
      <c r="CD114" s="920"/>
      <c r="CE114" s="920"/>
      <c r="CF114" s="914">
        <v>33</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5169</v>
      </c>
      <c r="AB116" s="959"/>
      <c r="AC116" s="959"/>
      <c r="AD116" s="959"/>
      <c r="AE116" s="960"/>
      <c r="AF116" s="961">
        <v>1926</v>
      </c>
      <c r="AG116" s="959"/>
      <c r="AH116" s="959"/>
      <c r="AI116" s="959"/>
      <c r="AJ116" s="960"/>
      <c r="AK116" s="961">
        <v>1052</v>
      </c>
      <c r="AL116" s="959"/>
      <c r="AM116" s="959"/>
      <c r="AN116" s="959"/>
      <c r="AO116" s="960"/>
      <c r="AP116" s="962">
        <v>0</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7674165</v>
      </c>
      <c r="AB117" s="966"/>
      <c r="AC117" s="966"/>
      <c r="AD117" s="966"/>
      <c r="AE117" s="967"/>
      <c r="AF117" s="965">
        <v>8114776</v>
      </c>
      <c r="AG117" s="966"/>
      <c r="AH117" s="966"/>
      <c r="AI117" s="966"/>
      <c r="AJ117" s="967"/>
      <c r="AK117" s="965">
        <v>7966691</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287</v>
      </c>
      <c r="AG118" s="883"/>
      <c r="AH118" s="883"/>
      <c r="AI118" s="883"/>
      <c r="AJ118" s="884"/>
      <c r="AK118" s="882" t="s">
        <v>286</v>
      </c>
      <c r="AL118" s="883"/>
      <c r="AM118" s="883"/>
      <c r="AN118" s="883"/>
      <c r="AO118" s="884"/>
      <c r="AP118" s="990" t="s">
        <v>403</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431</v>
      </c>
      <c r="BP118" s="994"/>
      <c r="BQ118" s="985">
        <v>79050812</v>
      </c>
      <c r="BR118" s="986"/>
      <c r="BS118" s="986"/>
      <c r="BT118" s="986"/>
      <c r="BU118" s="986"/>
      <c r="BV118" s="986">
        <v>76939909</v>
      </c>
      <c r="BW118" s="986"/>
      <c r="BX118" s="986"/>
      <c r="BY118" s="986"/>
      <c r="BZ118" s="986"/>
      <c r="CA118" s="986">
        <v>77531786</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5054893</v>
      </c>
      <c r="BR119" s="927"/>
      <c r="BS119" s="927"/>
      <c r="BT119" s="927"/>
      <c r="BU119" s="927"/>
      <c r="BV119" s="927">
        <v>5186765</v>
      </c>
      <c r="BW119" s="927"/>
      <c r="BX119" s="927"/>
      <c r="BY119" s="927"/>
      <c r="BZ119" s="927"/>
      <c r="CA119" s="927">
        <v>5116897</v>
      </c>
      <c r="CB119" s="927"/>
      <c r="CC119" s="927"/>
      <c r="CD119" s="927"/>
      <c r="CE119" s="927"/>
      <c r="CF119" s="941">
        <v>12.9</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8380565</v>
      </c>
      <c r="BR120" s="920"/>
      <c r="BS120" s="920"/>
      <c r="BT120" s="920"/>
      <c r="BU120" s="920"/>
      <c r="BV120" s="920">
        <v>8815814</v>
      </c>
      <c r="BW120" s="920"/>
      <c r="BX120" s="920"/>
      <c r="BY120" s="920"/>
      <c r="BZ120" s="920"/>
      <c r="CA120" s="920">
        <v>7827742</v>
      </c>
      <c r="CB120" s="920"/>
      <c r="CC120" s="920"/>
      <c r="CD120" s="920"/>
      <c r="CE120" s="920"/>
      <c r="CF120" s="914">
        <v>19.8</v>
      </c>
      <c r="CG120" s="915"/>
      <c r="CH120" s="915"/>
      <c r="CI120" s="915"/>
      <c r="CJ120" s="915"/>
      <c r="CK120" s="1013" t="s">
        <v>437</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11152701</v>
      </c>
      <c r="DH120" s="927"/>
      <c r="DI120" s="927"/>
      <c r="DJ120" s="927"/>
      <c r="DK120" s="927"/>
      <c r="DL120" s="927">
        <v>10063553</v>
      </c>
      <c r="DM120" s="927"/>
      <c r="DN120" s="927"/>
      <c r="DO120" s="927"/>
      <c r="DP120" s="927"/>
      <c r="DQ120" s="927">
        <v>9318027</v>
      </c>
      <c r="DR120" s="927"/>
      <c r="DS120" s="927"/>
      <c r="DT120" s="927"/>
      <c r="DU120" s="927"/>
      <c r="DV120" s="928">
        <v>23.5</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43544396</v>
      </c>
      <c r="BR121" s="986"/>
      <c r="BS121" s="986"/>
      <c r="BT121" s="986"/>
      <c r="BU121" s="986"/>
      <c r="BV121" s="986">
        <v>41218423</v>
      </c>
      <c r="BW121" s="986"/>
      <c r="BX121" s="986"/>
      <c r="BY121" s="986"/>
      <c r="BZ121" s="986"/>
      <c r="CA121" s="986">
        <v>38915958</v>
      </c>
      <c r="CB121" s="986"/>
      <c r="CC121" s="986"/>
      <c r="CD121" s="986"/>
      <c r="CE121" s="986"/>
      <c r="CF121" s="1024">
        <v>98.2</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908966</v>
      </c>
      <c r="DH121" s="920"/>
      <c r="DI121" s="920"/>
      <c r="DJ121" s="920"/>
      <c r="DK121" s="920"/>
      <c r="DL121" s="920">
        <v>1806651</v>
      </c>
      <c r="DM121" s="920"/>
      <c r="DN121" s="920"/>
      <c r="DO121" s="920"/>
      <c r="DP121" s="920"/>
      <c r="DQ121" s="920">
        <v>5687160</v>
      </c>
      <c r="DR121" s="920"/>
      <c r="DS121" s="920"/>
      <c r="DT121" s="920"/>
      <c r="DU121" s="920"/>
      <c r="DV121" s="921">
        <v>14.4</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440</v>
      </c>
      <c r="BP122" s="994"/>
      <c r="BQ122" s="1034">
        <v>56979854</v>
      </c>
      <c r="BR122" s="1035"/>
      <c r="BS122" s="1035"/>
      <c r="BT122" s="1035"/>
      <c r="BU122" s="1035"/>
      <c r="BV122" s="1035">
        <v>55221002</v>
      </c>
      <c r="BW122" s="1035"/>
      <c r="BX122" s="1035"/>
      <c r="BY122" s="1035"/>
      <c r="BZ122" s="1035"/>
      <c r="CA122" s="1035">
        <v>51860597</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56.8</v>
      </c>
      <c r="BR123" s="1027"/>
      <c r="BS123" s="1027"/>
      <c r="BT123" s="1027"/>
      <c r="BU123" s="1027"/>
      <c r="BV123" s="1027">
        <v>54</v>
      </c>
      <c r="BW123" s="1027"/>
      <c r="BX123" s="1027"/>
      <c r="BY123" s="1027"/>
      <c r="BZ123" s="1027"/>
      <c r="CA123" s="1027">
        <v>64.8</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451</v>
      </c>
      <c r="AY127" s="887"/>
      <c r="AZ127" s="887"/>
      <c r="BA127" s="887"/>
      <c r="BB127" s="887"/>
      <c r="BC127" s="887"/>
      <c r="BD127" s="887"/>
      <c r="BE127" s="888"/>
      <c r="BF127" s="1041" t="s">
        <v>112</v>
      </c>
      <c r="BG127" s="1042"/>
      <c r="BH127" s="1042"/>
      <c r="BI127" s="1042"/>
      <c r="BJ127" s="1042"/>
      <c r="BK127" s="1042"/>
      <c r="BL127" s="1051"/>
      <c r="BM127" s="1041">
        <v>11.36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453</v>
      </c>
      <c r="DM127" s="1048"/>
      <c r="DN127" s="1048"/>
      <c r="DO127" s="1048"/>
      <c r="DP127" s="1048"/>
      <c r="DQ127" s="1048" t="s">
        <v>453</v>
      </c>
      <c r="DR127" s="1048"/>
      <c r="DS127" s="1048"/>
      <c r="DT127" s="1048"/>
      <c r="DU127" s="1048"/>
      <c r="DV127" s="1049" t="s">
        <v>453</v>
      </c>
      <c r="DW127" s="1049"/>
      <c r="DX127" s="1049"/>
      <c r="DY127" s="1049"/>
      <c r="DZ127" s="1050"/>
    </row>
    <row r="128" spans="1:130" s="197" customFormat="1" ht="26.25" customHeight="1">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2286955</v>
      </c>
      <c r="AB128" s="1090"/>
      <c r="AC128" s="1090"/>
      <c r="AD128" s="1090"/>
      <c r="AE128" s="1091"/>
      <c r="AF128" s="1092">
        <v>2209384</v>
      </c>
      <c r="AG128" s="1090"/>
      <c r="AH128" s="1090"/>
      <c r="AI128" s="1090"/>
      <c r="AJ128" s="1091"/>
      <c r="AK128" s="1092">
        <v>2456871</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112</v>
      </c>
      <c r="BG128" s="1067"/>
      <c r="BH128" s="1067"/>
      <c r="BI128" s="1067"/>
      <c r="BJ128" s="1067"/>
      <c r="BK128" s="1067"/>
      <c r="BL128" s="1068"/>
      <c r="BM128" s="1066">
        <v>16.36</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43347465</v>
      </c>
      <c r="AB129" s="959"/>
      <c r="AC129" s="959"/>
      <c r="AD129" s="959"/>
      <c r="AE129" s="960"/>
      <c r="AF129" s="961">
        <v>44795952</v>
      </c>
      <c r="AG129" s="959"/>
      <c r="AH129" s="959"/>
      <c r="AI129" s="959"/>
      <c r="AJ129" s="960"/>
      <c r="AK129" s="961">
        <v>44211932</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2.5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4518182</v>
      </c>
      <c r="AB130" s="959"/>
      <c r="AC130" s="959"/>
      <c r="AD130" s="959"/>
      <c r="AE130" s="960"/>
      <c r="AF130" s="961">
        <v>4644980</v>
      </c>
      <c r="AG130" s="959"/>
      <c r="AH130" s="959"/>
      <c r="AI130" s="959"/>
      <c r="AJ130" s="960"/>
      <c r="AK130" s="961">
        <v>4599953</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v>64.8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38829283</v>
      </c>
      <c r="AB131" s="998"/>
      <c r="AC131" s="998"/>
      <c r="AD131" s="998"/>
      <c r="AE131" s="999"/>
      <c r="AF131" s="1000">
        <v>40150972</v>
      </c>
      <c r="AG131" s="998"/>
      <c r="AH131" s="998"/>
      <c r="AI131" s="998"/>
      <c r="AJ131" s="999"/>
      <c r="AK131" s="1000">
        <v>39611979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2.2380737750000002</v>
      </c>
      <c r="AB132" s="1104"/>
      <c r="AC132" s="1104"/>
      <c r="AD132" s="1104"/>
      <c r="AE132" s="1105"/>
      <c r="AF132" s="1106">
        <v>3.139181786</v>
      </c>
      <c r="AG132" s="1104"/>
      <c r="AH132" s="1104"/>
      <c r="AI132" s="1104"/>
      <c r="AJ132" s="1105"/>
      <c r="AK132" s="1106">
        <v>2.2969491120000001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3.1</v>
      </c>
      <c r="AB133" s="1111"/>
      <c r="AC133" s="1111"/>
      <c r="AD133" s="1111"/>
      <c r="AE133" s="1112"/>
      <c r="AF133" s="1110">
        <v>2.8</v>
      </c>
      <c r="AG133" s="1111"/>
      <c r="AH133" s="1111"/>
      <c r="AI133" s="1111"/>
      <c r="AJ133" s="1112"/>
      <c r="AK133" s="1110">
        <v>2.5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55" zoomScale="85" zoomScaleNormal="85" zoomScaleSheetLayoutView="85" workbookViewId="0">
      <selection activeCell="AI76" sqref="AI7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O43"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19" t="s">
        <v>473</v>
      </c>
      <c r="H9" s="1120"/>
      <c r="I9" s="1120"/>
      <c r="J9" s="1121"/>
      <c r="K9" s="263">
        <v>14221736</v>
      </c>
      <c r="L9" s="264">
        <v>63112</v>
      </c>
      <c r="M9" s="265">
        <v>56720</v>
      </c>
      <c r="N9" s="266">
        <v>11.3</v>
      </c>
    </row>
    <row r="10" spans="1:16">
      <c r="A10" s="248"/>
      <c r="B10" s="244"/>
      <c r="C10" s="244"/>
      <c r="D10" s="244"/>
      <c r="E10" s="244"/>
      <c r="F10" s="244"/>
      <c r="G10" s="1119" t="s">
        <v>474</v>
      </c>
      <c r="H10" s="1120"/>
      <c r="I10" s="1120"/>
      <c r="J10" s="1121"/>
      <c r="K10" s="267">
        <v>798381</v>
      </c>
      <c r="L10" s="268">
        <v>3543</v>
      </c>
      <c r="M10" s="269">
        <v>3493</v>
      </c>
      <c r="N10" s="270">
        <v>1.4</v>
      </c>
    </row>
    <row r="11" spans="1:16" ht="13.5" customHeight="1">
      <c r="A11" s="248"/>
      <c r="B11" s="244"/>
      <c r="C11" s="244"/>
      <c r="D11" s="244"/>
      <c r="E11" s="244"/>
      <c r="F11" s="244"/>
      <c r="G11" s="1119" t="s">
        <v>475</v>
      </c>
      <c r="H11" s="1120"/>
      <c r="I11" s="1120"/>
      <c r="J11" s="1121"/>
      <c r="K11" s="267">
        <v>572</v>
      </c>
      <c r="L11" s="268">
        <v>3</v>
      </c>
      <c r="M11" s="269">
        <v>1791</v>
      </c>
      <c r="N11" s="270">
        <v>-99.8</v>
      </c>
    </row>
    <row r="12" spans="1:16" ht="13.5" customHeight="1">
      <c r="A12" s="248"/>
      <c r="B12" s="244"/>
      <c r="C12" s="244"/>
      <c r="D12" s="244"/>
      <c r="E12" s="244"/>
      <c r="F12" s="244"/>
      <c r="G12" s="1119" t="s">
        <v>476</v>
      </c>
      <c r="H12" s="1120"/>
      <c r="I12" s="1120"/>
      <c r="J12" s="1121"/>
      <c r="K12" s="267">
        <v>616475</v>
      </c>
      <c r="L12" s="268">
        <v>2736</v>
      </c>
      <c r="M12" s="269">
        <v>1224</v>
      </c>
      <c r="N12" s="270">
        <v>123.5</v>
      </c>
    </row>
    <row r="13" spans="1:16" ht="13.5" customHeight="1">
      <c r="A13" s="248"/>
      <c r="B13" s="244"/>
      <c r="C13" s="244"/>
      <c r="D13" s="244"/>
      <c r="E13" s="244"/>
      <c r="F13" s="244"/>
      <c r="G13" s="1119" t="s">
        <v>477</v>
      </c>
      <c r="H13" s="1120"/>
      <c r="I13" s="1120"/>
      <c r="J13" s="1121"/>
      <c r="K13" s="267">
        <v>60738</v>
      </c>
      <c r="L13" s="268">
        <v>270</v>
      </c>
      <c r="M13" s="269">
        <v>28</v>
      </c>
      <c r="N13" s="270">
        <v>864.3</v>
      </c>
    </row>
    <row r="14" spans="1:16" ht="13.5" customHeight="1">
      <c r="A14" s="248"/>
      <c r="B14" s="244"/>
      <c r="C14" s="244"/>
      <c r="D14" s="244"/>
      <c r="E14" s="244"/>
      <c r="F14" s="244"/>
      <c r="G14" s="1119" t="s">
        <v>478</v>
      </c>
      <c r="H14" s="1120"/>
      <c r="I14" s="1120"/>
      <c r="J14" s="1121"/>
      <c r="K14" s="267">
        <v>492044</v>
      </c>
      <c r="L14" s="268">
        <v>2184</v>
      </c>
      <c r="M14" s="269">
        <v>1936</v>
      </c>
      <c r="N14" s="270">
        <v>12.8</v>
      </c>
    </row>
    <row r="15" spans="1:16" ht="13.5" customHeight="1">
      <c r="A15" s="248"/>
      <c r="B15" s="244"/>
      <c r="C15" s="244"/>
      <c r="D15" s="244"/>
      <c r="E15" s="244"/>
      <c r="F15" s="244"/>
      <c r="G15" s="1119" t="s">
        <v>479</v>
      </c>
      <c r="H15" s="1120"/>
      <c r="I15" s="1120"/>
      <c r="J15" s="1121"/>
      <c r="K15" s="267">
        <v>190723</v>
      </c>
      <c r="L15" s="268">
        <v>846</v>
      </c>
      <c r="M15" s="269">
        <v>1163</v>
      </c>
      <c r="N15" s="270">
        <v>-27.3</v>
      </c>
    </row>
    <row r="16" spans="1:16">
      <c r="A16" s="248"/>
      <c r="B16" s="244"/>
      <c r="C16" s="244"/>
      <c r="D16" s="244"/>
      <c r="E16" s="244"/>
      <c r="F16" s="244"/>
      <c r="G16" s="1122" t="s">
        <v>480</v>
      </c>
      <c r="H16" s="1123"/>
      <c r="I16" s="1123"/>
      <c r="J16" s="1124"/>
      <c r="K16" s="268">
        <v>-1064158</v>
      </c>
      <c r="L16" s="268">
        <v>-4722</v>
      </c>
      <c r="M16" s="269">
        <v>-5317</v>
      </c>
      <c r="N16" s="270">
        <v>-11.2</v>
      </c>
    </row>
    <row r="17" spans="1:16">
      <c r="A17" s="248"/>
      <c r="B17" s="244"/>
      <c r="C17" s="244"/>
      <c r="D17" s="244"/>
      <c r="E17" s="244"/>
      <c r="F17" s="244"/>
      <c r="G17" s="1122" t="s">
        <v>171</v>
      </c>
      <c r="H17" s="1123"/>
      <c r="I17" s="1123"/>
      <c r="J17" s="1124"/>
      <c r="K17" s="268">
        <v>15316511</v>
      </c>
      <c r="L17" s="268">
        <v>67970</v>
      </c>
      <c r="M17" s="269">
        <v>61038</v>
      </c>
      <c r="N17" s="270">
        <v>11.4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4" t="s">
        <v>485</v>
      </c>
      <c r="H21" s="1115"/>
      <c r="I21" s="1115"/>
      <c r="J21" s="1116"/>
      <c r="K21" s="280">
        <v>6.49</v>
      </c>
      <c r="L21" s="281">
        <v>6.16</v>
      </c>
      <c r="M21" s="282">
        <v>0.33</v>
      </c>
      <c r="N21" s="249"/>
      <c r="O21" s="283"/>
      <c r="P21" s="279"/>
    </row>
    <row r="22" spans="1:16" s="284" customFormat="1">
      <c r="A22" s="279"/>
      <c r="B22" s="249"/>
      <c r="C22" s="249"/>
      <c r="D22" s="249"/>
      <c r="E22" s="249"/>
      <c r="F22" s="249"/>
      <c r="G22" s="1114" t="s">
        <v>486</v>
      </c>
      <c r="H22" s="1115"/>
      <c r="I22" s="1115"/>
      <c r="J22" s="1116"/>
      <c r="K22" s="285">
        <v>100.9</v>
      </c>
      <c r="L22" s="286">
        <v>100.2</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30" t="s">
        <v>489</v>
      </c>
      <c r="H32" s="1131"/>
      <c r="I32" s="1131"/>
      <c r="J32" s="1132"/>
      <c r="K32" s="294">
        <v>6825611</v>
      </c>
      <c r="L32" s="294">
        <v>30290</v>
      </c>
      <c r="M32" s="295">
        <v>34470</v>
      </c>
      <c r="N32" s="296">
        <v>-12.1</v>
      </c>
    </row>
    <row r="33" spans="1:16" ht="13.5" customHeight="1">
      <c r="A33" s="248"/>
      <c r="B33" s="244"/>
      <c r="C33" s="244"/>
      <c r="D33" s="244"/>
      <c r="E33" s="244"/>
      <c r="F33" s="244"/>
      <c r="G33" s="1130" t="s">
        <v>490</v>
      </c>
      <c r="H33" s="1131"/>
      <c r="I33" s="1131"/>
      <c r="J33" s="1132"/>
      <c r="K33" s="294" t="s">
        <v>491</v>
      </c>
      <c r="L33" s="294" t="s">
        <v>491</v>
      </c>
      <c r="M33" s="295">
        <v>5</v>
      </c>
      <c r="N33" s="296" t="s">
        <v>491</v>
      </c>
    </row>
    <row r="34" spans="1:16" ht="27" customHeight="1">
      <c r="A34" s="248"/>
      <c r="B34" s="244"/>
      <c r="C34" s="244"/>
      <c r="D34" s="244"/>
      <c r="E34" s="244"/>
      <c r="F34" s="244"/>
      <c r="G34" s="1130" t="s">
        <v>492</v>
      </c>
      <c r="H34" s="1131"/>
      <c r="I34" s="1131"/>
      <c r="J34" s="1132"/>
      <c r="K34" s="294">
        <v>41667</v>
      </c>
      <c r="L34" s="294">
        <v>185</v>
      </c>
      <c r="M34" s="295">
        <v>70</v>
      </c>
      <c r="N34" s="296">
        <v>164.3</v>
      </c>
    </row>
    <row r="35" spans="1:16" ht="27" customHeight="1">
      <c r="A35" s="248"/>
      <c r="B35" s="244"/>
      <c r="C35" s="244"/>
      <c r="D35" s="244"/>
      <c r="E35" s="244"/>
      <c r="F35" s="244"/>
      <c r="G35" s="1130" t="s">
        <v>493</v>
      </c>
      <c r="H35" s="1131"/>
      <c r="I35" s="1131"/>
      <c r="J35" s="1132"/>
      <c r="K35" s="294">
        <v>1098361</v>
      </c>
      <c r="L35" s="294">
        <v>4874</v>
      </c>
      <c r="M35" s="295">
        <v>11503</v>
      </c>
      <c r="N35" s="296">
        <v>-57.6</v>
      </c>
    </row>
    <row r="36" spans="1:16" ht="27" customHeight="1">
      <c r="A36" s="248"/>
      <c r="B36" s="244"/>
      <c r="C36" s="244"/>
      <c r="D36" s="244"/>
      <c r="E36" s="244"/>
      <c r="F36" s="244"/>
      <c r="G36" s="1130" t="s">
        <v>494</v>
      </c>
      <c r="H36" s="1131"/>
      <c r="I36" s="1131"/>
      <c r="J36" s="1132"/>
      <c r="K36" s="294" t="s">
        <v>491</v>
      </c>
      <c r="L36" s="294" t="s">
        <v>491</v>
      </c>
      <c r="M36" s="295">
        <v>452</v>
      </c>
      <c r="N36" s="296" t="s">
        <v>491</v>
      </c>
    </row>
    <row r="37" spans="1:16" ht="13.5" customHeight="1">
      <c r="A37" s="248"/>
      <c r="B37" s="244"/>
      <c r="C37" s="244"/>
      <c r="D37" s="244"/>
      <c r="E37" s="244"/>
      <c r="F37" s="244"/>
      <c r="G37" s="1130" t="s">
        <v>495</v>
      </c>
      <c r="H37" s="1131"/>
      <c r="I37" s="1131"/>
      <c r="J37" s="1132"/>
      <c r="K37" s="294" t="s">
        <v>491</v>
      </c>
      <c r="L37" s="294" t="s">
        <v>491</v>
      </c>
      <c r="M37" s="295">
        <v>1422</v>
      </c>
      <c r="N37" s="296" t="s">
        <v>491</v>
      </c>
    </row>
    <row r="38" spans="1:16" ht="27" customHeight="1">
      <c r="A38" s="248"/>
      <c r="B38" s="244"/>
      <c r="C38" s="244"/>
      <c r="D38" s="244"/>
      <c r="E38" s="244"/>
      <c r="F38" s="244"/>
      <c r="G38" s="1133" t="s">
        <v>496</v>
      </c>
      <c r="H38" s="1134"/>
      <c r="I38" s="1134"/>
      <c r="J38" s="1135"/>
      <c r="K38" s="297">
        <v>1052</v>
      </c>
      <c r="L38" s="297">
        <v>5</v>
      </c>
      <c r="M38" s="298">
        <v>4</v>
      </c>
      <c r="N38" s="299">
        <v>25</v>
      </c>
      <c r="O38" s="293"/>
    </row>
    <row r="39" spans="1:16">
      <c r="A39" s="248"/>
      <c r="B39" s="244"/>
      <c r="C39" s="244"/>
      <c r="D39" s="244"/>
      <c r="E39" s="244"/>
      <c r="F39" s="244"/>
      <c r="G39" s="1133" t="s">
        <v>497</v>
      </c>
      <c r="H39" s="1134"/>
      <c r="I39" s="1134"/>
      <c r="J39" s="1135"/>
      <c r="K39" s="300">
        <v>-2456871</v>
      </c>
      <c r="L39" s="300">
        <v>-10903</v>
      </c>
      <c r="M39" s="301">
        <v>-8079</v>
      </c>
      <c r="N39" s="302">
        <v>35</v>
      </c>
      <c r="O39" s="293"/>
    </row>
    <row r="40" spans="1:16" ht="27" customHeight="1">
      <c r="A40" s="248"/>
      <c r="B40" s="244"/>
      <c r="C40" s="244"/>
      <c r="D40" s="244"/>
      <c r="E40" s="244"/>
      <c r="F40" s="244"/>
      <c r="G40" s="1130" t="s">
        <v>498</v>
      </c>
      <c r="H40" s="1131"/>
      <c r="I40" s="1131"/>
      <c r="J40" s="1132"/>
      <c r="K40" s="300">
        <v>-4599953</v>
      </c>
      <c r="L40" s="300">
        <v>-20413</v>
      </c>
      <c r="M40" s="301">
        <v>-29589</v>
      </c>
      <c r="N40" s="302">
        <v>-31</v>
      </c>
      <c r="O40" s="293"/>
    </row>
    <row r="41" spans="1:16">
      <c r="A41" s="248"/>
      <c r="B41" s="244"/>
      <c r="C41" s="244"/>
      <c r="D41" s="244"/>
      <c r="E41" s="244"/>
      <c r="F41" s="244"/>
      <c r="G41" s="1136" t="s">
        <v>281</v>
      </c>
      <c r="H41" s="1137"/>
      <c r="I41" s="1137"/>
      <c r="J41" s="1138"/>
      <c r="K41" s="294">
        <v>909867</v>
      </c>
      <c r="L41" s="300">
        <v>4038</v>
      </c>
      <c r="M41" s="301">
        <v>10257</v>
      </c>
      <c r="N41" s="302">
        <v>-60.6</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5" t="s">
        <v>468</v>
      </c>
      <c r="J49" s="1127" t="s">
        <v>502</v>
      </c>
      <c r="K49" s="1128"/>
      <c r="L49" s="1128"/>
      <c r="M49" s="1128"/>
      <c r="N49" s="1129"/>
    </row>
    <row r="50" spans="1:14">
      <c r="A50" s="248"/>
      <c r="B50" s="244"/>
      <c r="C50" s="244"/>
      <c r="D50" s="244"/>
      <c r="E50" s="244"/>
      <c r="F50" s="244"/>
      <c r="G50" s="312"/>
      <c r="H50" s="313"/>
      <c r="I50" s="1126"/>
      <c r="J50" s="314" t="s">
        <v>503</v>
      </c>
      <c r="K50" s="315" t="s">
        <v>504</v>
      </c>
      <c r="L50" s="316" t="s">
        <v>505</v>
      </c>
      <c r="M50" s="317" t="s">
        <v>506</v>
      </c>
      <c r="N50" s="318" t="s">
        <v>507</v>
      </c>
    </row>
    <row r="51" spans="1:14">
      <c r="A51" s="248"/>
      <c r="B51" s="244"/>
      <c r="C51" s="244"/>
      <c r="D51" s="244"/>
      <c r="E51" s="244"/>
      <c r="F51" s="244"/>
      <c r="G51" s="310" t="s">
        <v>508</v>
      </c>
      <c r="H51" s="311"/>
      <c r="I51" s="319">
        <v>9617176</v>
      </c>
      <c r="J51" s="320">
        <v>43982</v>
      </c>
      <c r="K51" s="321">
        <v>8.6999999999999993</v>
      </c>
      <c r="L51" s="322">
        <v>41739</v>
      </c>
      <c r="M51" s="323">
        <v>-1.2</v>
      </c>
      <c r="N51" s="324">
        <v>9.9</v>
      </c>
    </row>
    <row r="52" spans="1:14">
      <c r="A52" s="248"/>
      <c r="B52" s="244"/>
      <c r="C52" s="244"/>
      <c r="D52" s="244"/>
      <c r="E52" s="244"/>
      <c r="F52" s="244"/>
      <c r="G52" s="325"/>
      <c r="H52" s="326" t="s">
        <v>509</v>
      </c>
      <c r="I52" s="327">
        <v>8408376</v>
      </c>
      <c r="J52" s="328">
        <v>38454</v>
      </c>
      <c r="K52" s="329">
        <v>43</v>
      </c>
      <c r="L52" s="330">
        <v>24625</v>
      </c>
      <c r="M52" s="331">
        <v>-3.4</v>
      </c>
      <c r="N52" s="332">
        <v>46.4</v>
      </c>
    </row>
    <row r="53" spans="1:14">
      <c r="A53" s="248"/>
      <c r="B53" s="244"/>
      <c r="C53" s="244"/>
      <c r="D53" s="244"/>
      <c r="E53" s="244"/>
      <c r="F53" s="244"/>
      <c r="G53" s="310" t="s">
        <v>510</v>
      </c>
      <c r="H53" s="311"/>
      <c r="I53" s="319">
        <v>7885198</v>
      </c>
      <c r="J53" s="320">
        <v>35986</v>
      </c>
      <c r="K53" s="321">
        <v>-18.2</v>
      </c>
      <c r="L53" s="322">
        <v>36765</v>
      </c>
      <c r="M53" s="323">
        <v>-11.9</v>
      </c>
      <c r="N53" s="324">
        <v>-6.3</v>
      </c>
    </row>
    <row r="54" spans="1:14">
      <c r="A54" s="248"/>
      <c r="B54" s="244"/>
      <c r="C54" s="244"/>
      <c r="D54" s="244"/>
      <c r="E54" s="244"/>
      <c r="F54" s="244"/>
      <c r="G54" s="325"/>
      <c r="H54" s="326" t="s">
        <v>509</v>
      </c>
      <c r="I54" s="327">
        <v>6712486</v>
      </c>
      <c r="J54" s="328">
        <v>30634</v>
      </c>
      <c r="K54" s="329">
        <v>-20.3</v>
      </c>
      <c r="L54" s="330">
        <v>20975</v>
      </c>
      <c r="M54" s="331">
        <v>-14.8</v>
      </c>
      <c r="N54" s="332">
        <v>-5.5</v>
      </c>
    </row>
    <row r="55" spans="1:14">
      <c r="A55" s="248"/>
      <c r="B55" s="244"/>
      <c r="C55" s="244"/>
      <c r="D55" s="244"/>
      <c r="E55" s="244"/>
      <c r="F55" s="244"/>
      <c r="G55" s="310" t="s">
        <v>511</v>
      </c>
      <c r="H55" s="311"/>
      <c r="I55" s="319">
        <v>6997769</v>
      </c>
      <c r="J55" s="320">
        <v>31153</v>
      </c>
      <c r="K55" s="321">
        <v>-13.4</v>
      </c>
      <c r="L55" s="322">
        <v>39052</v>
      </c>
      <c r="M55" s="323">
        <v>6.2</v>
      </c>
      <c r="N55" s="324">
        <v>-19.600000000000001</v>
      </c>
    </row>
    <row r="56" spans="1:14">
      <c r="A56" s="248"/>
      <c r="B56" s="244"/>
      <c r="C56" s="244"/>
      <c r="D56" s="244"/>
      <c r="E56" s="244"/>
      <c r="F56" s="244"/>
      <c r="G56" s="325"/>
      <c r="H56" s="326" t="s">
        <v>509</v>
      </c>
      <c r="I56" s="327">
        <v>3861836</v>
      </c>
      <c r="J56" s="328">
        <v>17192</v>
      </c>
      <c r="K56" s="329">
        <v>-43.9</v>
      </c>
      <c r="L56" s="330">
        <v>21186</v>
      </c>
      <c r="M56" s="331">
        <v>1</v>
      </c>
      <c r="N56" s="332">
        <v>-44.9</v>
      </c>
    </row>
    <row r="57" spans="1:14">
      <c r="A57" s="248"/>
      <c r="B57" s="244"/>
      <c r="C57" s="244"/>
      <c r="D57" s="244"/>
      <c r="E57" s="244"/>
      <c r="F57" s="244"/>
      <c r="G57" s="310" t="s">
        <v>512</v>
      </c>
      <c r="H57" s="311"/>
      <c r="I57" s="319">
        <v>7987073</v>
      </c>
      <c r="J57" s="320">
        <v>35462</v>
      </c>
      <c r="K57" s="321">
        <v>13.8</v>
      </c>
      <c r="L57" s="322">
        <v>41235</v>
      </c>
      <c r="M57" s="323">
        <v>5.6</v>
      </c>
      <c r="N57" s="324">
        <v>8.1999999999999993</v>
      </c>
    </row>
    <row r="58" spans="1:14">
      <c r="A58" s="248"/>
      <c r="B58" s="244"/>
      <c r="C58" s="244"/>
      <c r="D58" s="244"/>
      <c r="E58" s="244"/>
      <c r="F58" s="244"/>
      <c r="G58" s="325"/>
      <c r="H58" s="326" t="s">
        <v>509</v>
      </c>
      <c r="I58" s="327">
        <v>3877908</v>
      </c>
      <c r="J58" s="328">
        <v>17218</v>
      </c>
      <c r="K58" s="329">
        <v>0.2</v>
      </c>
      <c r="L58" s="330">
        <v>22086</v>
      </c>
      <c r="M58" s="331">
        <v>4.2</v>
      </c>
      <c r="N58" s="332">
        <v>-4</v>
      </c>
    </row>
    <row r="59" spans="1:14">
      <c r="A59" s="248"/>
      <c r="B59" s="244"/>
      <c r="C59" s="244"/>
      <c r="D59" s="244"/>
      <c r="E59" s="244"/>
      <c r="F59" s="244"/>
      <c r="G59" s="310" t="s">
        <v>513</v>
      </c>
      <c r="H59" s="311"/>
      <c r="I59" s="319">
        <v>6540285</v>
      </c>
      <c r="J59" s="320">
        <v>29024</v>
      </c>
      <c r="K59" s="321">
        <v>-18.2</v>
      </c>
      <c r="L59" s="322">
        <v>41862</v>
      </c>
      <c r="M59" s="323">
        <v>1.5</v>
      </c>
      <c r="N59" s="324">
        <v>-19.7</v>
      </c>
    </row>
    <row r="60" spans="1:14">
      <c r="A60" s="248"/>
      <c r="B60" s="244"/>
      <c r="C60" s="244"/>
      <c r="D60" s="244"/>
      <c r="E60" s="244"/>
      <c r="F60" s="244"/>
      <c r="G60" s="325"/>
      <c r="H60" s="326" t="s">
        <v>509</v>
      </c>
      <c r="I60" s="333">
        <v>4947712</v>
      </c>
      <c r="J60" s="328">
        <v>21956</v>
      </c>
      <c r="K60" s="329">
        <v>27.5</v>
      </c>
      <c r="L60" s="330">
        <v>23710</v>
      </c>
      <c r="M60" s="331">
        <v>7.4</v>
      </c>
      <c r="N60" s="332">
        <v>20.100000000000001</v>
      </c>
    </row>
    <row r="61" spans="1:14">
      <c r="A61" s="248"/>
      <c r="B61" s="244"/>
      <c r="C61" s="244"/>
      <c r="D61" s="244"/>
      <c r="E61" s="244"/>
      <c r="F61" s="244"/>
      <c r="G61" s="310" t="s">
        <v>514</v>
      </c>
      <c r="H61" s="334"/>
      <c r="I61" s="335">
        <v>7805500</v>
      </c>
      <c r="J61" s="336">
        <v>35121</v>
      </c>
      <c r="K61" s="337">
        <v>-5.5</v>
      </c>
      <c r="L61" s="338">
        <v>40131</v>
      </c>
      <c r="M61" s="339">
        <v>0</v>
      </c>
      <c r="N61" s="324">
        <v>-5.5</v>
      </c>
    </row>
    <row r="62" spans="1:14">
      <c r="A62" s="248"/>
      <c r="B62" s="244"/>
      <c r="C62" s="244"/>
      <c r="D62" s="244"/>
      <c r="E62" s="244"/>
      <c r="F62" s="244"/>
      <c r="G62" s="325"/>
      <c r="H62" s="326" t="s">
        <v>509</v>
      </c>
      <c r="I62" s="327">
        <v>5561664</v>
      </c>
      <c r="J62" s="328">
        <v>25091</v>
      </c>
      <c r="K62" s="329">
        <v>1.3</v>
      </c>
      <c r="L62" s="330">
        <v>22516</v>
      </c>
      <c r="M62" s="331">
        <v>-1.1000000000000001</v>
      </c>
      <c r="N62" s="332">
        <v>2.4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28" zoomScale="70" zoomScaleNormal="70" zoomScaleSheetLayoutView="100" workbookViewId="0">
      <selection activeCell="G48" sqref="G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6.46</v>
      </c>
      <c r="G47" s="12">
        <v>2.4700000000000002</v>
      </c>
      <c r="H47" s="12">
        <v>3.33</v>
      </c>
      <c r="I47" s="12">
        <v>5.18</v>
      </c>
      <c r="J47" s="13">
        <v>6.54</v>
      </c>
    </row>
    <row r="48" spans="2:10" ht="57.75" customHeight="1">
      <c r="B48" s="14"/>
      <c r="C48" s="1141" t="s">
        <v>4</v>
      </c>
      <c r="D48" s="1141"/>
      <c r="E48" s="1142"/>
      <c r="F48" s="15">
        <v>2.75</v>
      </c>
      <c r="G48" s="16">
        <v>3.08</v>
      </c>
      <c r="H48" s="16">
        <v>2.59</v>
      </c>
      <c r="I48" s="16">
        <v>3.93</v>
      </c>
      <c r="J48" s="17">
        <v>5.46</v>
      </c>
    </row>
    <row r="49" spans="2:10" ht="57.75" customHeight="1" thickBot="1">
      <c r="B49" s="18"/>
      <c r="C49" s="1143" t="s">
        <v>5</v>
      </c>
      <c r="D49" s="1143"/>
      <c r="E49" s="1144"/>
      <c r="F49" s="19" t="s">
        <v>521</v>
      </c>
      <c r="G49" s="20" t="s">
        <v>522</v>
      </c>
      <c r="H49" s="20">
        <v>0.16</v>
      </c>
      <c r="I49" s="20">
        <v>3.38</v>
      </c>
      <c r="J49" s="21">
        <v>2.77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0" zoomScale="70" zoomScaleNormal="70" zoomScaleSheetLayoutView="100" workbookViewId="0">
      <selection activeCell="I38" sqref="I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523</v>
      </c>
      <c r="D34" s="1151"/>
      <c r="E34" s="1152"/>
      <c r="F34" s="32">
        <v>2.75</v>
      </c>
      <c r="G34" s="33">
        <v>3.07</v>
      </c>
      <c r="H34" s="33">
        <v>2.58</v>
      </c>
      <c r="I34" s="33">
        <v>3.93</v>
      </c>
      <c r="J34" s="34">
        <v>5.46</v>
      </c>
      <c r="K34" s="22"/>
      <c r="L34" s="22"/>
      <c r="M34" s="22"/>
      <c r="N34" s="22"/>
      <c r="O34" s="22"/>
      <c r="P34" s="22"/>
    </row>
    <row r="35" spans="1:16" ht="39" customHeight="1">
      <c r="A35" s="22"/>
      <c r="B35" s="35"/>
      <c r="C35" s="1145" t="s">
        <v>524</v>
      </c>
      <c r="D35" s="1146"/>
      <c r="E35" s="1147"/>
      <c r="F35" s="36">
        <v>2.99</v>
      </c>
      <c r="G35" s="37">
        <v>3.13</v>
      </c>
      <c r="H35" s="37">
        <v>4.5999999999999996</v>
      </c>
      <c r="I35" s="37">
        <v>3.54</v>
      </c>
      <c r="J35" s="38">
        <v>1.65</v>
      </c>
      <c r="K35" s="22"/>
      <c r="L35" s="22"/>
      <c r="M35" s="22"/>
      <c r="N35" s="22"/>
      <c r="O35" s="22"/>
      <c r="P35" s="22"/>
    </row>
    <row r="36" spans="1:16" ht="39" customHeight="1">
      <c r="A36" s="22"/>
      <c r="B36" s="35"/>
      <c r="C36" s="1145" t="s">
        <v>525</v>
      </c>
      <c r="D36" s="1146"/>
      <c r="E36" s="1147"/>
      <c r="F36" s="36">
        <v>1.01</v>
      </c>
      <c r="G36" s="37">
        <v>1.1200000000000001</v>
      </c>
      <c r="H36" s="37">
        <v>1.1200000000000001</v>
      </c>
      <c r="I36" s="37">
        <v>1.0900000000000001</v>
      </c>
      <c r="J36" s="38">
        <v>0.75</v>
      </c>
      <c r="K36" s="22"/>
      <c r="L36" s="22"/>
      <c r="M36" s="22"/>
      <c r="N36" s="22"/>
      <c r="O36" s="22"/>
      <c r="P36" s="22"/>
    </row>
    <row r="37" spans="1:16" ht="39" customHeight="1">
      <c r="A37" s="22"/>
      <c r="B37" s="35"/>
      <c r="C37" s="1145" t="s">
        <v>526</v>
      </c>
      <c r="D37" s="1146"/>
      <c r="E37" s="1147"/>
      <c r="F37" s="36">
        <v>0.13</v>
      </c>
      <c r="G37" s="37">
        <v>0.28000000000000003</v>
      </c>
      <c r="H37" s="37">
        <v>0.56999999999999995</v>
      </c>
      <c r="I37" s="37">
        <v>0.45</v>
      </c>
      <c r="J37" s="38">
        <v>0.51</v>
      </c>
      <c r="K37" s="22"/>
      <c r="L37" s="22"/>
      <c r="M37" s="22"/>
      <c r="N37" s="22"/>
      <c r="O37" s="22"/>
      <c r="P37" s="22"/>
    </row>
    <row r="38" spans="1:16" ht="39" customHeight="1">
      <c r="A38" s="22"/>
      <c r="B38" s="35"/>
      <c r="C38" s="1145" t="s">
        <v>527</v>
      </c>
      <c r="D38" s="1146"/>
      <c r="E38" s="1147"/>
      <c r="F38" s="36">
        <v>0.49</v>
      </c>
      <c r="G38" s="37">
        <v>0.56000000000000005</v>
      </c>
      <c r="H38" s="37">
        <v>0.48</v>
      </c>
      <c r="I38" s="37">
        <v>0.44</v>
      </c>
      <c r="J38" s="38">
        <v>0.38</v>
      </c>
      <c r="K38" s="22"/>
      <c r="L38" s="22"/>
      <c r="M38" s="22"/>
      <c r="N38" s="22"/>
      <c r="O38" s="22"/>
      <c r="P38" s="22"/>
    </row>
    <row r="39" spans="1:16" ht="39" customHeight="1">
      <c r="A39" s="22"/>
      <c r="B39" s="35"/>
      <c r="C39" s="1145" t="s">
        <v>528</v>
      </c>
      <c r="D39" s="1146"/>
      <c r="E39" s="1147"/>
      <c r="F39" s="36">
        <v>0.03</v>
      </c>
      <c r="G39" s="37">
        <v>0.05</v>
      </c>
      <c r="H39" s="37">
        <v>0.04</v>
      </c>
      <c r="I39" s="37">
        <v>0.04</v>
      </c>
      <c r="J39" s="38">
        <v>0.18</v>
      </c>
      <c r="K39" s="22"/>
      <c r="L39" s="22"/>
      <c r="M39" s="22"/>
      <c r="N39" s="22"/>
      <c r="O39" s="22"/>
      <c r="P39" s="22"/>
    </row>
    <row r="40" spans="1:16" ht="39" customHeight="1">
      <c r="A40" s="22"/>
      <c r="B40" s="35"/>
      <c r="C40" s="1145" t="s">
        <v>529</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530</v>
      </c>
      <c r="D42" s="1146"/>
      <c r="E42" s="1147"/>
      <c r="F42" s="36" t="s">
        <v>491</v>
      </c>
      <c r="G42" s="37" t="s">
        <v>491</v>
      </c>
      <c r="H42" s="37" t="s">
        <v>491</v>
      </c>
      <c r="I42" s="37" t="s">
        <v>491</v>
      </c>
      <c r="J42" s="38" t="s">
        <v>491</v>
      </c>
      <c r="K42" s="22"/>
      <c r="L42" s="22"/>
      <c r="M42" s="22"/>
      <c r="N42" s="22"/>
      <c r="O42" s="22"/>
      <c r="P42" s="22"/>
    </row>
    <row r="43" spans="1:16" ht="39" customHeight="1" thickBot="1">
      <c r="A43" s="22"/>
      <c r="B43" s="40"/>
      <c r="C43" s="1148" t="s">
        <v>531</v>
      </c>
      <c r="D43" s="1149"/>
      <c r="E43" s="1150"/>
      <c r="F43" s="41">
        <v>0.02</v>
      </c>
      <c r="G43" s="42">
        <v>0</v>
      </c>
      <c r="H43" s="42">
        <v>0</v>
      </c>
      <c r="I43" s="42" t="s">
        <v>491</v>
      </c>
      <c r="J43" s="43" t="s">
        <v>491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25" zoomScale="85" zoomScaleNormal="85" zoomScaleSheetLayoutView="55" workbookViewId="0">
      <selection activeCell="T43" sqref="T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6782</v>
      </c>
      <c r="L45" s="60">
        <v>6850</v>
      </c>
      <c r="M45" s="60">
        <v>6462</v>
      </c>
      <c r="N45" s="60">
        <v>6750</v>
      </c>
      <c r="O45" s="61">
        <v>6826</v>
      </c>
      <c r="P45" s="48"/>
      <c r="Q45" s="48"/>
      <c r="R45" s="48"/>
      <c r="S45" s="48"/>
      <c r="T45" s="48"/>
      <c r="U45" s="48"/>
    </row>
    <row r="46" spans="1:21" ht="30.75" customHeight="1">
      <c r="A46" s="48"/>
      <c r="B46" s="1163"/>
      <c r="C46" s="1164"/>
      <c r="D46" s="62"/>
      <c r="E46" s="1155" t="s">
        <v>13</v>
      </c>
      <c r="F46" s="1155"/>
      <c r="G46" s="1155"/>
      <c r="H46" s="1155"/>
      <c r="I46" s="1155"/>
      <c r="J46" s="1156"/>
      <c r="K46" s="63">
        <v>50</v>
      </c>
      <c r="L46" s="64">
        <v>50</v>
      </c>
      <c r="M46" s="64" t="s">
        <v>491</v>
      </c>
      <c r="N46" s="64" t="s">
        <v>491</v>
      </c>
      <c r="O46" s="65" t="s">
        <v>491</v>
      </c>
      <c r="P46" s="48"/>
      <c r="Q46" s="48"/>
      <c r="R46" s="48"/>
      <c r="S46" s="48"/>
      <c r="T46" s="48"/>
      <c r="U46" s="48"/>
    </row>
    <row r="47" spans="1:21" ht="30.75" customHeight="1">
      <c r="A47" s="48"/>
      <c r="B47" s="1163"/>
      <c r="C47" s="1164"/>
      <c r="D47" s="62"/>
      <c r="E47" s="1155" t="s">
        <v>14</v>
      </c>
      <c r="F47" s="1155"/>
      <c r="G47" s="1155"/>
      <c r="H47" s="1155"/>
      <c r="I47" s="1155"/>
      <c r="J47" s="1156"/>
      <c r="K47" s="63">
        <v>42</v>
      </c>
      <c r="L47" s="64">
        <v>42</v>
      </c>
      <c r="M47" s="64">
        <v>42</v>
      </c>
      <c r="N47" s="64">
        <v>42</v>
      </c>
      <c r="O47" s="65">
        <v>42</v>
      </c>
      <c r="P47" s="48"/>
      <c r="Q47" s="48"/>
      <c r="R47" s="48"/>
      <c r="S47" s="48"/>
      <c r="T47" s="48"/>
      <c r="U47" s="48"/>
    </row>
    <row r="48" spans="1:21" ht="30.75" customHeight="1">
      <c r="A48" s="48"/>
      <c r="B48" s="1163"/>
      <c r="C48" s="1164"/>
      <c r="D48" s="62"/>
      <c r="E48" s="1155" t="s">
        <v>15</v>
      </c>
      <c r="F48" s="1155"/>
      <c r="G48" s="1155"/>
      <c r="H48" s="1155"/>
      <c r="I48" s="1155"/>
      <c r="J48" s="1156"/>
      <c r="K48" s="63">
        <v>1743</v>
      </c>
      <c r="L48" s="64">
        <v>1260</v>
      </c>
      <c r="M48" s="64">
        <v>1165</v>
      </c>
      <c r="N48" s="64">
        <v>1321</v>
      </c>
      <c r="O48" s="65">
        <v>1098</v>
      </c>
      <c r="P48" s="48"/>
      <c r="Q48" s="48"/>
      <c r="R48" s="48"/>
      <c r="S48" s="48"/>
      <c r="T48" s="48"/>
      <c r="U48" s="48"/>
    </row>
    <row r="49" spans="1:21" ht="30.75" customHeight="1">
      <c r="A49" s="48"/>
      <c r="B49" s="1163"/>
      <c r="C49" s="1164"/>
      <c r="D49" s="62"/>
      <c r="E49" s="1155" t="s">
        <v>16</v>
      </c>
      <c r="F49" s="1155"/>
      <c r="G49" s="1155"/>
      <c r="H49" s="1155"/>
      <c r="I49" s="1155"/>
      <c r="J49" s="1156"/>
      <c r="K49" s="63" t="s">
        <v>491</v>
      </c>
      <c r="L49" s="64" t="s">
        <v>491</v>
      </c>
      <c r="M49" s="64" t="s">
        <v>491</v>
      </c>
      <c r="N49" s="64" t="s">
        <v>491</v>
      </c>
      <c r="O49" s="65" t="s">
        <v>491</v>
      </c>
      <c r="P49" s="48"/>
      <c r="Q49" s="48"/>
      <c r="R49" s="48"/>
      <c r="S49" s="48"/>
      <c r="T49" s="48"/>
      <c r="U49" s="48"/>
    </row>
    <row r="50" spans="1:21" ht="30.75" customHeight="1">
      <c r="A50" s="48"/>
      <c r="B50" s="1163"/>
      <c r="C50" s="1164"/>
      <c r="D50" s="62"/>
      <c r="E50" s="1155" t="s">
        <v>17</v>
      </c>
      <c r="F50" s="1155"/>
      <c r="G50" s="1155"/>
      <c r="H50" s="1155"/>
      <c r="I50" s="1155"/>
      <c r="J50" s="1156"/>
      <c r="K50" s="63" t="s">
        <v>491</v>
      </c>
      <c r="L50" s="64" t="s">
        <v>491</v>
      </c>
      <c r="M50" s="64" t="s">
        <v>491</v>
      </c>
      <c r="N50" s="64" t="s">
        <v>491</v>
      </c>
      <c r="O50" s="65" t="s">
        <v>491</v>
      </c>
      <c r="P50" s="48"/>
      <c r="Q50" s="48"/>
      <c r="R50" s="48"/>
      <c r="S50" s="48"/>
      <c r="T50" s="48"/>
      <c r="U50" s="48"/>
    </row>
    <row r="51" spans="1:21" ht="30.75" customHeight="1">
      <c r="A51" s="48"/>
      <c r="B51" s="1165"/>
      <c r="C51" s="1166"/>
      <c r="D51" s="66"/>
      <c r="E51" s="1155" t="s">
        <v>18</v>
      </c>
      <c r="F51" s="1155"/>
      <c r="G51" s="1155"/>
      <c r="H51" s="1155"/>
      <c r="I51" s="1155"/>
      <c r="J51" s="1156"/>
      <c r="K51" s="63">
        <v>6</v>
      </c>
      <c r="L51" s="64">
        <v>5</v>
      </c>
      <c r="M51" s="64">
        <v>5</v>
      </c>
      <c r="N51" s="64">
        <v>2</v>
      </c>
      <c r="O51" s="65">
        <v>1</v>
      </c>
      <c r="P51" s="48"/>
      <c r="Q51" s="48"/>
      <c r="R51" s="48"/>
      <c r="S51" s="48"/>
      <c r="T51" s="48"/>
      <c r="U51" s="48"/>
    </row>
    <row r="52" spans="1:21" ht="30.75" customHeight="1">
      <c r="A52" s="48"/>
      <c r="B52" s="1153" t="s">
        <v>19</v>
      </c>
      <c r="C52" s="1154"/>
      <c r="D52" s="66"/>
      <c r="E52" s="1155" t="s">
        <v>20</v>
      </c>
      <c r="F52" s="1155"/>
      <c r="G52" s="1155"/>
      <c r="H52" s="1155"/>
      <c r="I52" s="1155"/>
      <c r="J52" s="1156"/>
      <c r="K52" s="63">
        <v>7122</v>
      </c>
      <c r="L52" s="64">
        <v>6881</v>
      </c>
      <c r="M52" s="64">
        <v>6804</v>
      </c>
      <c r="N52" s="64">
        <v>6854</v>
      </c>
      <c r="O52" s="65">
        <v>7057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1501</v>
      </c>
      <c r="L53" s="69">
        <v>1326</v>
      </c>
      <c r="M53" s="69">
        <v>870</v>
      </c>
      <c r="N53" s="69">
        <v>1261</v>
      </c>
      <c r="O53" s="70">
        <v>910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G25" zoomScale="85" zoomScaleNormal="85" zoomScaleSheetLayoutView="100" workbookViewId="0">
      <selection activeCell="S39" sqref="S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9" t="s">
        <v>24</v>
      </c>
      <c r="C41" s="1170"/>
      <c r="D41" s="81"/>
      <c r="E41" s="1175" t="s">
        <v>25</v>
      </c>
      <c r="F41" s="1175"/>
      <c r="G41" s="1175"/>
      <c r="H41" s="1176"/>
      <c r="I41" s="82">
        <v>52766</v>
      </c>
      <c r="J41" s="83">
        <v>53144</v>
      </c>
      <c r="K41" s="83">
        <v>52962</v>
      </c>
      <c r="L41" s="83">
        <v>51301</v>
      </c>
      <c r="M41" s="84">
        <v>49458</v>
      </c>
    </row>
    <row r="42" spans="2:13" ht="27.75" customHeight="1">
      <c r="B42" s="1171"/>
      <c r="C42" s="1172"/>
      <c r="D42" s="85"/>
      <c r="E42" s="1177" t="s">
        <v>26</v>
      </c>
      <c r="F42" s="1177"/>
      <c r="G42" s="1177"/>
      <c r="H42" s="1178"/>
      <c r="I42" s="86" t="s">
        <v>491</v>
      </c>
      <c r="J42" s="87" t="s">
        <v>491</v>
      </c>
      <c r="K42" s="87" t="s">
        <v>491</v>
      </c>
      <c r="L42" s="87" t="s">
        <v>491</v>
      </c>
      <c r="M42" s="88" t="s">
        <v>491</v>
      </c>
    </row>
    <row r="43" spans="2:13" ht="27.75" customHeight="1">
      <c r="B43" s="1171"/>
      <c r="C43" s="1172"/>
      <c r="D43" s="85"/>
      <c r="E43" s="1177" t="s">
        <v>27</v>
      </c>
      <c r="F43" s="1177"/>
      <c r="G43" s="1177"/>
      <c r="H43" s="1178"/>
      <c r="I43" s="86">
        <v>15809</v>
      </c>
      <c r="J43" s="87">
        <v>13755</v>
      </c>
      <c r="K43" s="87">
        <v>12062</v>
      </c>
      <c r="L43" s="87">
        <v>11870</v>
      </c>
      <c r="M43" s="88">
        <v>15005</v>
      </c>
    </row>
    <row r="44" spans="2:13" ht="27.75" customHeight="1">
      <c r="B44" s="1171"/>
      <c r="C44" s="1172"/>
      <c r="D44" s="85"/>
      <c r="E44" s="1177" t="s">
        <v>28</v>
      </c>
      <c r="F44" s="1177"/>
      <c r="G44" s="1177"/>
      <c r="H44" s="1178"/>
      <c r="I44" s="86" t="s">
        <v>491</v>
      </c>
      <c r="J44" s="87" t="s">
        <v>491</v>
      </c>
      <c r="K44" s="87" t="s">
        <v>491</v>
      </c>
      <c r="L44" s="87" t="s">
        <v>491</v>
      </c>
      <c r="M44" s="88" t="s">
        <v>491</v>
      </c>
    </row>
    <row r="45" spans="2:13" ht="27.75" customHeight="1">
      <c r="B45" s="1171"/>
      <c r="C45" s="1172"/>
      <c r="D45" s="85"/>
      <c r="E45" s="1177" t="s">
        <v>29</v>
      </c>
      <c r="F45" s="1177"/>
      <c r="G45" s="1177"/>
      <c r="H45" s="1178"/>
      <c r="I45" s="86">
        <v>14664</v>
      </c>
      <c r="J45" s="87">
        <v>14569</v>
      </c>
      <c r="K45" s="87">
        <v>14027</v>
      </c>
      <c r="L45" s="87">
        <v>13769</v>
      </c>
      <c r="M45" s="88">
        <v>13069</v>
      </c>
    </row>
    <row r="46" spans="2:13" ht="27.75" customHeight="1">
      <c r="B46" s="1171"/>
      <c r="C46" s="1172"/>
      <c r="D46" s="85"/>
      <c r="E46" s="1177" t="s">
        <v>30</v>
      </c>
      <c r="F46" s="1177"/>
      <c r="G46" s="1177"/>
      <c r="H46" s="1178"/>
      <c r="I46" s="86" t="s">
        <v>491</v>
      </c>
      <c r="J46" s="87" t="s">
        <v>491</v>
      </c>
      <c r="K46" s="87" t="s">
        <v>491</v>
      </c>
      <c r="L46" s="87" t="s">
        <v>491</v>
      </c>
      <c r="M46" s="88" t="s">
        <v>491</v>
      </c>
    </row>
    <row r="47" spans="2:13" ht="27.75" customHeight="1">
      <c r="B47" s="1171"/>
      <c r="C47" s="1172"/>
      <c r="D47" s="85"/>
      <c r="E47" s="1177" t="s">
        <v>31</v>
      </c>
      <c r="F47" s="1177"/>
      <c r="G47" s="1177"/>
      <c r="H47" s="1178"/>
      <c r="I47" s="86" t="s">
        <v>491</v>
      </c>
      <c r="J47" s="87" t="s">
        <v>491</v>
      </c>
      <c r="K47" s="87" t="s">
        <v>491</v>
      </c>
      <c r="L47" s="87" t="s">
        <v>491</v>
      </c>
      <c r="M47" s="88" t="s">
        <v>491</v>
      </c>
    </row>
    <row r="48" spans="2:13" ht="27.75" customHeight="1">
      <c r="B48" s="1173"/>
      <c r="C48" s="1174"/>
      <c r="D48" s="85"/>
      <c r="E48" s="1177" t="s">
        <v>32</v>
      </c>
      <c r="F48" s="1177"/>
      <c r="G48" s="1177"/>
      <c r="H48" s="1178"/>
      <c r="I48" s="86" t="s">
        <v>491</v>
      </c>
      <c r="J48" s="87" t="s">
        <v>491</v>
      </c>
      <c r="K48" s="87" t="s">
        <v>491</v>
      </c>
      <c r="L48" s="87" t="s">
        <v>491</v>
      </c>
      <c r="M48" s="88" t="s">
        <v>491</v>
      </c>
    </row>
    <row r="49" spans="2:13" ht="27.75" customHeight="1">
      <c r="B49" s="1179" t="s">
        <v>33</v>
      </c>
      <c r="C49" s="1180"/>
      <c r="D49" s="89"/>
      <c r="E49" s="1177" t="s">
        <v>34</v>
      </c>
      <c r="F49" s="1177"/>
      <c r="G49" s="1177"/>
      <c r="H49" s="1178"/>
      <c r="I49" s="86">
        <v>7796</v>
      </c>
      <c r="J49" s="87">
        <v>5502</v>
      </c>
      <c r="K49" s="87">
        <v>5055</v>
      </c>
      <c r="L49" s="87">
        <v>5187</v>
      </c>
      <c r="M49" s="88">
        <v>5117</v>
      </c>
    </row>
    <row r="50" spans="2:13" ht="27.75" customHeight="1">
      <c r="B50" s="1171"/>
      <c r="C50" s="1172"/>
      <c r="D50" s="85"/>
      <c r="E50" s="1177" t="s">
        <v>35</v>
      </c>
      <c r="F50" s="1177"/>
      <c r="G50" s="1177"/>
      <c r="H50" s="1178"/>
      <c r="I50" s="86">
        <v>5651</v>
      </c>
      <c r="J50" s="87">
        <v>6142</v>
      </c>
      <c r="K50" s="87">
        <v>8381</v>
      </c>
      <c r="L50" s="87">
        <v>8816</v>
      </c>
      <c r="M50" s="88">
        <v>7828</v>
      </c>
    </row>
    <row r="51" spans="2:13" ht="27.75" customHeight="1">
      <c r="B51" s="1173"/>
      <c r="C51" s="1174"/>
      <c r="D51" s="85"/>
      <c r="E51" s="1177" t="s">
        <v>36</v>
      </c>
      <c r="F51" s="1177"/>
      <c r="G51" s="1177"/>
      <c r="H51" s="1178"/>
      <c r="I51" s="86">
        <v>46578</v>
      </c>
      <c r="J51" s="87">
        <v>44965</v>
      </c>
      <c r="K51" s="87">
        <v>43544</v>
      </c>
      <c r="L51" s="87">
        <v>41218</v>
      </c>
      <c r="M51" s="88">
        <v>38916</v>
      </c>
    </row>
    <row r="52" spans="2:13" ht="27.75" customHeight="1" thickBot="1">
      <c r="B52" s="1181" t="s">
        <v>37</v>
      </c>
      <c r="C52" s="1182"/>
      <c r="D52" s="90"/>
      <c r="E52" s="1183" t="s">
        <v>38</v>
      </c>
      <c r="F52" s="1183"/>
      <c r="G52" s="1183"/>
      <c r="H52" s="1184"/>
      <c r="I52" s="91">
        <v>23214</v>
      </c>
      <c r="J52" s="92">
        <v>24859</v>
      </c>
      <c r="K52" s="92">
        <v>22071</v>
      </c>
      <c r="L52" s="92">
        <v>21719</v>
      </c>
      <c r="M52" s="93">
        <v>25671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43982</v>
      </c>
      <c r="E3" s="116"/>
      <c r="F3" s="117">
        <v>41739</v>
      </c>
      <c r="G3" s="118"/>
      <c r="H3" s="119"/>
    </row>
    <row r="4" spans="1:8">
      <c r="A4" s="120"/>
      <c r="B4" s="121"/>
      <c r="C4" s="122"/>
      <c r="D4" s="123">
        <v>38454</v>
      </c>
      <c r="E4" s="124"/>
      <c r="F4" s="125">
        <v>24625</v>
      </c>
      <c r="G4" s="126"/>
      <c r="H4" s="127"/>
    </row>
    <row r="5" spans="1:8">
      <c r="A5" s="108" t="s">
        <v>510</v>
      </c>
      <c r="B5" s="113"/>
      <c r="C5" s="114"/>
      <c r="D5" s="115">
        <v>35986</v>
      </c>
      <c r="E5" s="116"/>
      <c r="F5" s="117">
        <v>36765</v>
      </c>
      <c r="G5" s="118"/>
      <c r="H5" s="119"/>
    </row>
    <row r="6" spans="1:8">
      <c r="A6" s="120"/>
      <c r="B6" s="121"/>
      <c r="C6" s="122"/>
      <c r="D6" s="123">
        <v>30634</v>
      </c>
      <c r="E6" s="124"/>
      <c r="F6" s="125">
        <v>20975</v>
      </c>
      <c r="G6" s="126"/>
      <c r="H6" s="127"/>
    </row>
    <row r="7" spans="1:8">
      <c r="A7" s="108" t="s">
        <v>511</v>
      </c>
      <c r="B7" s="113"/>
      <c r="C7" s="114"/>
      <c r="D7" s="115">
        <v>31153</v>
      </c>
      <c r="E7" s="116"/>
      <c r="F7" s="117">
        <v>39052</v>
      </c>
      <c r="G7" s="118"/>
      <c r="H7" s="119"/>
    </row>
    <row r="8" spans="1:8">
      <c r="A8" s="120"/>
      <c r="B8" s="121"/>
      <c r="C8" s="122"/>
      <c r="D8" s="123">
        <v>17192</v>
      </c>
      <c r="E8" s="124"/>
      <c r="F8" s="125">
        <v>21186</v>
      </c>
      <c r="G8" s="126"/>
      <c r="H8" s="127"/>
    </row>
    <row r="9" spans="1:8">
      <c r="A9" s="108" t="s">
        <v>512</v>
      </c>
      <c r="B9" s="113"/>
      <c r="C9" s="114"/>
      <c r="D9" s="115">
        <v>35462</v>
      </c>
      <c r="E9" s="116"/>
      <c r="F9" s="117">
        <v>41235</v>
      </c>
      <c r="G9" s="118"/>
      <c r="H9" s="119"/>
    </row>
    <row r="10" spans="1:8">
      <c r="A10" s="120"/>
      <c r="B10" s="121"/>
      <c r="C10" s="122"/>
      <c r="D10" s="123">
        <v>17218</v>
      </c>
      <c r="E10" s="124"/>
      <c r="F10" s="125">
        <v>22086</v>
      </c>
      <c r="G10" s="126"/>
      <c r="H10" s="127"/>
    </row>
    <row r="11" spans="1:8">
      <c r="A11" s="108" t="s">
        <v>513</v>
      </c>
      <c r="B11" s="113"/>
      <c r="C11" s="114"/>
      <c r="D11" s="115">
        <v>29024</v>
      </c>
      <c r="E11" s="116"/>
      <c r="F11" s="117">
        <v>41862</v>
      </c>
      <c r="G11" s="118"/>
      <c r="H11" s="119"/>
    </row>
    <row r="12" spans="1:8">
      <c r="A12" s="120"/>
      <c r="B12" s="121"/>
      <c r="C12" s="128"/>
      <c r="D12" s="123">
        <v>21956</v>
      </c>
      <c r="E12" s="124"/>
      <c r="F12" s="125">
        <v>23710</v>
      </c>
      <c r="G12" s="126"/>
      <c r="H12" s="127"/>
    </row>
    <row r="13" spans="1:8">
      <c r="A13" s="108"/>
      <c r="B13" s="113"/>
      <c r="C13" s="129"/>
      <c r="D13" s="130">
        <v>35121</v>
      </c>
      <c r="E13" s="131"/>
      <c r="F13" s="132">
        <v>40131</v>
      </c>
      <c r="G13" s="133"/>
      <c r="H13" s="119"/>
    </row>
    <row r="14" spans="1:8">
      <c r="A14" s="120"/>
      <c r="B14" s="121"/>
      <c r="C14" s="122"/>
      <c r="D14" s="123">
        <v>25091</v>
      </c>
      <c r="E14" s="124"/>
      <c r="F14" s="125">
        <v>22516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2.75</v>
      </c>
      <c r="C19" s="134">
        <f>ROUND(VALUE(SUBSTITUTE(実質収支比率等に係る経年分析!G$48,"▲","-")),2)</f>
        <v>3.08</v>
      </c>
      <c r="D19" s="134">
        <f>ROUND(VALUE(SUBSTITUTE(実質収支比率等に係る経年分析!H$48,"▲","-")),2)</f>
        <v>2.59</v>
      </c>
      <c r="E19" s="134">
        <f>ROUND(VALUE(SUBSTITUTE(実質収支比率等に係る経年分析!I$48,"▲","-")),2)</f>
        <v>3.93</v>
      </c>
      <c r="F19" s="134">
        <f>ROUND(VALUE(SUBSTITUTE(実質収支比率等に係る経年分析!J$48,"▲","-")),2)</f>
        <v>5.46</v>
      </c>
    </row>
    <row r="20" spans="1:11">
      <c r="A20" s="134" t="s">
        <v>43</v>
      </c>
      <c r="B20" s="134">
        <f>ROUND(VALUE(SUBSTITUTE(実質収支比率等に係る経年分析!F$47,"▲","-")),2)</f>
        <v>6.46</v>
      </c>
      <c r="C20" s="134">
        <f>ROUND(VALUE(SUBSTITUTE(実質収支比率等に係る経年分析!G$47,"▲","-")),2)</f>
        <v>2.4700000000000002</v>
      </c>
      <c r="D20" s="134">
        <f>ROUND(VALUE(SUBSTITUTE(実質収支比率等に係る経年分析!H$47,"▲","-")),2)</f>
        <v>3.33</v>
      </c>
      <c r="E20" s="134">
        <f>ROUND(VALUE(SUBSTITUTE(実質収支比率等に係る経年分析!I$47,"▲","-")),2)</f>
        <v>5.18</v>
      </c>
      <c r="F20" s="134">
        <f>ROUND(VALUE(SUBSTITUTE(実質収支比率等に係る経年分析!J$47,"▲","-")),2)</f>
        <v>6.54</v>
      </c>
    </row>
    <row r="21" spans="1:11">
      <c r="A21" s="134" t="s">
        <v>44</v>
      </c>
      <c r="B21" s="134">
        <f>IF(ISNUMBER(VALUE(SUBSTITUTE(実質収支比率等に係る経年分析!F$49,"▲","-"))),ROUND(VALUE(SUBSTITUTE(実質収支比率等に係る経年分析!F$49,"▲","-")),2),NA())</f>
        <v>-5.67</v>
      </c>
      <c r="C21" s="134">
        <f>IF(ISNUMBER(VALUE(SUBSTITUTE(実質収支比率等に係る経年分析!G$49,"▲","-"))),ROUND(VALUE(SUBSTITUTE(実質収支比率等に係る経年分析!G$49,"▲","-")),2),NA())</f>
        <v>-3.54</v>
      </c>
      <c r="D21" s="134">
        <f>IF(ISNUMBER(VALUE(SUBSTITUTE(実質収支比率等に係る経年分析!H$49,"▲","-"))),ROUND(VALUE(SUBSTITUTE(実質収支比率等に係る経年分析!H$49,"▲","-")),2),NA())</f>
        <v>0.16</v>
      </c>
      <c r="E21" s="134">
        <f>IF(ISNUMBER(VALUE(SUBSTITUTE(実質収支比率等に係る経年分析!I$49,"▲","-"))),ROUND(VALUE(SUBSTITUTE(実質収支比率等に係る経年分析!I$49,"▲","-")),2),NA())</f>
        <v>3.38</v>
      </c>
      <c r="F21" s="134">
        <f>IF(ISNUMBER(VALUE(SUBSTITUTE(実質収支比率等に係る経年分析!J$49,"▲","-"))),ROUND(VALUE(SUBSTITUTE(実質収支比率等に係る経年分析!J$49,"▲","-")),2),NA())</f>
        <v>2.77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公共用地取得事業特別会計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0.56000000000000005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0.56999999999999995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0.51</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1.1200000000000001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1.1200000000000001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1.0900000000000001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0.75</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4.5999999999999996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2.58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7122</v>
      </c>
      <c r="E42" s="136"/>
      <c r="F42" s="136"/>
      <c r="G42" s="136">
        <f>'実質公債費比率（分子）の構造'!L$52</f>
        <v>6881</v>
      </c>
      <c r="H42" s="136"/>
      <c r="I42" s="136"/>
      <c r="J42" s="136">
        <f>'実質公債費比率（分子）の構造'!M$52</f>
        <v>6804</v>
      </c>
      <c r="K42" s="136"/>
      <c r="L42" s="136"/>
      <c r="M42" s="136">
        <f>'実質公債費比率（分子）の構造'!N$52</f>
        <v>6854</v>
      </c>
      <c r="N42" s="136"/>
      <c r="O42" s="136"/>
      <c r="P42" s="136">
        <f>'実質公債費比率（分子）の構造'!O$52</f>
        <v>7057</v>
      </c>
    </row>
    <row r="43" spans="1:16">
      <c r="A43" s="136" t="s">
        <v>52</v>
      </c>
      <c r="B43" s="136">
        <f>'実質公債費比率（分子）の構造'!K$51</f>
        <v>6</v>
      </c>
      <c r="C43" s="136"/>
      <c r="D43" s="136"/>
      <c r="E43" s="136">
        <f>'実質公債費比率（分子）の構造'!L$51</f>
        <v>5</v>
      </c>
      <c r="F43" s="136"/>
      <c r="G43" s="136"/>
      <c r="H43" s="136">
        <f>'実質公債費比率（分子）の構造'!M$51</f>
        <v>5</v>
      </c>
      <c r="I43" s="136"/>
      <c r="J43" s="136"/>
      <c r="K43" s="136">
        <f>'実質公債費比率（分子）の構造'!N$51</f>
        <v>2</v>
      </c>
      <c r="L43" s="136"/>
      <c r="M43" s="136"/>
      <c r="N43" s="136">
        <f>'実質公債費比率（分子）の構造'!O$51</f>
        <v>1</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1743</v>
      </c>
      <c r="C46" s="136"/>
      <c r="D46" s="136"/>
      <c r="E46" s="136">
        <f>'実質公債費比率（分子）の構造'!L$48</f>
        <v>1260</v>
      </c>
      <c r="F46" s="136"/>
      <c r="G46" s="136"/>
      <c r="H46" s="136">
        <f>'実質公債費比率（分子）の構造'!M$48</f>
        <v>1165</v>
      </c>
      <c r="I46" s="136"/>
      <c r="J46" s="136"/>
      <c r="K46" s="136">
        <f>'実質公債費比率（分子）の構造'!N$48</f>
        <v>1321</v>
      </c>
      <c r="L46" s="136"/>
      <c r="M46" s="136"/>
      <c r="N46" s="136">
        <f>'実質公債費比率（分子）の構造'!O$48</f>
        <v>1098</v>
      </c>
      <c r="O46" s="136"/>
      <c r="P46" s="136"/>
    </row>
    <row r="47" spans="1:16">
      <c r="A47" s="136" t="s">
        <v>56</v>
      </c>
      <c r="B47" s="136">
        <f>'実質公債費比率（分子）の構造'!K$47</f>
        <v>42</v>
      </c>
      <c r="C47" s="136"/>
      <c r="D47" s="136"/>
      <c r="E47" s="136">
        <f>'実質公債費比率（分子）の構造'!L$47</f>
        <v>42</v>
      </c>
      <c r="F47" s="136"/>
      <c r="G47" s="136"/>
      <c r="H47" s="136">
        <f>'実質公債費比率（分子）の構造'!M$47</f>
        <v>42</v>
      </c>
      <c r="I47" s="136"/>
      <c r="J47" s="136"/>
      <c r="K47" s="136">
        <f>'実質公債費比率（分子）の構造'!N$47</f>
        <v>42</v>
      </c>
      <c r="L47" s="136"/>
      <c r="M47" s="136"/>
      <c r="N47" s="136">
        <f>'実質公債費比率（分子）の構造'!O$47</f>
        <v>42</v>
      </c>
      <c r="O47" s="136"/>
      <c r="P47" s="136"/>
    </row>
    <row r="48" spans="1:16">
      <c r="A48" s="136" t="s">
        <v>57</v>
      </c>
      <c r="B48" s="136">
        <f>'実質公債費比率（分子）の構造'!K$46</f>
        <v>50</v>
      </c>
      <c r="C48" s="136"/>
      <c r="D48" s="136"/>
      <c r="E48" s="136">
        <f>'実質公債費比率（分子）の構造'!L$46</f>
        <v>50</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6782</v>
      </c>
      <c r="C49" s="136"/>
      <c r="D49" s="136"/>
      <c r="E49" s="136">
        <f>'実質公債費比率（分子）の構造'!L$45</f>
        <v>6850</v>
      </c>
      <c r="F49" s="136"/>
      <c r="G49" s="136"/>
      <c r="H49" s="136">
        <f>'実質公債費比率（分子）の構造'!M$45</f>
        <v>6462</v>
      </c>
      <c r="I49" s="136"/>
      <c r="J49" s="136"/>
      <c r="K49" s="136">
        <f>'実質公債費比率（分子）の構造'!N$45</f>
        <v>6750</v>
      </c>
      <c r="L49" s="136"/>
      <c r="M49" s="136"/>
      <c r="N49" s="136">
        <f>'実質公債費比率（分子）の構造'!O$45</f>
        <v>6826</v>
      </c>
      <c r="O49" s="136"/>
      <c r="P49" s="136"/>
    </row>
    <row r="50" spans="1:16">
      <c r="A50" s="136" t="s">
        <v>59</v>
      </c>
      <c r="B50" s="136" t="e">
        <f>NA()</f>
        <v>#N/A</v>
      </c>
      <c r="C50" s="136">
        <f>IF(ISNUMBER('実質公債費比率（分子）の構造'!K$53),'実質公債費比率（分子）の構造'!K$53,NA())</f>
        <v>1501</v>
      </c>
      <c r="D50" s="136" t="e">
        <f>NA()</f>
        <v>#N/A</v>
      </c>
      <c r="E50" s="136" t="e">
        <f>NA()</f>
        <v>#N/A</v>
      </c>
      <c r="F50" s="136">
        <f>IF(ISNUMBER('実質公債費比率（分子）の構造'!L$53),'実質公債費比率（分子）の構造'!L$53,NA())</f>
        <v>1326</v>
      </c>
      <c r="G50" s="136" t="e">
        <f>NA()</f>
        <v>#N/A</v>
      </c>
      <c r="H50" s="136" t="e">
        <f>NA()</f>
        <v>#N/A</v>
      </c>
      <c r="I50" s="136">
        <f>IF(ISNUMBER('実質公債費比率（分子）の構造'!M$53),'実質公債費比率（分子）の構造'!M$53,NA())</f>
        <v>870</v>
      </c>
      <c r="J50" s="136" t="e">
        <f>NA()</f>
        <v>#N/A</v>
      </c>
      <c r="K50" s="136" t="e">
        <f>NA()</f>
        <v>#N/A</v>
      </c>
      <c r="L50" s="136">
        <f>IF(ISNUMBER('実質公債費比率（分子）の構造'!N$53),'実質公債費比率（分子）の構造'!N$53,NA())</f>
        <v>1261</v>
      </c>
      <c r="M50" s="136" t="e">
        <f>NA()</f>
        <v>#N/A</v>
      </c>
      <c r="N50" s="136" t="e">
        <f>NA()</f>
        <v>#N/A</v>
      </c>
      <c r="O50" s="136">
        <f>IF(ISNUMBER('実質公債費比率（分子）の構造'!O$53),'実質公債費比率（分子）の構造'!O$53,NA())</f>
        <v>910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46578</v>
      </c>
      <c r="E56" s="135"/>
      <c r="F56" s="135"/>
      <c r="G56" s="135">
        <f>'将来負担比率（分子）の構造'!J$51</f>
        <v>44965</v>
      </c>
      <c r="H56" s="135"/>
      <c r="I56" s="135"/>
      <c r="J56" s="135">
        <f>'将来負担比率（分子）の構造'!K$51</f>
        <v>43544</v>
      </c>
      <c r="K56" s="135"/>
      <c r="L56" s="135"/>
      <c r="M56" s="135">
        <f>'将来負担比率（分子）の構造'!L$51</f>
        <v>41218</v>
      </c>
      <c r="N56" s="135"/>
      <c r="O56" s="135"/>
      <c r="P56" s="135">
        <f>'将来負担比率（分子）の構造'!M$51</f>
        <v>38916</v>
      </c>
    </row>
    <row r="57" spans="1:16">
      <c r="A57" s="135" t="s">
        <v>35</v>
      </c>
      <c r="B57" s="135"/>
      <c r="C57" s="135"/>
      <c r="D57" s="135">
        <f>'将来負担比率（分子）の構造'!I$50</f>
        <v>5651</v>
      </c>
      <c r="E57" s="135"/>
      <c r="F57" s="135"/>
      <c r="G57" s="135">
        <f>'将来負担比率（分子）の構造'!J$50</f>
        <v>6142</v>
      </c>
      <c r="H57" s="135"/>
      <c r="I57" s="135"/>
      <c r="J57" s="135">
        <f>'将来負担比率（分子）の構造'!K$50</f>
        <v>8381</v>
      </c>
      <c r="K57" s="135"/>
      <c r="L57" s="135"/>
      <c r="M57" s="135">
        <f>'将来負担比率（分子）の構造'!L$50</f>
        <v>8816</v>
      </c>
      <c r="N57" s="135"/>
      <c r="O57" s="135"/>
      <c r="P57" s="135">
        <f>'将来負担比率（分子）の構造'!M$50</f>
        <v>7828</v>
      </c>
    </row>
    <row r="58" spans="1:16">
      <c r="A58" s="135" t="s">
        <v>34</v>
      </c>
      <c r="B58" s="135"/>
      <c r="C58" s="135"/>
      <c r="D58" s="135">
        <f>'将来負担比率（分子）の構造'!I$49</f>
        <v>7796</v>
      </c>
      <c r="E58" s="135"/>
      <c r="F58" s="135"/>
      <c r="G58" s="135">
        <f>'将来負担比率（分子）の構造'!J$49</f>
        <v>5502</v>
      </c>
      <c r="H58" s="135"/>
      <c r="I58" s="135"/>
      <c r="J58" s="135">
        <f>'将来負担比率（分子）の構造'!K$49</f>
        <v>5055</v>
      </c>
      <c r="K58" s="135"/>
      <c r="L58" s="135"/>
      <c r="M58" s="135">
        <f>'将来負担比率（分子）の構造'!L$49</f>
        <v>5187</v>
      </c>
      <c r="N58" s="135"/>
      <c r="O58" s="135"/>
      <c r="P58" s="135">
        <f>'将来負担比率（分子）の構造'!M$49</f>
        <v>5117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14664</v>
      </c>
      <c r="C62" s="135"/>
      <c r="D62" s="135"/>
      <c r="E62" s="135">
        <f>'将来負担比率（分子）の構造'!J$45</f>
        <v>14569</v>
      </c>
      <c r="F62" s="135"/>
      <c r="G62" s="135"/>
      <c r="H62" s="135">
        <f>'将来負担比率（分子）の構造'!K$45</f>
        <v>14027</v>
      </c>
      <c r="I62" s="135"/>
      <c r="J62" s="135"/>
      <c r="K62" s="135">
        <f>'将来負担比率（分子）の構造'!L$45</f>
        <v>13769</v>
      </c>
      <c r="L62" s="135"/>
      <c r="M62" s="135"/>
      <c r="N62" s="135">
        <f>'将来負担比率（分子）の構造'!M$45</f>
        <v>13069</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15809</v>
      </c>
      <c r="C64" s="135"/>
      <c r="D64" s="135"/>
      <c r="E64" s="135">
        <f>'将来負担比率（分子）の構造'!J$43</f>
        <v>13755</v>
      </c>
      <c r="F64" s="135"/>
      <c r="G64" s="135"/>
      <c r="H64" s="135">
        <f>'将来負担比率（分子）の構造'!K$43</f>
        <v>12062</v>
      </c>
      <c r="I64" s="135"/>
      <c r="J64" s="135"/>
      <c r="K64" s="135">
        <f>'将来負担比率（分子）の構造'!L$43</f>
        <v>11870</v>
      </c>
      <c r="L64" s="135"/>
      <c r="M64" s="135"/>
      <c r="N64" s="135">
        <f>'将来負担比率（分子）の構造'!M$43</f>
        <v>15005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52766</v>
      </c>
      <c r="C66" s="135"/>
      <c r="D66" s="135"/>
      <c r="E66" s="135">
        <f>'将来負担比率（分子）の構造'!J$41</f>
        <v>53144</v>
      </c>
      <c r="F66" s="135"/>
      <c r="G66" s="135"/>
      <c r="H66" s="135">
        <f>'将来負担比率（分子）の構造'!K$41</f>
        <v>52962</v>
      </c>
      <c r="I66" s="135"/>
      <c r="J66" s="135"/>
      <c r="K66" s="135">
        <f>'将来負担比率（分子）の構造'!L$41</f>
        <v>51301</v>
      </c>
      <c r="L66" s="135"/>
      <c r="M66" s="135"/>
      <c r="N66" s="135">
        <f>'将来負担比率（分子）の構造'!M$41</f>
        <v>49458</v>
      </c>
      <c r="O66" s="135"/>
      <c r="P66" s="135"/>
    </row>
    <row r="67" spans="1:16">
      <c r="A67" s="135" t="s">
        <v>63</v>
      </c>
      <c r="B67" s="135" t="e">
        <f>NA()</f>
        <v>#N/A</v>
      </c>
      <c r="C67" s="135">
        <f>IF(ISNUMBER('将来負担比率（分子）の構造'!I$52), IF('将来負担比率（分子）の構造'!I$52 &lt; 0, 0, '将来負担比率（分子）の構造'!I$52), NA())</f>
        <v>23214</v>
      </c>
      <c r="D67" s="135" t="e">
        <f>NA()</f>
        <v>#N/A</v>
      </c>
      <c r="E67" s="135" t="e">
        <f>NA()</f>
        <v>#N/A</v>
      </c>
      <c r="F67" s="135">
        <f>IF(ISNUMBER('将来負担比率（分子）の構造'!J$52), IF('将来負担比率（分子）の構造'!J$52 &lt; 0, 0, '将来負担比率（分子）の構造'!J$52), NA())</f>
        <v>24859</v>
      </c>
      <c r="G67" s="135" t="e">
        <f>NA()</f>
        <v>#N/A</v>
      </c>
      <c r="H67" s="135" t="e">
        <f>NA()</f>
        <v>#N/A</v>
      </c>
      <c r="I67" s="135">
        <f>IF(ISNUMBER('将来負担比率（分子）の構造'!K$52), IF('将来負担比率（分子）の構造'!K$52 &lt; 0, 0, '将来負担比率（分子）の構造'!K$52), NA())</f>
        <v>22071</v>
      </c>
      <c r="J67" s="135" t="e">
        <f>NA()</f>
        <v>#N/A</v>
      </c>
      <c r="K67" s="135" t="e">
        <f>NA()</f>
        <v>#N/A</v>
      </c>
      <c r="L67" s="135">
        <f>IF(ISNUMBER('将来負担比率（分子）の構造'!L$52), IF('将来負担比率（分子）の構造'!L$52 &lt; 0, 0, '将来負担比率（分子）の構造'!L$52), NA())</f>
        <v>21719</v>
      </c>
      <c r="M67" s="135" t="e">
        <f>NA()</f>
        <v>#N/A</v>
      </c>
      <c r="N67" s="135" t="e">
        <f>NA()</f>
        <v>#N/A</v>
      </c>
      <c r="O67" s="135">
        <f>IF(ISNUMBER('将来負担比率（分子）の構造'!M$52), IF('将来負担比率（分子）の構造'!M$52 &lt; 0, 0, '将来負担比率（分子）の構造'!M$52), NA())</f>
        <v>25671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松永 真也</cp:lastModifiedBy>
  <dcterms:created xsi:type="dcterms:W3CDTF">2016-02-15T01:11:33Z</dcterms:created>
  <dcterms:modified xsi:type="dcterms:W3CDTF">2016-05-13T09:22:03Z</dcterms:modified>
</cp:coreProperties>
</file>