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3790" yWindow="1600" windowWidth="9510" windowHeight="5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F88" i="12"/>
  <c r="AU88" i="12"/>
  <c r="AP88" i="12"/>
  <c r="AU63" i="12"/>
  <c r="AP63" i="12"/>
  <c r="AF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C36" i="10"/>
  <c r="BW35" i="10"/>
  <c r="BW36" i="10" s="1"/>
  <c r="BE35" i="10"/>
  <c r="CO34" i="10"/>
  <c r="CO35" i="10" s="1"/>
  <c r="CO36" i="10" s="1"/>
  <c r="CO37" i="10" s="1"/>
  <c r="CO38" i="10" s="1"/>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<sst xmlns="http://schemas.openxmlformats.org/spreadsheetml/2006/main" count="1082" uniqueCount="559">
  <si>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</si>
  <si>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</si>
  <si>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</si>
  <si>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</si>
  <si>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</si>
  <si>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</si>
  <si>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</si>
  <si>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</si>
  <si>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</si>
  <si>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</si>
  <si>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</si>
  <si>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</si>
  <si>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</si>
  <si>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</si>
  <si>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</si>
  <si>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</si>
  <si>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</si>
  <si>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</si>
  <si>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</si>
  <si>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</si>
  <si>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</si>
  <si>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</si>
  <si>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</si>
  <si>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</si>
  <si>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</si>
  <si>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</si>
  <si>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</si>
  <si>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</si>
  <si>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</si>
  <si>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</si>
  <si>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</si>
  <si>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</si>
  <si>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</si>
  <si>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</si>
  <si>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</si>
  <si>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</si>
  <si>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</si>
  <si>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</si>
  <si>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</si>
  <si>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</si>
  <si>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</si>
  <si>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</si>
  <si>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</si>
  <si>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</si>
  <si>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</si>
  <si>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</si>
  <si>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</si>
  <si>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</si>
  <si>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</si>
  <si>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</si>
  <si>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</si>
  <si>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</si>
  <si>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</si>
  <si>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</si>
  <si>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</si>
  <si>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</si>
  <si>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</si>
  <si>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</si>
  <si>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</si>
  <si>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</si>
  <si>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</si>
  <si>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</si>
  <si>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</si>
  <si>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</si>
  <si>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</si>
  <si>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</si>
  <si>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</si>
  <si>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</si>
  <si>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</si>
  <si>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</si>
  <si>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</si>
  <si>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</si>
  <si>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</si>
  <si>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</si>
  <si>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</si>
  <si>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</si>
  <si>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</si>
  <si>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</si>
  <si>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</si>
  <si>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</si>
  <si>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</si>
  <si>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</si>
  <si>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</si>
  <si>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</si>
  <si>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</si>
  <si>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</si>
  <si>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</si>
  <si>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</si>
  <si>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</si>
  <si>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</si>
  <si>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</si>
  <si>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</si>
  <si>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</si>
  <si>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</si>
  <si>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</si>
  <si>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</si>
  <si>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</si>
  <si>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</si>
  <si>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</si>
  <si>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</si>
  <si>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</si>
  <si>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</si>
  <si>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</si>
  <si>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</si>
  <si>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</si>
  <si>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</si>
  <si>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</si>
  <si>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</si>
  <si>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</si>
  <si>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</si>
  <si>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</si>
  <si>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</si>
  <si>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</si>
  <si>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</si>
  <si>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</si>
  <si>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</si>
  <si>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</si>
  <si>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</si>
  <si>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</si>
  <si>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</si>
  <si>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</si>
  <si>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</si>
  <si>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</si>
  <si>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</si>
  <si>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</si>
  <si>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</si>
  <si>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</si>
  <si>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</si>
  <si>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</si>
  <si>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</si>
  <si>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</si>
  <si>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</si>
  <si>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</si>
  <si>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</si>
  <si>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</si>
  <si>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</si>
  <si>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</si>
  <si>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</si>
  <si>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</si>
  <si>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</si>
  <si>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</si>
  <si>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</si>
  <si>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</si>
  <si>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</si>
  <si>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</si>
  <si>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</si>
  <si>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</si>
  <si>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</si>
  <si>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</si>
  <si>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</si>
  <si>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</si>
  <si>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</si>
  <si>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</si>
  <si>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</si>
  <si>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</si>
  <si>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</si>
  <si>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</si>
  <si>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</si>
  <si>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</si>
  <si>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</si>
  <si>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</si>
  <si>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</si>
  <si>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</si>
  <si>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</si>
  <si>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</si>
  <si>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</si>
  <si>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</si>
  <si>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</si>
  <si>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</si>
  <si>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</si>
  <si>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</si>
  <si>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</si>
  <si>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</si>
  <si>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</si>
  <si>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</si>
  <si>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</si>
  <si>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</si>
  <si>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</si>
  <si>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</si>
  <si>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</si>
  <si>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</si>
  <si>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</si>
  <si>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</si>
  <si>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</si>
  <si>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</si>
  <si>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</si>
  <si>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</si>
  <si>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</si>
  <si>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</si>
  <si>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</si>
  <si>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</si>
  <si>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</si>
  <si>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</si>
  <si>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</si>
  <si>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</si>
  <si>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</si>
  <si>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</si>
  <si>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</si>
  <si>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</si>
  <si>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</si>
  <si>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</si>
  <si>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</si>
  <si>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</si>
  <si>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神奈川県厚木市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</si>
  <si>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</si>
  <si>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</si>
  <si>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</si>
  <si>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</si>
  <si>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</si>
  <si>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</si>
  <si>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</si>
  <si>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</si>
  <si>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</si>
  <si>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</si>
  <si>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</si>
  <si>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</si>
  <si>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</si>
  <si>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</si>
  <si>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</si>
  <si>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</si>
  <si>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</si>
  <si>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</si>
  <si>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</si>
  <si>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</si>
  <si>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</si>
  <si>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</si>
  <si>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</si>
  <si>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</si>
  <si>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</si>
  <si>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</si>
  <si>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</si>
  <si>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</si>
  <si>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</si>
  <si>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</si>
  <si>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</si>
  <si>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</si>
  <si>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</si>
  <si>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</si>
  <si>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</si>
  <si>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</si>
  <si>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</si>
  <si>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</si>
  <si>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</si>
  <si>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</si>
  <si>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</si>
  <si>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</si>
  <si>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</si>
  <si>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</si>
  <si>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</si>
  <si>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</si>
  <si>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</si>
  <si>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</si>
  <si>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</si>
  <si>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</si>
  <si>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</si>
  <si>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</si>
  <si>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</si>
  <si>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</si>
  <si>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</si>
  <si>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</si>
  <si>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</si>
  <si>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</si>
  <si>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</si>
  <si>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</si>
  <si>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</si>
  <si>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</si>
  <si>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</si>
  <si>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</si>
  <si>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</si>
  <si>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</si>
  <si>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</si>
  <si>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</si>
  <si>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</si>
  <si>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</si>
  <si>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</si>
  <si>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</si>
  <si>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</si>
  <si>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</si>
  <si>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</si>
  <si>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</si>
  <si>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</si>
  <si>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</si>
  <si>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</si>
  <si>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</si>
  <si>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</si>
  <si>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</si>
  <si>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</si>
  <si>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</si>
  <si>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</si>
  <si>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</si>
  <si>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</si>
  <si>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</si>
  <si>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</si>
  <si>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</si>
  <si>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</si>
  <si>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</si>
  <si>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</si>
  <si>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</si>
  <si>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</si>
  <si>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</si>
  <si>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</si>
  <si>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</si>
  <si>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</si>
  <si>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</si>
  <si>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</si>
  <si>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</si>
  <si>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</si>
  <si>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</si>
  <si>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</si>
  <si>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</si>
  <si>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</si>
  <si>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</si>
  <si>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</si>
  <si>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</si>
  <si>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</si>
  <si>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</si>
  <si>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</si>
  <si>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</si>
  <si>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</si>
  <si>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</si>
  <si>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</si>
  <si>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</si>
  <si>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</si>
  <si>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</si>
  <si>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</si>
  <si>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</si>
  <si>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</si>
  <si>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</si>
  <si>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</si>
  <si>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</si>
  <si>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</si>
  <si>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</si>
  <si>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</si>
  <si>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</si>
  <si>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</si>
  <si>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</si>
  <si>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</si>
  <si>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</si>
  <si>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</si>
  <si>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</si>
  <si>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</si>
  <si>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</si>
  <si>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</si>
  <si>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</si>
  <si>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</si>
  <si>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</si>
  <si>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</si>
  <si>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</si>
  <si>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</si>
  <si>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</si>
  <si>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</si>
  <si>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</si>
  <si>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</si>
  <si>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</si>
  <si>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神奈川県厚木市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</si>
  <si>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</si>
  <si>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</si>
  <si>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</si>
  <si>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</si>
  <si>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</si>
  <si>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</si>
  <si>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</si>
  <si>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</si>
  <si>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</si>
  <si>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</si>
  <si>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</si>
  <si>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</si>
  <si>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</si>
  <si>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</si>
  <si>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</si>
  <si>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</si>
  <si>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</si>
  <si>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</si>
  <si>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</si>
  <si>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</si>
  <si>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</si>
  <si>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</si>
  <si>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</si>
  <si>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</si>
  <si>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</si>
  <si>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</si>
  <si>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</si>
  <si>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</si>
  <si>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</si>
  <si>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</si>
  <si>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</si>
  <si>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</si>
  <si>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</si>
  <si>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</si>
  <si>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</si>
  <si>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</si>
  <si>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</si>
  <si>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</si>
  <si>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</si>
  <si>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</si>
  <si>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</si>
  <si>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</si>
  <si>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</si>
  <si>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</si>
  <si>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</si>
  <si>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</si>
  <si>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</si>
  <si>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</si>
  <si>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</si>
  <si>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</si>
  <si>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</si>
  <si>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</si>
  <si>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</si>
  <si>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</si>
  <si>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</si>
  <si>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</si>
  <si>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</si>
  <si>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</si>
  <si>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</si>
  <si>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</si>
  <si>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</si>
  <si>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</si>
  <si>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</si>
  <si>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</si>
  <si>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</si>
  <si>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</si>
  <si>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</si>
  <si>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</si>
  <si>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</si>
  <si>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</si>
  <si>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</si>
  <si>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</si>
  <si>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</si>
  <si>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</si>
  <si>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</si>
  <si>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</si>
  <si>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</si>
  <si>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</si>
  <si>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</si>
  <si>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</si>
  <si>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</si>
  <si>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</si>
  <si>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</si>
  <si>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</si>
  <si>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</si>
  <si>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</si>
  <si>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</si>
  <si>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</si>
  <si>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</si>
  <si>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</si>
  <si>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</si>
  <si>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</si>
  <si>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</si>
  <si>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</si>
  <si>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</si>
  <si>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</si>
  <si>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</si>
  <si>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</si>
  <si>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</si>
  <si>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</si>
  <si>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</si>
  <si>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</si>
  <si>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</si>
  <si>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</si>
  <si>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</si>
  <si>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</si>
  <si>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</si>
  <si>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</si>
  <si>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</si>
  <si>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</si>
  <si>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</si>
  <si>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</si>
  <si>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</si>
  <si>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</si>
  <si>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</si>
  <si>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</si>
  <si>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</si>
  <si>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</si>
  <si>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</si>
  <si>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</si>
  <si>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</si>
  <si>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</si>
  <si>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</si>
  <si>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</si>
  <si>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</si>
  <si>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</si>
  <si>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</si>
  <si>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</si>
  <si>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</si>
  <si>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</si>
  <si>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</si>
  <si>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</si>
  <si>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</si>
  <si>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</si>
  <si>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</si>
  <si>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</si>
  <si>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</si>
  <si>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</si>
  <si>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</si>
  <si>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</si>
  <si>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</si>
  <si>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</si>
  <si>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</si>
  <si>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</si>
  <si>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</si>
  <si>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</si>
  <si>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</si>
  <si>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</si>
  <si>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</si>
  <si>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</si>
  <si>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</si>
  <si>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</si>
  <si>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</si>
  <si>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</si>
  <si>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</si>
  <si>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</si>
  <si>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</si>
  <si>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</si>
  <si>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</si>
  <si>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</si>
  <si>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</si>
  <si>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</si>
  <si>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</si>
  <si>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</si>
  <si>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</si>
  <si>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</si>
  <si>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</si>
  <si>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</si>
  <si>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</si>
  <si>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</si>
  <si>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</si>
  <si>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</si>
  <si>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</si>
  <si>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</si>
  <si>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</si>
  <si>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3.12</t>
  </si>
  <si>
    <t>一般会計</t>
  </si>
  <si>
    <t>病院事業会計</t>
  </si>
  <si>
    <t>公共下水道事業会計</t>
  </si>
  <si>
    <t>介護保険事業特別会計</t>
  </si>
  <si>
    <t>国民健康保険事業特別会計</t>
  </si>
  <si>
    <t>後期高齢者医療事業特別会計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</si>
  <si>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</si>
  <si>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</si>
  <si>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</si>
  <si>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</si>
  <si>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</si>
  <si>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</si>
  <si>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</si>
  <si>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</si>
  <si>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t>
    <phoneticPr fontId="2"/>
  </si>
  <si>
    <t>厚木愛甲環境施設組合</t>
    <rPh sb="0" eb="2">
      <t>アツギ</t>
    </rPh>
    <rPh sb="2" eb="4">
      <t>アイコウ</t>
    </rPh>
    <rPh sb="4" eb="6">
      <t>カンキョウ</t>
    </rPh>
    <rPh sb="6" eb="8">
      <t>シセツ</t>
    </rPh>
    <rPh sb="8" eb="10">
      <t>クミアイ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</si>
  <si>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</si>
  <si>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3"/>
  </si>
  <si>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</si>
  <si>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</si>
  <si>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</si>
  <si>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厚木市スポーツ協会</t>
    <rPh sb="0" eb="3">
      <t>アツギシ</t>
    </rPh>
    <rPh sb="7" eb="9">
      <t>キョウカイ</t>
    </rPh>
    <phoneticPr fontId="2"/>
  </si>
  <si>
    <t>厚木市文化振興財団</t>
    <rPh sb="0" eb="3">
      <t>アツギシ</t>
    </rPh>
    <rPh sb="3" eb="5">
      <t>ブンカ</t>
    </rPh>
    <rPh sb="5" eb="7">
      <t>シンコウ</t>
    </rPh>
    <rPh sb="7" eb="9">
      <t>ザイダン</t>
    </rPh>
    <phoneticPr fontId="2"/>
  </si>
  <si>
    <t>一般廃棄物処理施設建設基金</t>
    <phoneticPr fontId="2"/>
  </si>
  <si>
    <t>社会福祉基金</t>
    <phoneticPr fontId="2"/>
  </si>
  <si>
    <t>みどりの基金</t>
    <phoneticPr fontId="2"/>
  </si>
  <si>
    <t>学校施設整備基金</t>
    <phoneticPr fontId="2"/>
  </si>
  <si>
    <t>庁舎整備基金</t>
    <rPh sb="2" eb="4">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</si>
</sst>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1868-45CB-A9AD-BD21586DBA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54042</c:v>
                </c:pt>
                <c:pt idx="1">
                  <c:v>58378</c:v>
                </c:pt>
                <c:pt idx="2">
                  <c:v>47849</c:v>
                </c:pt>
                <c:pt idx="3">
                  <c:v>56091</c:v>
                </c:pt>
                <c:pt idx="4">
                  <c:v>59139</c:v>
                </c:pt>
              </c:numCache>
            </c:numRef>
          </c:val>
          <c:smooth val="0"/>
          <c:extLst>
            <c:ext xmlns:c16="http://schemas.microsoft.com/office/drawing/2014/chart" uri="{C3380CC4-5D6E-409C-BE32-E72D297353CC}">
              <c16:uniqueId val="{00000001-1868-45CB-A9AD-BD21586DBA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7.37</c:v>
                </c:pt>
                <c:pt idx="1">
                  <c:v>9.06</c:v>
                </c:pt>
                <c:pt idx="2">
                  <c:v>11.41</c:v>
                </c:pt>
                <c:pt idx="3">
                  <c:v>10.47</c:v>
                </c:pt>
                <c:pt idx="4">
                  <c:v>7.33</c:v>
                </c:pt>
              </c:numCache>
            </c:numRef>
          </c:val>
          <c:extLst>
            <c:ext xmlns:c16="http://schemas.microsoft.com/office/drawing/2014/chart" uri="{C3380CC4-5D6E-409C-BE32-E72D297353CC}">
              <c16:uniqueId val="{00000000-A913-4CF7-9CC2-BDCC435C40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c:v>
                </c:pt>
                <c:pt idx="1">
                  <c:v>28.87</c:v>
                </c:pt>
                <c:pt idx="2">
                  <c:v>31.41</c:v>
                </c:pt>
                <c:pt idx="3">
                  <c:v>28.58</c:v>
                </c:pt>
                <c:pt idx="4">
                  <c:v>31.03</c:v>
                </c:pt>
              </c:numCache>
            </c:numRef>
          </c:val>
          <c:extLst>
            <c:ext xmlns:c16="http://schemas.microsoft.com/office/drawing/2014/chart" uri="{C3380CC4-5D6E-409C-BE32-E72D297353CC}">
              <c16:uniqueId val="{00000001-A913-4CF7-9CC2-BDCC435C40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1.91</c:v>
                </c:pt>
                <c:pt idx="1">
                  <c:v>5.03</c:v>
                </c:pt>
                <c:pt idx="2">
                  <c:v>1.62</c:v>
                </c:pt>
                <c:pt idx="3">
                  <c:v>-3.12</c:v>
                </c:pt>
                <c:pt idx="4">
                  <c:v>1.03</c:v>
                </c:pt>
              </c:numCache>
            </c:numRef>
          </c:val>
          <c:smooth val="0"/>
          <c:extLst>
            <c:ext xmlns:c16="http://schemas.microsoft.com/office/drawing/2014/chart" uri="{C3380CC4-5D6E-409C-BE32-E72D297353CC}">
              <c16:uniqueId val="{00000002-A913-4CF7-9CC2-BDCC435C40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F8-4C88-AE51-0388AE1486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F8-4C88-AE51-0388AE1486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F8-4C88-AE51-0388AE1486C0}"/>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F8-4C88-AE51-0388AE1486C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4-8AF8-4C88-AE51-0388AE1486C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0.31</c:v>
                </c:pt>
                <c:pt idx="4">
                  <c:v>#N/A</c:v>
                </c:pt>
                <c:pt idx="5">
                  <c:v>0.32</c:v>
                </c:pt>
                <c:pt idx="6">
                  <c:v>#N/A</c:v>
                </c:pt>
                <c:pt idx="7">
                  <c:v>0.12</c:v>
                </c:pt>
                <c:pt idx="8">
                  <c:v>#N/A</c:v>
                </c:pt>
                <c:pt idx="9">
                  <c:v>0.23</c:v>
                </c:pt>
              </c:numCache>
            </c:numRef>
          </c:val>
          <c:extLst>
            <c:ext xmlns:c16="http://schemas.microsoft.com/office/drawing/2014/chart" uri="{C3380CC4-5D6E-409C-BE32-E72D297353CC}">
              <c16:uniqueId val="{00000005-8AF8-4C88-AE51-0388AE1486C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0.42</c:v>
                </c:pt>
                <c:pt idx="4">
                  <c:v>#N/A</c:v>
                </c:pt>
                <c:pt idx="5">
                  <c:v>0.18</c:v>
                </c:pt>
                <c:pt idx="6">
                  <c:v>#N/A</c:v>
                </c:pt>
                <c:pt idx="7">
                  <c:v>1.07</c:v>
                </c:pt>
                <c:pt idx="8">
                  <c:v>#N/A</c:v>
                </c:pt>
                <c:pt idx="9">
                  <c:v>1.02</c:v>
                </c:pt>
              </c:numCache>
            </c:numRef>
          </c:val>
          <c:extLst>
            <c:ext xmlns:c16="http://schemas.microsoft.com/office/drawing/2014/chart" uri="{C3380CC4-5D6E-409C-BE32-E72D297353CC}">
              <c16:uniqueId val="{00000006-8AF8-4C88-AE51-0388AE1486C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1.65</c:v>
                </c:pt>
                <c:pt idx="4">
                  <c:v>#N/A</c:v>
                </c:pt>
                <c:pt idx="5">
                  <c:v>2.21</c:v>
                </c:pt>
                <c:pt idx="6">
                  <c:v>#N/A</c:v>
                </c:pt>
                <c:pt idx="7">
                  <c:v>2.71</c:v>
                </c:pt>
                <c:pt idx="8">
                  <c:v>#N/A</c:v>
                </c:pt>
                <c:pt idx="9">
                  <c:v>3.63</c:v>
                </c:pt>
              </c:numCache>
            </c:numRef>
          </c:val>
          <c:extLst>
            <c:ext xmlns:c16="http://schemas.microsoft.com/office/drawing/2014/chart" uri="{C3380CC4-5D6E-409C-BE32-E72D297353CC}">
              <c16:uniqueId val="{00000007-8AF8-4C88-AE51-0388AE1486C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2.09</c:v>
                </c:pt>
                <c:pt idx="2">
                  <c:v>#N/A</c:v>
                </c:pt>
                <c:pt idx="3">
                  <c:v>5.05</c:v>
                </c:pt>
                <c:pt idx="4">
                  <c:v>#N/A</c:v>
                </c:pt>
                <c:pt idx="5">
                  <c:v>10.3</c:v>
                </c:pt>
                <c:pt idx="6">
                  <c:v>#N/A</c:v>
                </c:pt>
                <c:pt idx="7">
                  <c:v>7.4</c:v>
                </c:pt>
                <c:pt idx="8">
                  <c:v>#N/A</c:v>
                </c:pt>
                <c:pt idx="9">
                  <c:v>7.14</c:v>
                </c:pt>
              </c:numCache>
            </c:numRef>
          </c:val>
          <c:extLst>
            <c:ext xmlns:c16="http://schemas.microsoft.com/office/drawing/2014/chart" uri="{C3380CC4-5D6E-409C-BE32-E72D297353CC}">
              <c16:uniqueId val="{00000008-8AF8-4C88-AE51-0388AE1486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7.37</c:v>
                </c:pt>
                <c:pt idx="2">
                  <c:v>#N/A</c:v>
                </c:pt>
                <c:pt idx="3">
                  <c:v>9.06</c:v>
                </c:pt>
                <c:pt idx="4">
                  <c:v>#N/A</c:v>
                </c:pt>
                <c:pt idx="5">
                  <c:v>11.4</c:v>
                </c:pt>
                <c:pt idx="6">
                  <c:v>#N/A</c:v>
                </c:pt>
                <c:pt idx="7">
                  <c:v>10.47</c:v>
                </c:pt>
                <c:pt idx="8">
                  <c:v>#N/A</c:v>
                </c:pt>
                <c:pt idx="9">
                  <c:v>7.32</c:v>
                </c:pt>
              </c:numCache>
            </c:numRef>
          </c:val>
          <c:extLst>
            <c:ext xmlns:c16="http://schemas.microsoft.com/office/drawing/2014/chart" uri="{C3380CC4-5D6E-409C-BE32-E72D297353CC}">
              <c16:uniqueId val="{00000009-8AF8-4C88-AE51-0388AE1486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5749</c:v>
                </c:pt>
                <c:pt idx="5">
                  <c:v>5725</c:v>
                </c:pt>
                <c:pt idx="8">
                  <c:v>6044</c:v>
                </c:pt>
                <c:pt idx="11">
                  <c:v>6231</c:v>
                </c:pt>
                <c:pt idx="14">
                  <c:v>5756</c:v>
                </c:pt>
              </c:numCache>
            </c:numRef>
          </c:val>
          <c:extLst>
            <c:ext xmlns:c16="http://schemas.microsoft.com/office/drawing/2014/chart" uri="{C3380CC4-5D6E-409C-BE32-E72D297353CC}">
              <c16:uniqueId val="{00000000-2B36-405D-BF6A-2A945FFC6F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36-405D-BF6A-2A945FFC6F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654</c:v>
                </c:pt>
                <c:pt idx="12">
                  <c:v>123</c:v>
                </c:pt>
              </c:numCache>
            </c:numRef>
          </c:val>
          <c:extLst>
            <c:ext xmlns:c16="http://schemas.microsoft.com/office/drawing/2014/chart" uri="{C3380CC4-5D6E-409C-BE32-E72D297353CC}">
              <c16:uniqueId val="{00000002-2B36-405D-BF6A-2A945FFC6F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5</c:v>
                </c:pt>
                <c:pt idx="9">
                  <c:v>5</c:v>
                </c:pt>
                <c:pt idx="12">
                  <c:v>12</c:v>
                </c:pt>
              </c:numCache>
            </c:numRef>
          </c:val>
          <c:extLst>
            <c:ext xmlns:c16="http://schemas.microsoft.com/office/drawing/2014/chart" uri="{C3380CC4-5D6E-409C-BE32-E72D297353CC}">
              <c16:uniqueId val="{00000003-2B36-405D-BF6A-2A945FFC6F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1158</c:v>
                </c:pt>
                <c:pt idx="3">
                  <c:v>1122</c:v>
                </c:pt>
                <c:pt idx="6">
                  <c:v>1163</c:v>
                </c:pt>
                <c:pt idx="9">
                  <c:v>1141</c:v>
                </c:pt>
                <c:pt idx="12">
                  <c:v>1249</c:v>
                </c:pt>
              </c:numCache>
            </c:numRef>
          </c:val>
          <c:extLst>
            <c:ext xmlns:c16="http://schemas.microsoft.com/office/drawing/2014/chart" uri="{C3380CC4-5D6E-409C-BE32-E72D297353CC}">
              <c16:uniqueId val="{00000004-2B36-405D-BF6A-2A945FFC6F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5-2B36-405D-BF6A-2A945FFC6F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36-405D-BF6A-2A945FFC6F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6001</c:v>
                </c:pt>
                <c:pt idx="3">
                  <c:v>5753</c:v>
                </c:pt>
                <c:pt idx="6">
                  <c:v>6044</c:v>
                </c:pt>
                <c:pt idx="9">
                  <c:v>6132</c:v>
                </c:pt>
                <c:pt idx="12">
                  <c:v>6036</c:v>
                </c:pt>
              </c:numCache>
            </c:numRef>
          </c:val>
          <c:extLst>
            <c:ext xmlns:c16="http://schemas.microsoft.com/office/drawing/2014/chart" uri="{C3380CC4-5D6E-409C-BE32-E72D297353CC}">
              <c16:uniqueId val="{00000007-2B36-405D-BF6A-2A945FFC6F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1452</c:v>
                </c:pt>
                <c:pt idx="2">
                  <c:v>#N/A</c:v>
                </c:pt>
                <c:pt idx="3">
                  <c:v>#N/A</c:v>
                </c:pt>
                <c:pt idx="4">
                  <c:v>1192</c:v>
                </c:pt>
                <c:pt idx="5">
                  <c:v>#N/A</c:v>
                </c:pt>
                <c:pt idx="6">
                  <c:v>#N/A</c:v>
                </c:pt>
                <c:pt idx="7">
                  <c:v>1210</c:v>
                </c:pt>
                <c:pt idx="8">
                  <c:v>#N/A</c:v>
                </c:pt>
                <c:pt idx="9">
                  <c:v>#N/A</c:v>
                </c:pt>
                <c:pt idx="10">
                  <c:v>1743</c:v>
                </c:pt>
                <c:pt idx="11">
                  <c:v>#N/A</c:v>
                </c:pt>
                <c:pt idx="12">
                  <c:v>#N/A</c:v>
                </c:pt>
                <c:pt idx="13">
                  <c:v>1706</c:v>
                </c:pt>
                <c:pt idx="14">
                  <c:v>#N/A</c:v>
                </c:pt>
              </c:numCache>
            </c:numRef>
          </c:val>
          <c:smooth val="0"/>
          <c:extLst>
            <c:ext xmlns:c16="http://schemas.microsoft.com/office/drawing/2014/chart" uri="{C3380CC4-5D6E-409C-BE32-E72D297353CC}">
              <c16:uniqueId val="{00000008-2B36-405D-BF6A-2A945FFC6F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27888</c:v>
                </c:pt>
                <c:pt idx="5">
                  <c:v>25318</c:v>
                </c:pt>
                <c:pt idx="8">
                  <c:v>23348</c:v>
                </c:pt>
                <c:pt idx="11">
                  <c:v>21803</c:v>
                </c:pt>
                <c:pt idx="14">
                  <c:v>21264</c:v>
                </c:pt>
              </c:numCache>
            </c:numRef>
          </c:val>
          <c:extLst>
            <c:ext xmlns:c16="http://schemas.microsoft.com/office/drawing/2014/chart" uri="{C3380CC4-5D6E-409C-BE32-E72D297353CC}">
              <c16:uniqueId val="{00000000-8E70-4124-BDDF-FE1C7F22B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10310</c:v>
                </c:pt>
                <c:pt idx="5">
                  <c:v>12261</c:v>
                </c:pt>
                <c:pt idx="8">
                  <c:v>14954</c:v>
                </c:pt>
                <c:pt idx="11">
                  <c:v>17411</c:v>
                </c:pt>
                <c:pt idx="14">
                  <c:v>17154</c:v>
                </c:pt>
              </c:numCache>
            </c:numRef>
          </c:val>
          <c:extLst>
            <c:ext xmlns:c16="http://schemas.microsoft.com/office/drawing/2014/chart" uri="{C3380CC4-5D6E-409C-BE32-E72D297353CC}">
              <c16:uniqueId val="{00000001-8E70-4124-BDDF-FE1C7F22B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22598</c:v>
                </c:pt>
                <c:pt idx="5">
                  <c:v>26472</c:v>
                </c:pt>
                <c:pt idx="8">
                  <c:v>28714</c:v>
                </c:pt>
                <c:pt idx="11">
                  <c:v>31127</c:v>
                </c:pt>
                <c:pt idx="14">
                  <c:v>33372</c:v>
                </c:pt>
              </c:numCache>
            </c:numRef>
          </c:val>
          <c:extLst>
            <c:ext xmlns:c16="http://schemas.microsoft.com/office/drawing/2014/chart" uri="{C3380CC4-5D6E-409C-BE32-E72D297353CC}">
              <c16:uniqueId val="{00000002-8E70-4124-BDDF-FE1C7F22B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0-4124-BDDF-FE1C7F22B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70-4124-BDDF-FE1C7F22B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0-4124-BDDF-FE1C7F22B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11498</c:v>
                </c:pt>
                <c:pt idx="3">
                  <c:v>11125</c:v>
                </c:pt>
                <c:pt idx="6">
                  <c:v>10660</c:v>
                </c:pt>
                <c:pt idx="9">
                  <c:v>10698</c:v>
                </c:pt>
                <c:pt idx="12">
                  <c:v>10840</c:v>
                </c:pt>
              </c:numCache>
            </c:numRef>
          </c:val>
          <c:extLst>
            <c:ext xmlns:c16="http://schemas.microsoft.com/office/drawing/2014/chart" uri="{C3380CC4-5D6E-409C-BE32-E72D297353CC}">
              <c16:uniqueId val="{00000006-8E70-4124-BDDF-FE1C7F22B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1265</c:v>
                </c:pt>
                <c:pt idx="6">
                  <c:v>1373</c:v>
                </c:pt>
                <c:pt idx="9">
                  <c:v>2307</c:v>
                </c:pt>
                <c:pt idx="12">
                  <c:v>4715</c:v>
                </c:pt>
              </c:numCache>
            </c:numRef>
          </c:val>
          <c:extLst>
            <c:ext xmlns:c16="http://schemas.microsoft.com/office/drawing/2014/chart" uri="{C3380CC4-5D6E-409C-BE32-E72D297353CC}">
              <c16:uniqueId val="{00000007-8E70-4124-BDDF-FE1C7F22B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12633</c:v>
                </c:pt>
                <c:pt idx="3">
                  <c:v>12900</c:v>
                </c:pt>
                <c:pt idx="6">
                  <c:v>13817</c:v>
                </c:pt>
                <c:pt idx="9">
                  <c:v>14407</c:v>
                </c:pt>
                <c:pt idx="12">
                  <c:v>14648</c:v>
                </c:pt>
              </c:numCache>
            </c:numRef>
          </c:val>
          <c:extLst>
            <c:ext xmlns:c16="http://schemas.microsoft.com/office/drawing/2014/chart" uri="{C3380CC4-5D6E-409C-BE32-E72D297353CC}">
              <c16:uniqueId val="{00000008-8E70-4124-BDDF-FE1C7F22B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654</c:v>
                </c:pt>
                <c:pt idx="12">
                  <c:v>1990</c:v>
                </c:pt>
              </c:numCache>
            </c:numRef>
          </c:val>
          <c:extLst>
            <c:ext xmlns:c16="http://schemas.microsoft.com/office/drawing/2014/chart" uri="{C3380CC4-5D6E-409C-BE32-E72D297353CC}">
              <c16:uniqueId val="{00000009-8E70-4124-BDDF-FE1C7F22B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55067</c:v>
                </c:pt>
                <c:pt idx="3">
                  <c:v>58568</c:v>
                </c:pt>
                <c:pt idx="6">
                  <c:v>60349</c:v>
                </c:pt>
                <c:pt idx="9">
                  <c:v>63061</c:v>
                </c:pt>
                <c:pt idx="12">
                  <c:v>67207</c:v>
                </c:pt>
              </c:numCache>
            </c:numRef>
          </c:val>
          <c:extLst>
            <c:ext xmlns:c16="http://schemas.microsoft.com/office/drawing/2014/chart" uri="{C3380CC4-5D6E-409C-BE32-E72D297353CC}">
              <c16:uniqueId val="{0000000A-8E70-4124-BDDF-FE1C7F22B1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18403</c:v>
                </c:pt>
                <c:pt idx="2">
                  <c:v>#N/A</c:v>
                </c:pt>
                <c:pt idx="3">
                  <c:v>#N/A</c:v>
                </c:pt>
                <c:pt idx="4">
                  <c:v>19808</c:v>
                </c:pt>
                <c:pt idx="5">
                  <c:v>#N/A</c:v>
                </c:pt>
                <c:pt idx="6">
                  <c:v>#N/A</c:v>
                </c:pt>
                <c:pt idx="7">
                  <c:v>19184</c:v>
                </c:pt>
                <c:pt idx="8">
                  <c:v>#N/A</c:v>
                </c:pt>
                <c:pt idx="9">
                  <c:v>#N/A</c:v>
                </c:pt>
                <c:pt idx="10">
                  <c:v>20785</c:v>
                </c:pt>
                <c:pt idx="11">
                  <c:v>#N/A</c:v>
                </c:pt>
                <c:pt idx="12">
                  <c:v>#N/A</c:v>
                </c:pt>
                <c:pt idx="13">
                  <c:v>27611</c:v>
                </c:pt>
                <c:pt idx="14">
                  <c:v>#N/A</c:v>
                </c:pt>
              </c:numCache>
            </c:numRef>
          </c:val>
          <c:smooth val="0"/>
          <c:extLst>
            <c:ext xmlns:c16="http://schemas.microsoft.com/office/drawing/2014/chart" uri="{C3380CC4-5D6E-409C-BE32-E72D297353CC}">
              <c16:uniqueId val="{0000000B-8E70-4124-BDDF-FE1C7F22B1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15322</c:v>
                </c:pt>
                <c:pt idx="1">
                  <c:v>14156</c:v>
                </c:pt>
                <c:pt idx="2">
                  <c:v>16079</c:v>
                </c:pt>
              </c:numCache>
            </c:numRef>
          </c:val>
          <c:extLst>
            <c:ext xmlns:c16="http://schemas.microsoft.com/office/drawing/2014/chart" uri="{C3380CC4-5D6E-409C-BE32-E72D297353CC}">
              <c16:uniqueId val="{00000000-A1A1-4DEE-876B-18D3DE8C2E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1A1-4DEE-876B-18D3DE8C2E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9770</c:v>
                </c:pt>
                <c:pt idx="1">
                  <c:v>14199</c:v>
                </c:pt>
                <c:pt idx="2">
                  <c:v>15489</c:v>
                </c:pt>
              </c:numCache>
            </c:numRef>
          </c:val>
          <c:extLst>
            <c:ext xmlns:c16="http://schemas.microsoft.com/office/drawing/2014/chart" uri="{C3380CC4-5D6E-409C-BE32-E72D297353CC}">
              <c16:uniqueId val="{00000002-A1A1-4DEE-876B-18D3DE8C2E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223,940
214,571
93.83
108,164,218
102,832,247
3,796,887
51,812,375
67,207,396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令和５年度における財政力指数（３か年平均）は類似団体との比較で</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1.148</a:t>
          </a:r>
          <a:r>
            <a:rPr kumimoji="1" lang="ja-JP" altLang="en-US" sz="1300">
              <a:latin typeface="ＭＳ Ｐゴシック" panose="020B0600070205080204" pitchFamily="50" charset="-128"/>
              <a:ea typeface="ＭＳ Ｐゴシック" panose="020B0600070205080204" pitchFamily="50" charset="-128"/>
            </a:rPr>
            <a:t>）となっており、昭和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年の最終交付以来</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年連続で普通交付税の不交付団体となっている。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令和５年度においては、分母である基準財政需要額が高齢者福祉費等の拡大により約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％）、増加したものの、分子となる基準財政収入額が市税の増収等により約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％）増加したことから、分子の増加率が分母のそれを上回ったため、単年度財政力指数は前年度から</a:t>
          </a:r>
          <a:r>
            <a:rPr kumimoji="1" lang="en-US" altLang="ja-JP" sz="1300">
              <a:latin typeface="ＭＳ Ｐゴシック" panose="020B0600070205080204" pitchFamily="50" charset="-128"/>
              <a:ea typeface="ＭＳ Ｐゴシック" panose="020B0600070205080204" pitchFamily="50" charset="-128"/>
            </a:rPr>
            <a:t>0.032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1.177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93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137160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115570</xdr:rowOff>
    </xdr:from>
    <xdr:to>
      <xdr:col>15</xdr:col>
      <xdr:colOff>82550</xdr:colOff>
      <xdr:row>36</xdr:row>
      <xdr:rowOff>88900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16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115570</xdr:rowOff>
    </xdr:from>
    <xdr:to>
      <xdr:col>11</xdr:col>
      <xdr:colOff>31750</xdr:colOff>
      <xdr:row>36</xdr:row>
      <xdr:rowOff>64770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1163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64770</xdr:rowOff>
    </xdr:from>
    <xdr:to>
      <xdr:col>11</xdr:col>
      <xdr:colOff>82550</xdr:colOff>
      <xdr:row>35</xdr:row>
      <xdr:rowOff>166370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5097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13970</xdr:rowOff>
    </xdr:from>
    <xdr:to>
      <xdr:col>7</xdr:col>
      <xdr:colOff>31750</xdr:colOff>
      <xdr:row>36</xdr:row>
      <xdr:rowOff>115570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法人市民税や固定資産税等の増収により分母である経常一般財源が増加したものの、人件費、補助費、維持補修費、繰出金の増加等により、分子である経常経費充当一般財源も増加し、分母の伸び率をわずかに超え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なお、本市では、経常一般財源において年度間の振れ幅が大きい法人市民税の比率が比較的高く、経常収支比率に大きな影響を与える財政構造となっている。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6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663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7218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62</xdr:row>
      <xdr:rowOff>108796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72183"/>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令和５年度は、給与改定等の影響により人件費が増加したものの、コロナワクチン接種関係委託料の減等により物件費が減少したため、人口１人当たりの決算額としては、前年度と比べて</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円の減となった。本市は、類似団体と比べて公共施設の数が多いことから、施設管理に係る委託料などの物件費が高くなる傾向がある。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157145</xdr:rowOff>
    </xdr:from>
    <xdr:to>
      <xdr:col>23</xdr:col>
      <xdr:colOff>133350</xdr:colOff>
      <xdr:row>84</xdr:row>
      <xdr:rowOff>168901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58945"/>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122227</xdr:rowOff>
    </xdr:from>
    <xdr:to>
      <xdr:col>19</xdr:col>
      <xdr:colOff>133350</xdr:colOff>
      <xdr:row>84</xdr:row>
      <xdr:rowOff>168901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4027"/>
          <a:ext cx="889000" cy="4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20123</xdr:rowOff>
    </xdr:from>
    <xdr:to>
      <xdr:col>15</xdr:col>
      <xdr:colOff>82550</xdr:colOff>
      <xdr:row>84</xdr:row>
      <xdr:rowOff>122227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1923"/>
          <a:ext cx="889000" cy="1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91743</xdr:rowOff>
    </xdr:from>
    <xdr:to>
      <xdr:col>11</xdr:col>
      <xdr:colOff>31750</xdr:colOff>
      <xdr:row>84</xdr:row>
      <xdr:rowOff>20123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2093"/>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106345</xdr:rowOff>
    </xdr:from>
    <xdr:to>
      <xdr:col>23</xdr:col>
      <xdr:colOff>184150</xdr:colOff>
      <xdr:row>85</xdr:row>
      <xdr:rowOff>36495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78422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118101</xdr:rowOff>
    </xdr:from>
    <xdr:to>
      <xdr:col>19</xdr:col>
      <xdr:colOff>184150</xdr:colOff>
      <xdr:row>85</xdr:row>
      <xdr:rowOff>48251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33028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71427</xdr:rowOff>
    </xdr:from>
    <xdr:to>
      <xdr:col>15</xdr:col>
      <xdr:colOff>133350</xdr:colOff>
      <xdr:row>85</xdr:row>
      <xdr:rowOff>1577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157804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140773</xdr:rowOff>
    </xdr:from>
    <xdr:to>
      <xdr:col>11</xdr:col>
      <xdr:colOff>82550</xdr:colOff>
      <xdr:row>84</xdr:row>
      <xdr:rowOff>70923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55700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40943</xdr:rowOff>
    </xdr:from>
    <xdr:to>
      <xdr:col>7</xdr:col>
      <xdr:colOff>31750</xdr:colOff>
      <xdr:row>83</xdr:row>
      <xdr:rowOff>142543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127320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退職及び採用並びに年齢による階層変動に係る職員構成の変動が要因となりラスパイレス指数が下がったが、その後横ばいに推移し、令和５年度も増減は生じなかった。今後も、近隣市の状況を踏まえながら、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人下回っているが、厚木市定員管理方針に基づき、将来を見据え、計画的な職員採用等を行うことにより、適正な定員管理に努める。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67098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094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91229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255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91229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123402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456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40429</xdr:rowOff>
    </xdr:from>
    <xdr:to>
      <xdr:col>73</xdr:col>
      <xdr:colOff>44450</xdr:colOff>
      <xdr:row>61</xdr:row>
      <xdr:rowOff>142029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152206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148183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72602</xdr:rowOff>
    </xdr:from>
    <xdr:to>
      <xdr:col>64</xdr:col>
      <xdr:colOff>152400</xdr:colOff>
      <xdr:row>62</xdr:row>
      <xdr:rowOff>2752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158979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分子の要因としては、元利償還金及び公債費に準ずる債務負担行為分の減少により、約</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億円の減となった。また、公債費を軽減する特定財源等については、臨時財政対策債等の減により基準財政需要額算入公債費が減じたほか、用地国債取得用地売払収入等が減となったため、分子全体として約</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％）の減となった。</a:t>
          </a:r>
        </a:p>
        <a:p>
          <a:r>
            <a:rPr kumimoji="1" lang="ja-JP" altLang="en-US" sz="1200">
              <a:latin typeface="ＭＳ Ｐゴシック" panose="020B0600070205080204" pitchFamily="50" charset="-128"/>
              <a:ea typeface="ＭＳ Ｐゴシック" panose="020B0600070205080204" pitchFamily="50" charset="-128"/>
            </a:rPr>
            <a:t>　分母の要因としては、所得割（税源移譲相当額）が約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億円の減、軽自動車税環境性能割が約</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億円の減となったものの、固定資産税や地方消費税交付金が増となったことから約</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結果として、単年度の実質公債費比率については、分子が減少し、分母が増加したことから、</a:t>
          </a:r>
          <a:r>
            <a:rPr kumimoji="1" lang="en-US" altLang="ja-JP" sz="1200">
              <a:latin typeface="ＭＳ Ｐゴシック" panose="020B0600070205080204" pitchFamily="50" charset="-128"/>
              <a:ea typeface="ＭＳ Ｐゴシック" panose="020B0600070205080204" pitchFamily="50" charset="-128"/>
            </a:rPr>
            <a:t>0.26825</a:t>
          </a:r>
          <a:r>
            <a:rPr kumimoji="1" lang="ja-JP" altLang="en-US" sz="12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149074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114602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7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91622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51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80131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令和５年度については、環境施設組合の償還額に対する負担金の増、地方債現在高の増、ふれあいプラザ</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導入に伴う債務負担行為支出予定額の増等により、分子全体として約</a:t>
          </a:r>
          <a:r>
            <a:rPr kumimoji="1" lang="en-US" altLang="ja-JP" sz="1300">
              <a:latin typeface="ＭＳ Ｐゴシック" panose="020B0600070205080204" pitchFamily="50" charset="-128"/>
              <a:ea typeface="ＭＳ Ｐゴシック" panose="020B0600070205080204" pitchFamily="50" charset="-128"/>
            </a:rPr>
            <a:t>68.3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分母としては、市民税や固定資産税の増による標準財政規模の拡大等の結果、約</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結果として、分母、分子ともに増加したものの、分子の増加率が分母のそれを上回ったため、将来負担比率は、前年度の</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9948</xdr:rowOff>
    </xdr:from>
    <xdr:to>
      <xdr:col>81</xdr:col>
      <xdr:colOff>44450</xdr:colOff>
      <xdr:row>20</xdr:row>
      <xdr:rowOff>71755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67498"/>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19</xdr:row>
      <xdr:rowOff>9948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2152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82867</xdr:rowOff>
    </xdr:from>
    <xdr:to>
      <xdr:col>72</xdr:col>
      <xdr:colOff>203200</xdr:colOff>
      <xdr:row>18</xdr:row>
      <xdr:rowOff>129117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68967"/>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66781</xdr:rowOff>
    </xdr:from>
    <xdr:to>
      <xdr:col>68</xdr:col>
      <xdr:colOff>152400</xdr:colOff>
      <xdr:row>18</xdr:row>
      <xdr:rowOff>82867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528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164482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130598</xdr:rowOff>
    </xdr:from>
    <xdr:to>
      <xdr:col>77</xdr:col>
      <xdr:colOff>95250</xdr:colOff>
      <xdr:row>19</xdr:row>
      <xdr:rowOff>60748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45525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0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78317</xdr:rowOff>
    </xdr:from>
    <xdr:to>
      <xdr:col>73</xdr:col>
      <xdr:colOff>44450</xdr:colOff>
      <xdr:row>19</xdr:row>
      <xdr:rowOff>8467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32067</xdr:rowOff>
    </xdr:from>
    <xdr:to>
      <xdr:col>68</xdr:col>
      <xdr:colOff>203200</xdr:colOff>
      <xdr:row>18</xdr:row>
      <xdr:rowOff>133667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118444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15981</xdr:rowOff>
    </xdr:from>
    <xdr:to>
      <xdr:col>64</xdr:col>
      <xdr:colOff>152400</xdr:colOff>
      <xdr:row>18</xdr:row>
      <xdr:rowOff>117581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102358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223,940
214,571
93.83
108,164,218
102,832,247
3,796,887
51,812,375
67,207,396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令和５年度においては、法人市民税や固定資産税の増収等により、分母となる経常一般財源が増加（＋</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％）したものの、職員給与改定等に伴う人件費増により、分子となる人件費充当一般財源が増加（＋</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％）し、分子の増加率が分母のそれを上回ったため、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84138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35635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38</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356350"/>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26988</xdr:rowOff>
    </xdr:from>
    <xdr:to>
      <xdr:col>15</xdr:col>
      <xdr:colOff>98425</xdr:colOff>
      <xdr:row>38</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37063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26988</xdr:rowOff>
    </xdr:from>
    <xdr:to>
      <xdr:col>11</xdr:col>
      <xdr:colOff>9525</xdr:colOff>
      <xdr:row>37</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370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33338</xdr:rowOff>
    </xdr:from>
    <xdr:to>
      <xdr:col>24</xdr:col>
      <xdr:colOff>76200</xdr:colOff>
      <xdr:row>37</xdr:row>
      <xdr:rowOff>134938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61913</xdr:rowOff>
    </xdr:from>
    <xdr:to>
      <xdr:col>15</xdr:col>
      <xdr:colOff>149225</xdr:colOff>
      <xdr:row>38</xdr:row>
      <xdr:rowOff>163513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148290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147638</xdr:rowOff>
    </xdr:from>
    <xdr:to>
      <xdr:col>11</xdr:col>
      <xdr:colOff>60325</xdr:colOff>
      <xdr:row>37</xdr:row>
      <xdr:rowOff>77788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87965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161925</xdr:rowOff>
    </xdr:from>
    <xdr:to>
      <xdr:col>6</xdr:col>
      <xdr:colOff>171450</xdr:colOff>
      <xdr:row>37</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令和５年度においては、ごみ資源化・減量化事業をはじめとする委託単価上昇の影響等により経常的な物件費は増加し、分子となる物件費充当一般財源が増加（＋</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％）したものの、法人市民税や固定資産税の増収等により、分母となる経常一般財源が増加（＋</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％）したことから、分母の増加率が分子のそれを上回ったため、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61686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147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18</xdr:row>
      <xdr:rowOff>61686</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8375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18</xdr:row>
      <xdr:rowOff>12700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8375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経常的な扶助費に係る支出は年々増加傾向にあるが、こども及び障がい者関係扶助費に対する国庫・県支出金の拡充もあり、充当一般財源の伸びは一定程度抑制されている。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令和３年度以降は、児童福祉費や社会福祉費といった民生費関係の助費増の影響を、分母となる経常一般財源の増加の影響が上回っていることから数値は下降傾向を示しており、令和５年度は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ポイント下降した。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987800" y="100547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59</xdr:row>
      <xdr:rowOff>37193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2209800" y="98914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59</xdr:row>
      <xdr:rowOff>167822</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8914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法人市民税や固定資産税の増収等により、分母となる経常一般財源が増加したものの、国民健康保険事業特別会計、介護保険事業特別会計及び後期高齢者医療事業特別会計に対する繰出金が増加したこと等に伴い、分子となるその他経費充当一般財源が増加し、分子の増効果が分母のそれを上回ったことから、その他経費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02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76200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5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55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令和５年度においては、法人市民税や固定資産税の増収等により、分母となる経常一般財源が増加（＋</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％）したものの、厚木愛甲環境施設組合負担金等の増加により、分子となる補助費等充当一般財源が増加（＋</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％）し、分子の増加率が分母のそれを上回ったため、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84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33</xdr:row>
      <xdr:rowOff>168910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33</xdr:row>
      <xdr:rowOff>153670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75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近年大規模な繰上償還は行っておらず、公債費はほぼ経常経費となっている。公債費は近年</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億円前後の横ばいで推移しており、公債費充当一般財源も大きな変動はなく、公債費に係る経常収支比率も類似団体と比べ低位で安定した動きとなっている。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一方で、今後進めていく新庁舎建設等大型事業に係る市債償還が本格化するタイミングにおいては、数値の上昇が予想される。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9978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2846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9978</xdr:rowOff>
    </xdr:from>
    <xdr:to>
      <xdr:col>19</xdr:col>
      <xdr:colOff>187325</xdr:colOff>
      <xdr:row>75</xdr:row>
      <xdr:rowOff>75293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2868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159657</xdr:rowOff>
    </xdr:from>
    <xdr:to>
      <xdr:col>15</xdr:col>
      <xdr:colOff>98425</xdr:colOff>
      <xdr:row>75</xdr:row>
      <xdr:rowOff>75293</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2846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129722</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2846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78922</xdr:rowOff>
    </xdr:from>
    <xdr:to>
      <xdr:col>6</xdr:col>
      <xdr:colOff>171450</xdr:colOff>
      <xdr:row>76</xdr:row>
      <xdr:rowOff>9072</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19249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地方消費税交付金の増等による経常一般財源の増加に加え、扶助費や物件費等の減額となったことから前年から下降、令和３年度は、法人市民税の上振れ幅が減少し、経常一般財源が減少したことにより、前年から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５年度は、分子となる人件費、補助費等、維持補修費等それぞれの経常経費への充当一般財源は増加しているものの、分母となる経常一般財源が法人市民税や固定資産税の増収により増加し効果を相殺した結果、概ね横ばいとなってい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4536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173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167821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4782800" y="13173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77</xdr:row>
      <xdr:rowOff>167821</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a:off x="13893800" y="12661900"/>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146050</xdr:rowOff>
    </xdr:from>
    <xdr:to>
      <xdr:col>69</xdr:col>
      <xdr:colOff>92075</xdr:colOff>
      <xdr:row>76</xdr:row>
      <xdr:rowOff>121557</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26619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94541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95250</xdr:rowOff>
    </xdr:from>
    <xdr:to>
      <xdr:col>69</xdr:col>
      <xdr:colOff>142875</xdr:colOff>
      <xdr:row>74</xdr:row>
      <xdr:rowOff>25400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11084</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48666</xdr:rowOff>
    </xdr:from>
    <xdr:to>
      <xdr:col>29</xdr:col>
      <xdr:colOff>127000</xdr:colOff>
      <xdr:row>16</xdr:row>
      <xdr:rowOff>57092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9491"/>
          <a:ext cx="647700" cy="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57092</xdr:rowOff>
    </xdr:from>
    <xdr:to>
      <xdr:col>26</xdr:col>
      <xdr:colOff>50800</xdr:colOff>
      <xdr:row>16</xdr:row>
      <xdr:rowOff>101375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7917"/>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90663</xdr:rowOff>
    </xdr:from>
    <xdr:to>
      <xdr:col>22</xdr:col>
      <xdr:colOff>114300</xdr:colOff>
      <xdr:row>16</xdr:row>
      <xdr:rowOff>101375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1488"/>
          <a:ext cx="6985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90663</xdr:rowOff>
    </xdr:from>
    <xdr:to>
      <xdr:col>18</xdr:col>
      <xdr:colOff>177800</xdr:colOff>
      <xdr:row>16</xdr:row>
      <xdr:rowOff>104739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1488"/>
          <a:ext cx="698500" cy="1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169316</xdr:rowOff>
    </xdr:from>
    <xdr:to>
      <xdr:col>29</xdr:col>
      <xdr:colOff>177800</xdr:colOff>
      <xdr:row>16</xdr:row>
      <xdr:rowOff>99466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6292</xdr:rowOff>
    </xdr:from>
    <xdr:to>
      <xdr:col>26</xdr:col>
      <xdr:colOff>101600</xdr:colOff>
      <xdr:row>16</xdr:row>
      <xdr:rowOff>107892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118069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50575</xdr:rowOff>
    </xdr:from>
    <xdr:to>
      <xdr:col>22</xdr:col>
      <xdr:colOff>165100</xdr:colOff>
      <xdr:row>16</xdr:row>
      <xdr:rowOff>152175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39863</xdr:rowOff>
    </xdr:from>
    <xdr:to>
      <xdr:col>19</xdr:col>
      <xdr:colOff>38100</xdr:colOff>
      <xdr:row>16</xdr:row>
      <xdr:rowOff>141463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151640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53939</xdr:rowOff>
    </xdr:from>
    <xdr:to>
      <xdr:col>15</xdr:col>
      <xdr:colOff>101600</xdr:colOff>
      <xdr:row>16</xdr:row>
      <xdr:rowOff>155539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165716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170662</xdr:rowOff>
    </xdr:from>
    <xdr:to>
      <xdr:col>29</xdr:col>
      <xdr:colOff>127000</xdr:colOff>
      <xdr:row>37</xdr:row>
      <xdr:rowOff>7168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23912"/>
          <a:ext cx="647700" cy="7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170662</xdr:rowOff>
    </xdr:from>
    <xdr:to>
      <xdr:col>26</xdr:col>
      <xdr:colOff>50800</xdr:colOff>
      <xdr:row>37</xdr:row>
      <xdr:rowOff>108209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23912"/>
          <a:ext cx="698500" cy="10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108209</xdr:rowOff>
    </xdr:from>
    <xdr:to>
      <xdr:col>22</xdr:col>
      <xdr:colOff>114300</xdr:colOff>
      <xdr:row>37</xdr:row>
      <xdr:rowOff>112141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2909"/>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59654</xdr:rowOff>
    </xdr:from>
    <xdr:to>
      <xdr:col>18</xdr:col>
      <xdr:colOff>177800</xdr:colOff>
      <xdr:row>37</xdr:row>
      <xdr:rowOff>112141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4354"/>
          <a:ext cx="698500" cy="5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127818</xdr:rowOff>
    </xdr:from>
    <xdr:to>
      <xdr:col>29</xdr:col>
      <xdr:colOff>177800</xdr:colOff>
      <xdr:row>37</xdr:row>
      <xdr:rowOff>57968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99895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119862</xdr:rowOff>
    </xdr:from>
    <xdr:to>
      <xdr:col>26</xdr:col>
      <xdr:colOff>101600</xdr:colOff>
      <xdr:row>37</xdr:row>
      <xdr:rowOff>50012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34789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57409</xdr:rowOff>
    </xdr:from>
    <xdr:to>
      <xdr:col>22</xdr:col>
      <xdr:colOff>165100</xdr:colOff>
      <xdr:row>37</xdr:row>
      <xdr:rowOff>159009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143786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61341</xdr:rowOff>
    </xdr:from>
    <xdr:to>
      <xdr:col>19</xdr:col>
      <xdr:colOff>38100</xdr:colOff>
      <xdr:row>37</xdr:row>
      <xdr:rowOff>162941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147718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8854</xdr:rowOff>
    </xdr:from>
    <xdr:to>
      <xdr:col>15</xdr:col>
      <xdr:colOff>101600</xdr:colOff>
      <xdr:row>37</xdr:row>
      <xdr:rowOff>110454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292081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0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223,940
214,571
93.83
108,164,218
102,832,247
3,796,887
51,812,375
67,207,396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119583</xdr:rowOff>
    </xdr:from>
    <xdr:to>
      <xdr:col>24</xdr:col>
      <xdr:colOff>63500</xdr:colOff>
      <xdr:row>34</xdr:row>
      <xdr:rowOff>152044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8883"/>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83884</xdr:rowOff>
    </xdr:from>
    <xdr:to>
      <xdr:col>19</xdr:col>
      <xdr:colOff>177800</xdr:colOff>
      <xdr:row>34</xdr:row>
      <xdr:rowOff>152044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13184"/>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83884</xdr:rowOff>
    </xdr:from>
    <xdr:to>
      <xdr:col>15</xdr:col>
      <xdr:colOff>50800</xdr:colOff>
      <xdr:row>34</xdr:row>
      <xdr:rowOff>107162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3184"/>
          <a:ext cx="889000" cy="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107162</xdr:rowOff>
    </xdr:from>
    <xdr:to>
      <xdr:col>10</xdr:col>
      <xdr:colOff>114300</xdr:colOff>
      <xdr:row>35</xdr:row>
      <xdr:rowOff>5969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6462"/>
          <a:ext cx="889000" cy="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68783</xdr:rowOff>
    </xdr:from>
    <xdr:to>
      <xdr:col>24</xdr:col>
      <xdr:colOff>114300</xdr:colOff>
      <xdr:row>34</xdr:row>
      <xdr:rowOff>170383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91660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101244</xdr:rowOff>
    </xdr:from>
    <xdr:to>
      <xdr:col>20</xdr:col>
      <xdr:colOff>38100</xdr:colOff>
      <xdr:row>35</xdr:row>
      <xdr:rowOff>31394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47921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33084</xdr:rowOff>
    </xdr:from>
    <xdr:to>
      <xdr:col>15</xdr:col>
      <xdr:colOff>101600</xdr:colOff>
      <xdr:row>34</xdr:row>
      <xdr:rowOff>134684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151211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56362</xdr:rowOff>
    </xdr:from>
    <xdr:to>
      <xdr:col>10</xdr:col>
      <xdr:colOff>165100</xdr:colOff>
      <xdr:row>34</xdr:row>
      <xdr:rowOff>157962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126619</xdr:rowOff>
    </xdr:from>
    <xdr:to>
      <xdr:col>6</xdr:col>
      <xdr:colOff>38100</xdr:colOff>
      <xdr:row>35</xdr:row>
      <xdr:rowOff>56769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73296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93249</xdr:rowOff>
    </xdr:from>
    <xdr:to>
      <xdr:col>24</xdr:col>
      <xdr:colOff>63500</xdr:colOff>
      <xdr:row>53</xdr:row>
      <xdr:rowOff>63805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08649"/>
          <a:ext cx="838200" cy="1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93249</xdr:rowOff>
    </xdr:from>
    <xdr:to>
      <xdr:col>19</xdr:col>
      <xdr:colOff>177800</xdr:colOff>
      <xdr:row>52</xdr:row>
      <xdr:rowOff>168961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08649"/>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168961</xdr:rowOff>
    </xdr:from>
    <xdr:to>
      <xdr:col>15</xdr:col>
      <xdr:colOff>50800</xdr:colOff>
      <xdr:row>54</xdr:row>
      <xdr:rowOff>118669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84361"/>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118669</xdr:rowOff>
    </xdr:from>
    <xdr:to>
      <xdr:col>10</xdr:col>
      <xdr:colOff>114300</xdr:colOff>
      <xdr:row>55</xdr:row>
      <xdr:rowOff>40670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76969"/>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13005</xdr:rowOff>
    </xdr:from>
    <xdr:to>
      <xdr:col>24</xdr:col>
      <xdr:colOff>114300</xdr:colOff>
      <xdr:row>53</xdr:row>
      <xdr:rowOff>114605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35882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5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42449</xdr:rowOff>
    </xdr:from>
    <xdr:to>
      <xdr:col>20</xdr:col>
      <xdr:colOff>38100</xdr:colOff>
      <xdr:row>52</xdr:row>
      <xdr:rowOff>144049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9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160576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7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118161</xdr:rowOff>
    </xdr:from>
    <xdr:to>
      <xdr:col>15</xdr:col>
      <xdr:colOff>101600</xdr:colOff>
      <xdr:row>53</xdr:row>
      <xdr:rowOff>48311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64838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67869</xdr:rowOff>
    </xdr:from>
    <xdr:to>
      <xdr:col>10</xdr:col>
      <xdr:colOff>165100</xdr:colOff>
      <xdr:row>54</xdr:row>
      <xdr:rowOff>169469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14546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161320</xdr:rowOff>
    </xdr:from>
    <xdr:to>
      <xdr:col>6</xdr:col>
      <xdr:colOff>38100</xdr:colOff>
      <xdr:row>55</xdr:row>
      <xdr:rowOff>91470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107997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112863</xdr:rowOff>
    </xdr:from>
    <xdr:to>
      <xdr:col>24</xdr:col>
      <xdr:colOff>63500</xdr:colOff>
      <xdr:row>76</xdr:row>
      <xdr:rowOff>155336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3063"/>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155336</xdr:rowOff>
    </xdr:from>
    <xdr:to>
      <xdr:col>19</xdr:col>
      <xdr:colOff>177800</xdr:colOff>
      <xdr:row>76</xdr:row>
      <xdr:rowOff>161234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8553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161234</xdr:rowOff>
    </xdr:from>
    <xdr:to>
      <xdr:col>15</xdr:col>
      <xdr:colOff>50800</xdr:colOff>
      <xdr:row>76</xdr:row>
      <xdr:rowOff>165714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143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165714</xdr:rowOff>
    </xdr:from>
    <xdr:to>
      <xdr:col>10</xdr:col>
      <xdr:colOff>114300</xdr:colOff>
      <xdr:row>76</xdr:row>
      <xdr:rowOff>166949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9591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62063</xdr:rowOff>
    </xdr:from>
    <xdr:to>
      <xdr:col>24</xdr:col>
      <xdr:colOff>114300</xdr:colOff>
      <xdr:row>76</xdr:row>
      <xdr:rowOff>163663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84939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104536</xdr:rowOff>
    </xdr:from>
    <xdr:to>
      <xdr:col>20</xdr:col>
      <xdr:colOff>38100</xdr:colOff>
      <xdr:row>77</xdr:row>
      <xdr:rowOff>34686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51213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110434</xdr:rowOff>
    </xdr:from>
    <xdr:to>
      <xdr:col>15</xdr:col>
      <xdr:colOff>101600</xdr:colOff>
      <xdr:row>77</xdr:row>
      <xdr:rowOff>40584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57111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114914</xdr:rowOff>
    </xdr:from>
    <xdr:to>
      <xdr:col>10</xdr:col>
      <xdr:colOff>165100</xdr:colOff>
      <xdr:row>77</xdr:row>
      <xdr:rowOff>45064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61592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116149</xdr:rowOff>
    </xdr:from>
    <xdr:to>
      <xdr:col>6</xdr:col>
      <xdr:colOff>38100</xdr:colOff>
      <xdr:row>77</xdr:row>
      <xdr:rowOff>46299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62826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112889</xdr:rowOff>
    </xdr:from>
    <xdr:to>
      <xdr:col>24</xdr:col>
      <xdr:colOff>63500</xdr:colOff>
      <xdr:row>96</xdr:row>
      <xdr:rowOff>35785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00639"/>
          <a:ext cx="838200" cy="9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161646</xdr:rowOff>
    </xdr:from>
    <xdr:to>
      <xdr:col>19</xdr:col>
      <xdr:colOff>177800</xdr:colOff>
      <xdr:row>96</xdr:row>
      <xdr:rowOff>35785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77946"/>
          <a:ext cx="889000" cy="2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161646</xdr:rowOff>
    </xdr:from>
    <xdr:to>
      <xdr:col>15</xdr:col>
      <xdr:colOff>50800</xdr:colOff>
      <xdr:row>97</xdr:row>
      <xdr:rowOff>25662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77946"/>
          <a:ext cx="889000" cy="3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25662</xdr:rowOff>
    </xdr:from>
    <xdr:to>
      <xdr:col>10</xdr:col>
      <xdr:colOff>114300</xdr:colOff>
      <xdr:row>97</xdr:row>
      <xdr:rowOff>108986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6312"/>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62089</xdr:rowOff>
    </xdr:from>
    <xdr:to>
      <xdr:col>24</xdr:col>
      <xdr:colOff>114300</xdr:colOff>
      <xdr:row>95</xdr:row>
      <xdr:rowOff>163689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84966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0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156435</xdr:rowOff>
    </xdr:from>
    <xdr:to>
      <xdr:col>20</xdr:col>
      <xdr:colOff>38100</xdr:colOff>
      <xdr:row>96</xdr:row>
      <xdr:rowOff>86585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103112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1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110846</xdr:rowOff>
    </xdr:from>
    <xdr:to>
      <xdr:col>15</xdr:col>
      <xdr:colOff>101600</xdr:colOff>
      <xdr:row>95</xdr:row>
      <xdr:rowOff>40996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57523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146312</xdr:rowOff>
    </xdr:from>
    <xdr:to>
      <xdr:col>10</xdr:col>
      <xdr:colOff>165100</xdr:colOff>
      <xdr:row>97</xdr:row>
      <xdr:rowOff>76462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92989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8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58186</xdr:rowOff>
    </xdr:from>
    <xdr:to>
      <xdr:col>6</xdr:col>
      <xdr:colOff>38100</xdr:colOff>
      <xdr:row>97</xdr:row>
      <xdr:rowOff>159786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4863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80340</xdr:rowOff>
    </xdr:from>
    <xdr:to>
      <xdr:col>54</xdr:col>
      <xdr:colOff>189865</xdr:colOff>
      <xdr:row>37</xdr:row>
      <xdr:rowOff>128803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09640"/>
          <a:ext cx="1270" cy="56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132631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128803</xdr:rowOff>
    </xdr:from>
    <xdr:to>
      <xdr:col>55</xdr:col>
      <xdr:colOff>88900</xdr:colOff>
      <xdr:row>37</xdr:row>
      <xdr:rowOff>128803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27017</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80340</xdr:rowOff>
    </xdr:from>
    <xdr:to>
      <xdr:col>55</xdr:col>
      <xdr:colOff>88900</xdr:colOff>
      <xdr:row>34</xdr:row>
      <xdr:rowOff>80340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0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28644</xdr:rowOff>
    </xdr:from>
    <xdr:to>
      <xdr:col>55</xdr:col>
      <xdr:colOff>0</xdr:colOff>
      <xdr:row>37</xdr:row>
      <xdr:rowOff>32726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229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145414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6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122537</xdr:rowOff>
    </xdr:from>
    <xdr:to>
      <xdr:col>55</xdr:col>
      <xdr:colOff>50800</xdr:colOff>
      <xdr:row>37</xdr:row>
      <xdr:rowOff>52687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32726</xdr:rowOff>
    </xdr:from>
    <xdr:to>
      <xdr:col>50</xdr:col>
      <xdr:colOff>114300</xdr:colOff>
      <xdr:row>37</xdr:row>
      <xdr:rowOff>82104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7637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95519</xdr:rowOff>
    </xdr:from>
    <xdr:to>
      <xdr:col>50</xdr:col>
      <xdr:colOff>165100</xdr:colOff>
      <xdr:row>37</xdr:row>
      <xdr:rowOff>25669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42196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169701</xdr:rowOff>
    </xdr:from>
    <xdr:to>
      <xdr:col>45</xdr:col>
      <xdr:colOff>177800</xdr:colOff>
      <xdr:row>37</xdr:row>
      <xdr:rowOff>82104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13201"/>
          <a:ext cx="889000" cy="1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152679</xdr:rowOff>
    </xdr:from>
    <xdr:to>
      <xdr:col>46</xdr:col>
      <xdr:colOff>38100</xdr:colOff>
      <xdr:row>37</xdr:row>
      <xdr:rowOff>82829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99356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169701</xdr:rowOff>
    </xdr:from>
    <xdr:to>
      <xdr:col>41</xdr:col>
      <xdr:colOff>50800</xdr:colOff>
      <xdr:row>38</xdr:row>
      <xdr:rowOff>45604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13201"/>
          <a:ext cx="889000" cy="12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62262</xdr:rowOff>
    </xdr:from>
    <xdr:to>
      <xdr:col>41</xdr:col>
      <xdr:colOff>101600</xdr:colOff>
      <xdr:row>30</xdr:row>
      <xdr:rowOff>163862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8939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36616</xdr:rowOff>
    </xdr:from>
    <xdr:to>
      <xdr:col>36</xdr:col>
      <xdr:colOff>165100</xdr:colOff>
      <xdr:row>37</xdr:row>
      <xdr:rowOff>138216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154743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149294</xdr:rowOff>
    </xdr:from>
    <xdr:to>
      <xdr:col>55</xdr:col>
      <xdr:colOff>50800</xdr:colOff>
      <xdr:row>37</xdr:row>
      <xdr:rowOff>79444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100964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153376</xdr:rowOff>
    </xdr:from>
    <xdr:to>
      <xdr:col>50</xdr:col>
      <xdr:colOff>165100</xdr:colOff>
      <xdr:row>37</xdr:row>
      <xdr:rowOff>83526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74653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31304</xdr:rowOff>
    </xdr:from>
    <xdr:to>
      <xdr:col>46</xdr:col>
      <xdr:colOff>38100</xdr:colOff>
      <xdr:row>37</xdr:row>
      <xdr:rowOff>132904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124031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118901</xdr:rowOff>
    </xdr:from>
    <xdr:to>
      <xdr:col>41</xdr:col>
      <xdr:colOff>101600</xdr:colOff>
      <xdr:row>31</xdr:row>
      <xdr:rowOff>49051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40178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35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166254</xdr:rowOff>
    </xdr:from>
    <xdr:to>
      <xdr:col>36</xdr:col>
      <xdr:colOff>165100</xdr:colOff>
      <xdr:row>38</xdr:row>
      <xdr:rowOff>96404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87531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156102</xdr:rowOff>
    </xdr:from>
    <xdr:to>
      <xdr:col>55</xdr:col>
      <xdr:colOff>0</xdr:colOff>
      <xdr:row>55</xdr:row>
      <xdr:rowOff>42717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14402"/>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42717</xdr:rowOff>
    </xdr:from>
    <xdr:to>
      <xdr:col>50</xdr:col>
      <xdr:colOff>114300</xdr:colOff>
      <xdr:row>56</xdr:row>
      <xdr:rowOff>28277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472467"/>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170599</xdr:rowOff>
    </xdr:from>
    <xdr:to>
      <xdr:col>45</xdr:col>
      <xdr:colOff>177800</xdr:colOff>
      <xdr:row>56</xdr:row>
      <xdr:rowOff>28277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28899"/>
          <a:ext cx="889000" cy="20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170599</xdr:rowOff>
    </xdr:from>
    <xdr:to>
      <xdr:col>41</xdr:col>
      <xdr:colOff>50800</xdr:colOff>
      <xdr:row>55</xdr:row>
      <xdr:rowOff>81750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28899"/>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105302</xdr:rowOff>
    </xdr:from>
    <xdr:to>
      <xdr:col>55</xdr:col>
      <xdr:colOff>50800</xdr:colOff>
      <xdr:row>55</xdr:row>
      <xdr:rowOff>35452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128179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163367</xdr:rowOff>
    </xdr:from>
    <xdr:to>
      <xdr:col>50</xdr:col>
      <xdr:colOff>165100</xdr:colOff>
      <xdr:row>55</xdr:row>
      <xdr:rowOff>93517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2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110044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148927</xdr:rowOff>
    </xdr:from>
    <xdr:to>
      <xdr:col>46</xdr:col>
      <xdr:colOff>38100</xdr:colOff>
      <xdr:row>56</xdr:row>
      <xdr:rowOff>79077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95604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119799</xdr:rowOff>
    </xdr:from>
    <xdr:to>
      <xdr:col>41</xdr:col>
      <xdr:colOff>101600</xdr:colOff>
      <xdr:row>55</xdr:row>
      <xdr:rowOff>49949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66476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30950</xdr:rowOff>
    </xdr:from>
    <xdr:to>
      <xdr:col>36</xdr:col>
      <xdr:colOff>165100</xdr:colOff>
      <xdr:row>55</xdr:row>
      <xdr:rowOff>132550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149077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127219</xdr:rowOff>
    </xdr:from>
    <xdr:to>
      <xdr:col>55</xdr:col>
      <xdr:colOff>0</xdr:colOff>
      <xdr:row>75</xdr:row>
      <xdr:rowOff>160251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85969"/>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160251</xdr:rowOff>
    </xdr:from>
    <xdr:to>
      <xdr:col>50</xdr:col>
      <xdr:colOff>114300</xdr:colOff>
      <xdr:row>76</xdr:row>
      <xdr:rowOff>122875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19001"/>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55073</xdr:rowOff>
    </xdr:from>
    <xdr:to>
      <xdr:col>45</xdr:col>
      <xdr:colOff>177800</xdr:colOff>
      <xdr:row>76</xdr:row>
      <xdr:rowOff>122875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85273"/>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55073</xdr:rowOff>
    </xdr:from>
    <xdr:to>
      <xdr:col>41</xdr:col>
      <xdr:colOff>50800</xdr:colOff>
      <xdr:row>76</xdr:row>
      <xdr:rowOff>156136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85273"/>
          <a:ext cx="889000" cy="10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63487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76419</xdr:rowOff>
    </xdr:from>
    <xdr:to>
      <xdr:col>55</xdr:col>
      <xdr:colOff>50800</xdr:colOff>
      <xdr:row>76</xdr:row>
      <xdr:rowOff>6569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99296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109451</xdr:rowOff>
    </xdr:from>
    <xdr:to>
      <xdr:col>50</xdr:col>
      <xdr:colOff>165100</xdr:colOff>
      <xdr:row>76</xdr:row>
      <xdr:rowOff>39601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56128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72075</xdr:rowOff>
    </xdr:from>
    <xdr:to>
      <xdr:col>46</xdr:col>
      <xdr:colOff>38100</xdr:colOff>
      <xdr:row>77</xdr:row>
      <xdr:rowOff>2225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18752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7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4273</xdr:rowOff>
    </xdr:from>
    <xdr:to>
      <xdr:col>41</xdr:col>
      <xdr:colOff>101600</xdr:colOff>
      <xdr:row>76</xdr:row>
      <xdr:rowOff>105873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122400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105336</xdr:rowOff>
    </xdr:from>
    <xdr:to>
      <xdr:col>36</xdr:col>
      <xdr:colOff>165100</xdr:colOff>
      <xdr:row>77</xdr:row>
      <xdr:rowOff>35486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52013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83725</xdr:rowOff>
    </xdr:from>
    <xdr:to>
      <xdr:col>55</xdr:col>
      <xdr:colOff>0</xdr:colOff>
      <xdr:row>97</xdr:row>
      <xdr:rowOff>3421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42925"/>
          <a:ext cx="8382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3421</xdr:rowOff>
    </xdr:from>
    <xdr:to>
      <xdr:col>50</xdr:col>
      <xdr:colOff>114300</xdr:colOff>
      <xdr:row>97</xdr:row>
      <xdr:rowOff>111582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34071"/>
          <a:ext cx="889000" cy="10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125495</xdr:rowOff>
    </xdr:from>
    <xdr:to>
      <xdr:col>45</xdr:col>
      <xdr:colOff>177800</xdr:colOff>
      <xdr:row>97</xdr:row>
      <xdr:rowOff>111582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84695"/>
          <a:ext cx="889000" cy="1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167316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74549</xdr:rowOff>
    </xdr:from>
    <xdr:to>
      <xdr:col>41</xdr:col>
      <xdr:colOff>50800</xdr:colOff>
      <xdr:row>96</xdr:row>
      <xdr:rowOff>125495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33749"/>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32925</xdr:rowOff>
    </xdr:from>
    <xdr:to>
      <xdr:col>55</xdr:col>
      <xdr:colOff>50800</xdr:colOff>
      <xdr:row>96</xdr:row>
      <xdr:rowOff>134525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124071</xdr:rowOff>
    </xdr:from>
    <xdr:to>
      <xdr:col>50</xdr:col>
      <xdr:colOff>165100</xdr:colOff>
      <xdr:row>97</xdr:row>
      <xdr:rowOff>54221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7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60782</xdr:rowOff>
    </xdr:from>
    <xdr:to>
      <xdr:col>46</xdr:col>
      <xdr:colOff>38100</xdr:colOff>
      <xdr:row>97</xdr:row>
      <xdr:rowOff>162382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74695</xdr:rowOff>
    </xdr:from>
    <xdr:to>
      <xdr:col>41</xdr:col>
      <xdr:colOff>101600</xdr:colOff>
      <xdr:row>97</xdr:row>
      <xdr:rowOff>4845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21372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23749</xdr:rowOff>
    </xdr:from>
    <xdr:to>
      <xdr:col>36</xdr:col>
      <xdr:colOff>165100</xdr:colOff>
      <xdr:row>96</xdr:row>
      <xdr:rowOff>125349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141876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142078</xdr:rowOff>
    </xdr:from>
    <xdr:to>
      <xdr:col>85</xdr:col>
      <xdr:colOff>127000</xdr:colOff>
      <xdr:row>77</xdr:row>
      <xdr:rowOff>152181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343728"/>
          <a:ext cx="8382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142078</xdr:rowOff>
    </xdr:from>
    <xdr:to>
      <xdr:col>81</xdr:col>
      <xdr:colOff>50800</xdr:colOff>
      <xdr:row>77</xdr:row>
      <xdr:rowOff>149988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34372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149988</xdr:rowOff>
    </xdr:from>
    <xdr:to>
      <xdr:col>76</xdr:col>
      <xdr:colOff>114300</xdr:colOff>
      <xdr:row>78</xdr:row>
      <xdr:rowOff>8917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51638"/>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156845</xdr:rowOff>
    </xdr:from>
    <xdr:to>
      <xdr:col>71</xdr:col>
      <xdr:colOff>177800</xdr:colOff>
      <xdr:row>78</xdr:row>
      <xdr:rowOff>8917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358495"/>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101381</xdr:rowOff>
    </xdr:from>
    <xdr:to>
      <xdr:col>85</xdr:col>
      <xdr:colOff>177800</xdr:colOff>
      <xdr:row>78</xdr:row>
      <xdr:rowOff>31531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3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79808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8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91278</xdr:rowOff>
    </xdr:from>
    <xdr:to>
      <xdr:col>81</xdr:col>
      <xdr:colOff>101600</xdr:colOff>
      <xdr:row>78</xdr:row>
      <xdr:rowOff>21428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8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99188</xdr:rowOff>
    </xdr:from>
    <xdr:to>
      <xdr:col>76</xdr:col>
      <xdr:colOff>165100</xdr:colOff>
      <xdr:row>78</xdr:row>
      <xdr:rowOff>29338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20465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129567</xdr:rowOff>
    </xdr:from>
    <xdr:to>
      <xdr:col>72</xdr:col>
      <xdr:colOff>38100</xdr:colOff>
      <xdr:row>78</xdr:row>
      <xdr:rowOff>59717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3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50844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4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106045</xdr:rowOff>
    </xdr:from>
    <xdr:to>
      <xdr:col>67</xdr:col>
      <xdr:colOff>101600</xdr:colOff>
      <xdr:row>78</xdr:row>
      <xdr:rowOff>36195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27322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21422</xdr:rowOff>
    </xdr:from>
    <xdr:to>
      <xdr:col>85</xdr:col>
      <xdr:colOff>127000</xdr:colOff>
      <xdr:row>91</xdr:row>
      <xdr:rowOff>118624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5451922"/>
          <a:ext cx="838200" cy="2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21422</xdr:rowOff>
    </xdr:from>
    <xdr:to>
      <xdr:col>81</xdr:col>
      <xdr:colOff>50800</xdr:colOff>
      <xdr:row>93</xdr:row>
      <xdr:rowOff>36784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5451922"/>
          <a:ext cx="889000" cy="5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9123</xdr:rowOff>
    </xdr:from>
    <xdr:to>
      <xdr:col>76</xdr:col>
      <xdr:colOff>114300</xdr:colOff>
      <xdr:row>93</xdr:row>
      <xdr:rowOff>36784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611073"/>
          <a:ext cx="889000" cy="3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9123</xdr:rowOff>
    </xdr:from>
    <xdr:to>
      <xdr:col>71</xdr:col>
      <xdr:colOff>177800</xdr:colOff>
      <xdr:row>94</xdr:row>
      <xdr:rowOff>147701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611073"/>
          <a:ext cx="889000" cy="6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27870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67824</xdr:rowOff>
    </xdr:from>
    <xdr:to>
      <xdr:col>85</xdr:col>
      <xdr:colOff>177800</xdr:colOff>
      <xdr:row>91</xdr:row>
      <xdr:rowOff>169424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6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90701</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5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142072</xdr:rowOff>
    </xdr:from>
    <xdr:to>
      <xdr:col>81</xdr:col>
      <xdr:colOff>101600</xdr:colOff>
      <xdr:row>90</xdr:row>
      <xdr:rowOff>72222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54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88749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517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157434</xdr:rowOff>
    </xdr:from>
    <xdr:to>
      <xdr:col>76</xdr:col>
      <xdr:colOff>165100</xdr:colOff>
      <xdr:row>93</xdr:row>
      <xdr:rowOff>87584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9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104111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7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129773</xdr:rowOff>
    </xdr:from>
    <xdr:to>
      <xdr:col>72</xdr:col>
      <xdr:colOff>38100</xdr:colOff>
      <xdr:row>91</xdr:row>
      <xdr:rowOff>59923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5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76450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96901</xdr:rowOff>
    </xdr:from>
    <xdr:to>
      <xdr:col>67</xdr:col>
      <xdr:colOff>101600</xdr:colOff>
      <xdr:row>95</xdr:row>
      <xdr:rowOff>27051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43578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88900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6089650"/>
          <a:ext cx="1269" cy="641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35577</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88900</xdr:rowOff>
    </xdr:from>
    <xdr:to>
      <xdr:col>116</xdr:col>
      <xdr:colOff>152400</xdr:colOff>
      <xdr:row>35</xdr:row>
      <xdr:rowOff>88900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08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54119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7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31242</xdr:rowOff>
    </xdr:from>
    <xdr:to>
      <xdr:col>116</xdr:col>
      <xdr:colOff>114300</xdr:colOff>
      <xdr:row>38</xdr:row>
      <xdr:rowOff>132842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19304</xdr:rowOff>
    </xdr:from>
    <xdr:to>
      <xdr:col>112</xdr:col>
      <xdr:colOff>38100</xdr:colOff>
      <xdr:row>38</xdr:row>
      <xdr:rowOff>120904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27686</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199886"/>
          <a:ext cx="8890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23241</xdr:rowOff>
    </xdr:from>
    <xdr:to>
      <xdr:col>107</xdr:col>
      <xdr:colOff>101600</xdr:colOff>
      <xdr:row>38</xdr:row>
      <xdr:rowOff>124841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141368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8636</xdr:rowOff>
    </xdr:from>
    <xdr:to>
      <xdr:col>102</xdr:col>
      <xdr:colOff>114300</xdr:colOff>
      <xdr:row>36</xdr:row>
      <xdr:rowOff>27686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5152136"/>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170053</xdr:rowOff>
    </xdr:from>
    <xdr:to>
      <xdr:col>102</xdr:col>
      <xdr:colOff>165100</xdr:colOff>
      <xdr:row>38</xdr:row>
      <xdr:rowOff>100203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91330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151003</xdr:rowOff>
    </xdr:from>
    <xdr:to>
      <xdr:col>98</xdr:col>
      <xdr:colOff>38100</xdr:colOff>
      <xdr:row>38</xdr:row>
      <xdr:rowOff>81153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72280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148336</xdr:rowOff>
    </xdr:from>
    <xdr:to>
      <xdr:col>102</xdr:col>
      <xdr:colOff>165100</xdr:colOff>
      <xdr:row>36</xdr:row>
      <xdr:rowOff>78486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95013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129286</xdr:rowOff>
    </xdr:from>
    <xdr:to>
      <xdr:col>98</xdr:col>
      <xdr:colOff>38100</xdr:colOff>
      <xdr:row>30</xdr:row>
      <xdr:rowOff>59436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75963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48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103505</xdr:rowOff>
    </xdr:from>
    <xdr:to>
      <xdr:col>116</xdr:col>
      <xdr:colOff>63500</xdr:colOff>
      <xdr:row>55</xdr:row>
      <xdr:rowOff>103810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53325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102438</xdr:rowOff>
    </xdr:from>
    <xdr:to>
      <xdr:col>111</xdr:col>
      <xdr:colOff>177800</xdr:colOff>
      <xdr:row>55</xdr:row>
      <xdr:rowOff>103505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53218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86131</xdr:rowOff>
    </xdr:from>
    <xdr:to>
      <xdr:col>107</xdr:col>
      <xdr:colOff>50800</xdr:colOff>
      <xdr:row>55</xdr:row>
      <xdr:rowOff>102438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51588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81255</xdr:rowOff>
    </xdr:from>
    <xdr:to>
      <xdr:col>102</xdr:col>
      <xdr:colOff>114300</xdr:colOff>
      <xdr:row>55</xdr:row>
      <xdr:rowOff>86131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511005"/>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71670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53010</xdr:rowOff>
    </xdr:from>
    <xdr:to>
      <xdr:col>116</xdr:col>
      <xdr:colOff>114300</xdr:colOff>
      <xdr:row>55</xdr:row>
      <xdr:rowOff>154610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4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75887</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52705</xdr:rowOff>
    </xdr:from>
    <xdr:to>
      <xdr:col>112</xdr:col>
      <xdr:colOff>38100</xdr:colOff>
      <xdr:row>55</xdr:row>
      <xdr:rowOff>154305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4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170832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25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51638</xdr:rowOff>
    </xdr:from>
    <xdr:to>
      <xdr:col>107</xdr:col>
      <xdr:colOff>101600</xdr:colOff>
      <xdr:row>55</xdr:row>
      <xdr:rowOff>153238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4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169765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2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35331</xdr:rowOff>
    </xdr:from>
    <xdr:to>
      <xdr:col>102</xdr:col>
      <xdr:colOff>165100</xdr:colOff>
      <xdr:row>55</xdr:row>
      <xdr:rowOff>136931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153458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2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30455</xdr:rowOff>
    </xdr:from>
    <xdr:to>
      <xdr:col>98</xdr:col>
      <xdr:colOff>38100</xdr:colOff>
      <xdr:row>55</xdr:row>
      <xdr:rowOff>132055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4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148582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23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23022</xdr:rowOff>
    </xdr:from>
    <xdr:to>
      <xdr:col>116</xdr:col>
      <xdr:colOff>63500</xdr:colOff>
      <xdr:row>76</xdr:row>
      <xdr:rowOff>157302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53222"/>
          <a:ext cx="838200" cy="1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157302</xdr:rowOff>
    </xdr:from>
    <xdr:to>
      <xdr:col>111</xdr:col>
      <xdr:colOff>177800</xdr:colOff>
      <xdr:row>77</xdr:row>
      <xdr:rowOff>54981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87502"/>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45334</xdr:rowOff>
    </xdr:from>
    <xdr:to>
      <xdr:col>107</xdr:col>
      <xdr:colOff>50800</xdr:colOff>
      <xdr:row>77</xdr:row>
      <xdr:rowOff>54981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46984"/>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33767</xdr:rowOff>
    </xdr:from>
    <xdr:to>
      <xdr:col>102</xdr:col>
      <xdr:colOff>114300</xdr:colOff>
      <xdr:row>77</xdr:row>
      <xdr:rowOff>45334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63967"/>
          <a:ext cx="8890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143673</xdr:rowOff>
    </xdr:from>
    <xdr:to>
      <xdr:col>116</xdr:col>
      <xdr:colOff>114300</xdr:colOff>
      <xdr:row>76</xdr:row>
      <xdr:rowOff>73822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122099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106502</xdr:rowOff>
    </xdr:from>
    <xdr:to>
      <xdr:col>112</xdr:col>
      <xdr:colOff>38100</xdr:colOff>
      <xdr:row>77</xdr:row>
      <xdr:rowOff>36652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27779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4181</xdr:rowOff>
    </xdr:from>
    <xdr:to>
      <xdr:col>107</xdr:col>
      <xdr:colOff>101600</xdr:colOff>
      <xdr:row>77</xdr:row>
      <xdr:rowOff>105781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96908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165984</xdr:rowOff>
    </xdr:from>
    <xdr:to>
      <xdr:col>102</xdr:col>
      <xdr:colOff>165100</xdr:colOff>
      <xdr:row>77</xdr:row>
      <xdr:rowOff>96134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87261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154417</xdr:rowOff>
    </xdr:from>
    <xdr:to>
      <xdr:col>98</xdr:col>
      <xdr:colOff>38100</xdr:colOff>
      <xdr:row>76</xdr:row>
      <xdr:rowOff>84567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75694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令和３年度及び令和４年度は、新型コロナウイルスワクチン接種関連事業費が計上されたことにより例年よりも高い水準となったが、令和５年度においても物価上昇等の影響を受け、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歳入に占める法人市民税収の割合が高く、また交付税の不交付団体であることから、景気動向や企業業績に応じて歳入総額が大きく変動するリスクを負っており、年度間の歳入不均衡を調整するため、財政調整基金の残高を確保するよう努めているところである。市内企業の好調な業績による法人市民税の増収や、ふるさと納税の増収などを、将来に備えて財政調整基金積立金、庁舎整備基金積立金等に積極的に積み立てたことから、近年は、積立金については、類似他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令和３年度に行った子育て世帯への臨時特別給付金給付事業費や住民税非課税世帯等に対する臨時特別給付金給付事業費等の給付が完了したことにより、令和４年度は減少し、令和５年度には国庫補助金を受け物価高騰緊急支援給付金事業を行ったことから再び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令和元年度において大幅増となっているが、これは市立病院の経営安定化を図るため、市の一般会計から出資したことによるものである。令和３年度には、投資及び出資金として扱っていた企業会計への負担金を補助費に変更したことから０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223,940
214,571
93.83
108,164,218
102,832,247
3,796,887
51,812,375
67,207,396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101124</xdr:rowOff>
    </xdr:from>
    <xdr:to>
      <xdr:col>24</xdr:col>
      <xdr:colOff>63500</xdr:colOff>
      <xdr:row>36</xdr:row>
      <xdr:rowOff>35401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6101874"/>
          <a:ext cx="8382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91122</xdr:rowOff>
    </xdr:from>
    <xdr:to>
      <xdr:col>19</xdr:col>
      <xdr:colOff>177800</xdr:colOff>
      <xdr:row>35</xdr:row>
      <xdr:rowOff>101124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908300" y="6091872"/>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69691</xdr:rowOff>
    </xdr:from>
    <xdr:to>
      <xdr:col>15</xdr:col>
      <xdr:colOff>50800</xdr:colOff>
      <xdr:row>35</xdr:row>
      <xdr:rowOff>91122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07044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32544</xdr:rowOff>
    </xdr:from>
    <xdr:to>
      <xdr:col>10</xdr:col>
      <xdr:colOff>114300</xdr:colOff>
      <xdr:row>35</xdr:row>
      <xdr:rowOff>69691</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03329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156051</xdr:rowOff>
    </xdr:from>
    <xdr:to>
      <xdr:col>24</xdr:col>
      <xdr:colOff>114300</xdr:colOff>
      <xdr:row>36</xdr:row>
      <xdr:rowOff>86201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134478</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13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50324</xdr:rowOff>
    </xdr:from>
    <xdr:to>
      <xdr:col>20</xdr:col>
      <xdr:colOff>38100</xdr:colOff>
      <xdr:row>35</xdr:row>
      <xdr:rowOff>151924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0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82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40322</xdr:rowOff>
    </xdr:from>
    <xdr:to>
      <xdr:col>15</xdr:col>
      <xdr:colOff>101600</xdr:colOff>
      <xdr:row>35</xdr:row>
      <xdr:rowOff>141922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18891</xdr:rowOff>
    </xdr:from>
    <xdr:to>
      <xdr:col>10</xdr:col>
      <xdr:colOff>165100</xdr:colOff>
      <xdr:row>35</xdr:row>
      <xdr:rowOff>120491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0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137018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9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153194</xdr:rowOff>
    </xdr:from>
    <xdr:to>
      <xdr:col>6</xdr:col>
      <xdr:colOff>38100</xdr:colOff>
      <xdr:row>35</xdr:row>
      <xdr:rowOff>83344</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9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99871</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7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総務費グラフ枠">
          <a:extLst>
            <a:ext uri="{FF2B5EF4-FFF2-40B4-BE49-F238E27FC236}">
              <a16:creationId xmlns:a16="http://schemas.microsoft.com/office/drawing/2014/main" id="{00000000-0008-0000-07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111822</xdr:rowOff>
    </xdr:from>
    <xdr:to>
      <xdr:col>24</xdr:col>
      <xdr:colOff>62865</xdr:colOff>
      <xdr:row>59</xdr:row>
      <xdr:rowOff>158467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4633595" y="9713022"/>
          <a:ext cx="1270" cy="56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162294</xdr:rowOff>
    </xdr:from>
    <xdr:ext cx="534377" cy="259045"/>
    <xdr:sp macro="" textlink="">
      <xdr:nvSpPr>
        <xdr:cNvPr id="121" name="総務費最小値テキスト">
          <a:extLst>
            <a:ext uri="{FF2B5EF4-FFF2-40B4-BE49-F238E27FC236}">
              <a16:creationId xmlns:a16="http://schemas.microsoft.com/office/drawing/2014/main" id="{00000000-0008-0000-0700-000079000000}"/>
            </a:ext>
          </a:extLst>
        </xdr:cNvPr>
        <xdr:cNvSpPr txBox="1"/>
      </xdr:nvSpPr>
      <xdr:spPr>
        <a:xfrm>
          <a:off x="4686300" y="102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158467</xdr:rowOff>
    </xdr:from>
    <xdr:to>
      <xdr:col>24</xdr:col>
      <xdr:colOff>152400</xdr:colOff>
      <xdr:row>59</xdr:row>
      <xdr:rowOff>158467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10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58499</xdr:rowOff>
    </xdr:from>
    <xdr:ext cx="534377" cy="259045"/>
    <xdr:sp macro="" textlink="">
      <xdr:nvSpPr>
        <xdr:cNvPr id="123" name="総務費最大値テキスト">
          <a:extLst>
            <a:ext uri="{FF2B5EF4-FFF2-40B4-BE49-F238E27FC236}">
              <a16:creationId xmlns:a16="http://schemas.microsoft.com/office/drawing/2014/main" id="{00000000-0008-0000-0700-00007B000000}"/>
            </a:ext>
          </a:extLst>
        </xdr:cNvPr>
        <xdr:cNvSpPr txBox="1"/>
      </xdr:nvSpPr>
      <xdr:spPr>
        <a:xfrm>
          <a:off x="4686300" y="94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111822</xdr:rowOff>
    </xdr:from>
    <xdr:to>
      <xdr:col>24</xdr:col>
      <xdr:colOff>152400</xdr:colOff>
      <xdr:row>56</xdr:row>
      <xdr:rowOff>111822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4546600" y="97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39421</xdr:rowOff>
    </xdr:from>
    <xdr:to>
      <xdr:col>24</xdr:col>
      <xdr:colOff>63500</xdr:colOff>
      <xdr:row>57</xdr:row>
      <xdr:rowOff>134017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3797300" y="9812071"/>
          <a:ext cx="838200" cy="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33211</xdr:rowOff>
    </xdr:from>
    <xdr:ext cx="534377" cy="259045"/>
    <xdr:sp macro="" textlink="">
      <xdr:nvSpPr>
        <xdr:cNvPr id="126" name="総務費平均値テキスト">
          <a:extLst>
            <a:ext uri="{FF2B5EF4-FFF2-40B4-BE49-F238E27FC236}">
              <a16:creationId xmlns:a16="http://schemas.microsoft.com/office/drawing/2014/main" id="{00000000-0008-0000-0700-00007E000000}"/>
            </a:ext>
          </a:extLst>
        </xdr:cNvPr>
        <xdr:cNvSpPr txBox="1"/>
      </xdr:nvSpPr>
      <xdr:spPr>
        <a:xfrm>
          <a:off x="4686300" y="9977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54784</xdr:rowOff>
    </xdr:from>
    <xdr:to>
      <xdr:col>24</xdr:col>
      <xdr:colOff>114300</xdr:colOff>
      <xdr:row>58</xdr:row>
      <xdr:rowOff>156384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4584700" y="999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134017</xdr:rowOff>
    </xdr:from>
    <xdr:to>
      <xdr:col>19</xdr:col>
      <xdr:colOff>177800</xdr:colOff>
      <xdr:row>58</xdr:row>
      <xdr:rowOff>3030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908300" y="990666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52672</xdr:rowOff>
    </xdr:from>
    <xdr:to>
      <xdr:col>20</xdr:col>
      <xdr:colOff>38100</xdr:colOff>
      <xdr:row>58</xdr:row>
      <xdr:rowOff>154272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3746500" y="999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145399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530111" y="100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13393</xdr:rowOff>
    </xdr:from>
    <xdr:to>
      <xdr:col>15</xdr:col>
      <xdr:colOff>50800</xdr:colOff>
      <xdr:row>58</xdr:row>
      <xdr:rowOff>3030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2019300" y="8757343"/>
          <a:ext cx="889000" cy="11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63438</xdr:rowOff>
    </xdr:from>
    <xdr:to>
      <xdr:col>15</xdr:col>
      <xdr:colOff>101600</xdr:colOff>
      <xdr:row>58</xdr:row>
      <xdr:rowOff>165038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2857500" y="1000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156165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641111" y="101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13393</xdr:rowOff>
    </xdr:from>
    <xdr:to>
      <xdr:col>10</xdr:col>
      <xdr:colOff>114300</xdr:colOff>
      <xdr:row>58</xdr:row>
      <xdr:rowOff>10127</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1130300" y="8757343"/>
          <a:ext cx="889000" cy="11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59682</xdr:rowOff>
    </xdr:from>
    <xdr:to>
      <xdr:col>10</xdr:col>
      <xdr:colOff>165100</xdr:colOff>
      <xdr:row>52</xdr:row>
      <xdr:rowOff>161282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9685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152409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19795" y="90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118835</xdr:rowOff>
    </xdr:from>
    <xdr:to>
      <xdr:col>6</xdr:col>
      <xdr:colOff>38100</xdr:colOff>
      <xdr:row>59</xdr:row>
      <xdr:rowOff>48985</xdr:rowOff>
    </xdr:to>
    <xdr:sp macro="" textlink="">
      <xdr:nvSpPr>
        <xdr:cNvPr id="137" name="フローチャート: 判断 136">
          <a:extLst>
            <a:ext uri="{FF2B5EF4-FFF2-40B4-BE49-F238E27FC236}">
              <a16:creationId xmlns:a16="http://schemas.microsoft.com/office/drawing/2014/main" id="{00000000-0008-0000-0700-000089000000}"/>
            </a:ext>
          </a:extLst>
        </xdr:cNvPr>
        <xdr:cNvSpPr/>
      </xdr:nvSpPr>
      <xdr:spPr>
        <a:xfrm>
          <a:off x="1079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40112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63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160071</xdr:rowOff>
    </xdr:from>
    <xdr:to>
      <xdr:col>24</xdr:col>
      <xdr:colOff>114300</xdr:colOff>
      <xdr:row>57</xdr:row>
      <xdr:rowOff>90221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45847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74998</xdr:rowOff>
    </xdr:from>
    <xdr:ext cx="534377" cy="259045"/>
    <xdr:sp macro="" textlink="">
      <xdr:nvSpPr>
        <xdr:cNvPr id="145" name="総務費該当値テキスト">
          <a:extLst>
            <a:ext uri="{FF2B5EF4-FFF2-40B4-BE49-F238E27FC236}">
              <a16:creationId xmlns:a16="http://schemas.microsoft.com/office/drawing/2014/main" id="{00000000-0008-0000-0700-000091000000}"/>
            </a:ext>
          </a:extLst>
        </xdr:cNvPr>
        <xdr:cNvSpPr txBox="1"/>
      </xdr:nvSpPr>
      <xdr:spPr>
        <a:xfrm>
          <a:off x="4686300" y="96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83217</xdr:rowOff>
    </xdr:from>
    <xdr:to>
      <xdr:col>20</xdr:col>
      <xdr:colOff>38100</xdr:colOff>
      <xdr:row>58</xdr:row>
      <xdr:rowOff>13367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3746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29894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3530111" y="96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123680</xdr:rowOff>
    </xdr:from>
    <xdr:to>
      <xdr:col>15</xdr:col>
      <xdr:colOff>101600</xdr:colOff>
      <xdr:row>58</xdr:row>
      <xdr:rowOff>53830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2857500" y="9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70357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2641111" y="96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134043</xdr:rowOff>
    </xdr:from>
    <xdr:to>
      <xdr:col>10</xdr:col>
      <xdr:colOff>165100</xdr:colOff>
      <xdr:row>51</xdr:row>
      <xdr:rowOff>64193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968500" y="8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80720</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719795" y="848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130777</xdr:rowOff>
    </xdr:from>
    <xdr:to>
      <xdr:col>6</xdr:col>
      <xdr:colOff>38100</xdr:colOff>
      <xdr:row>58</xdr:row>
      <xdr:rowOff>60927</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079500" y="99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77454</xdr:rowOff>
    </xdr:from>
    <xdr:ext cx="534377"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863111" y="96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9" name="民生費グラフ枠">
          <a:extLst>
            <a:ext uri="{FF2B5EF4-FFF2-40B4-BE49-F238E27FC236}">
              <a16:creationId xmlns:a16="http://schemas.microsoft.com/office/drawing/2014/main" id="{00000000-0008-0000-0700-0000B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81" name="民生費最小値テキスト">
          <a:extLst>
            <a:ext uri="{FF2B5EF4-FFF2-40B4-BE49-F238E27FC236}">
              <a16:creationId xmlns:a16="http://schemas.microsoft.com/office/drawing/2014/main" id="{00000000-0008-0000-0700-0000B5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3" name="民生費最大値テキスト">
          <a:extLst>
            <a:ext uri="{FF2B5EF4-FFF2-40B4-BE49-F238E27FC236}">
              <a16:creationId xmlns:a16="http://schemas.microsoft.com/office/drawing/2014/main" id="{00000000-0008-0000-0700-0000B7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74419</xdr:rowOff>
    </xdr:from>
    <xdr:to>
      <xdr:col>24</xdr:col>
      <xdr:colOff>63500</xdr:colOff>
      <xdr:row>77</xdr:row>
      <xdr:rowOff>40798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3797300" y="13104619"/>
          <a:ext cx="838200" cy="1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6" name="民生費平均値テキスト">
          <a:extLst>
            <a:ext uri="{FF2B5EF4-FFF2-40B4-BE49-F238E27FC236}">
              <a16:creationId xmlns:a16="http://schemas.microsoft.com/office/drawing/2014/main" id="{00000000-0008-0000-0700-0000BA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67218</xdr:rowOff>
    </xdr:from>
    <xdr:to>
      <xdr:col>19</xdr:col>
      <xdr:colOff>177800</xdr:colOff>
      <xdr:row>77</xdr:row>
      <xdr:rowOff>40798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908300" y="13097418"/>
          <a:ext cx="8890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67218</xdr:rowOff>
    </xdr:from>
    <xdr:to>
      <xdr:col>15</xdr:col>
      <xdr:colOff>50800</xdr:colOff>
      <xdr:row>78</xdr:row>
      <xdr:rowOff>118326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2019300" y="13097418"/>
          <a:ext cx="889000" cy="39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118326</xdr:rowOff>
    </xdr:from>
    <xdr:to>
      <xdr:col>10</xdr:col>
      <xdr:colOff>114300</xdr:colOff>
      <xdr:row>79</xdr:row>
      <xdr:rowOff>25662</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flipV="1">
          <a:off x="1130300" y="13491426"/>
          <a:ext cx="889000" cy="7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7" name="フローチャート: 判断 196">
          <a:extLst>
            <a:ext uri="{FF2B5EF4-FFF2-40B4-BE49-F238E27FC236}">
              <a16:creationId xmlns:a16="http://schemas.microsoft.com/office/drawing/2014/main" id="{00000000-0008-0000-0700-0000C5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23619</xdr:rowOff>
    </xdr:from>
    <xdr:to>
      <xdr:col>24</xdr:col>
      <xdr:colOff>114300</xdr:colOff>
      <xdr:row>76</xdr:row>
      <xdr:rowOff>125219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4584700" y="130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2046</xdr:rowOff>
    </xdr:from>
    <xdr:ext cx="599010" cy="259045"/>
    <xdr:sp macro="" textlink="">
      <xdr:nvSpPr>
        <xdr:cNvPr id="205" name="民生費該当値テキスト">
          <a:extLst>
            <a:ext uri="{FF2B5EF4-FFF2-40B4-BE49-F238E27FC236}">
              <a16:creationId xmlns:a16="http://schemas.microsoft.com/office/drawing/2014/main" id="{00000000-0008-0000-0700-0000CD000000}"/>
            </a:ext>
          </a:extLst>
        </xdr:cNvPr>
        <xdr:cNvSpPr txBox="1"/>
      </xdr:nvSpPr>
      <xdr:spPr>
        <a:xfrm>
          <a:off x="4686300" y="1303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161448</xdr:rowOff>
    </xdr:from>
    <xdr:to>
      <xdr:col>20</xdr:col>
      <xdr:colOff>38100</xdr:colOff>
      <xdr:row>77</xdr:row>
      <xdr:rowOff>91598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3746500" y="131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82725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3497795" y="132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16418</xdr:rowOff>
    </xdr:from>
    <xdr:to>
      <xdr:col>15</xdr:col>
      <xdr:colOff>101600</xdr:colOff>
      <xdr:row>76</xdr:row>
      <xdr:rowOff>118018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2857500" y="130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134545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608795" y="1282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67526</xdr:rowOff>
    </xdr:from>
    <xdr:to>
      <xdr:col>10</xdr:col>
      <xdr:colOff>165100</xdr:colOff>
      <xdr:row>78</xdr:row>
      <xdr:rowOff>169126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968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1719795" y="1321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146312</xdr:rowOff>
    </xdr:from>
    <xdr:to>
      <xdr:col>6</xdr:col>
      <xdr:colOff>38100</xdr:colOff>
      <xdr:row>79</xdr:row>
      <xdr:rowOff>76462</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10795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67589</xdr:rowOff>
    </xdr:from>
    <xdr:ext cx="599010"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830795" y="136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110744</xdr:rowOff>
    </xdr:from>
    <xdr:to>
      <xdr:col>24</xdr:col>
      <xdr:colOff>63500</xdr:colOff>
      <xdr:row>94</xdr:row>
      <xdr:rowOff>114782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227044"/>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27724</xdr:rowOff>
    </xdr:from>
    <xdr:to>
      <xdr:col>19</xdr:col>
      <xdr:colOff>177800</xdr:colOff>
      <xdr:row>94</xdr:row>
      <xdr:rowOff>114782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144024"/>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27724</xdr:rowOff>
    </xdr:from>
    <xdr:to>
      <xdr:col>15</xdr:col>
      <xdr:colOff>50800</xdr:colOff>
      <xdr:row>96</xdr:row>
      <xdr:rowOff>23419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44024"/>
          <a:ext cx="889000" cy="3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55232</xdr:rowOff>
    </xdr:from>
    <xdr:to>
      <xdr:col>10</xdr:col>
      <xdr:colOff>114300</xdr:colOff>
      <xdr:row>96</xdr:row>
      <xdr:rowOff>23419</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342982"/>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39819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59944</xdr:rowOff>
    </xdr:from>
    <xdr:to>
      <xdr:col>24</xdr:col>
      <xdr:colOff>114300</xdr:colOff>
      <xdr:row>94</xdr:row>
      <xdr:rowOff>161544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82821</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63982</xdr:rowOff>
    </xdr:from>
    <xdr:to>
      <xdr:col>20</xdr:col>
      <xdr:colOff>38100</xdr:colOff>
      <xdr:row>94</xdr:row>
      <xdr:rowOff>165582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1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9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148374</xdr:rowOff>
    </xdr:from>
    <xdr:to>
      <xdr:col>15</xdr:col>
      <xdr:colOff>101600</xdr:colOff>
      <xdr:row>94</xdr:row>
      <xdr:rowOff>78524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0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95051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8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144069</xdr:rowOff>
    </xdr:from>
    <xdr:to>
      <xdr:col>10</xdr:col>
      <xdr:colOff>165100</xdr:colOff>
      <xdr:row>96</xdr:row>
      <xdr:rowOff>74219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4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90746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2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4432</xdr:rowOff>
    </xdr:from>
    <xdr:to>
      <xdr:col>6</xdr:col>
      <xdr:colOff>38100</xdr:colOff>
      <xdr:row>95</xdr:row>
      <xdr:rowOff>106032</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122559</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0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90932</xdr:rowOff>
    </xdr:from>
    <xdr:to>
      <xdr:col>54</xdr:col>
      <xdr:colOff>189865</xdr:colOff>
      <xdr:row>38</xdr:row>
      <xdr:rowOff>138176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748782"/>
          <a:ext cx="127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142003</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138176</xdr:rowOff>
    </xdr:from>
    <xdr:to>
      <xdr:col>55</xdr:col>
      <xdr:colOff>88900</xdr:colOff>
      <xdr:row>38</xdr:row>
      <xdr:rowOff>138176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5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37609</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5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90932</xdr:rowOff>
    </xdr:from>
    <xdr:to>
      <xdr:col>55</xdr:col>
      <xdr:colOff>88900</xdr:colOff>
      <xdr:row>33</xdr:row>
      <xdr:rowOff>90932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7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105410</xdr:rowOff>
    </xdr:from>
    <xdr:to>
      <xdr:col>55</xdr:col>
      <xdr:colOff>0</xdr:colOff>
      <xdr:row>35</xdr:row>
      <xdr:rowOff>42164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5934710"/>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37609</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09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59182</xdr:rowOff>
    </xdr:from>
    <xdr:to>
      <xdr:col>55</xdr:col>
      <xdr:colOff>50800</xdr:colOff>
      <xdr:row>36</xdr:row>
      <xdr:rowOff>160782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24638</xdr:rowOff>
    </xdr:from>
    <xdr:to>
      <xdr:col>50</xdr:col>
      <xdr:colOff>114300</xdr:colOff>
      <xdr:row>35</xdr:row>
      <xdr:rowOff>42164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0253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40132</xdr:rowOff>
    </xdr:from>
    <xdr:to>
      <xdr:col>50</xdr:col>
      <xdr:colOff>165100</xdr:colOff>
      <xdr:row>36</xdr:row>
      <xdr:rowOff>141732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132859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155702</xdr:rowOff>
    </xdr:from>
    <xdr:to>
      <xdr:col>45</xdr:col>
      <xdr:colOff>177800</xdr:colOff>
      <xdr:row>35</xdr:row>
      <xdr:rowOff>24638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5470652"/>
          <a:ext cx="889000" cy="5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2794</xdr:rowOff>
    </xdr:from>
    <xdr:to>
      <xdr:col>46</xdr:col>
      <xdr:colOff>38100</xdr:colOff>
      <xdr:row>35</xdr:row>
      <xdr:rowOff>104394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00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95521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09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155702</xdr:rowOff>
    </xdr:from>
    <xdr:to>
      <xdr:col>41</xdr:col>
      <xdr:colOff>50800</xdr:colOff>
      <xdr:row>34</xdr:row>
      <xdr:rowOff>10922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5470652"/>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85090</xdr:rowOff>
    </xdr:from>
    <xdr:to>
      <xdr:col>41</xdr:col>
      <xdr:colOff>101600</xdr:colOff>
      <xdr:row>36</xdr:row>
      <xdr:rowOff>15240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6367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7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65278</xdr:rowOff>
    </xdr:from>
    <xdr:to>
      <xdr:col>36</xdr:col>
      <xdr:colOff>165100</xdr:colOff>
      <xdr:row>35</xdr:row>
      <xdr:rowOff>166878</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158005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54610</xdr:rowOff>
    </xdr:from>
    <xdr:to>
      <xdr:col>55</xdr:col>
      <xdr:colOff>50800</xdr:colOff>
      <xdr:row>34</xdr:row>
      <xdr:rowOff>156210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77487</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162814</xdr:rowOff>
    </xdr:from>
    <xdr:to>
      <xdr:col>50</xdr:col>
      <xdr:colOff>165100</xdr:colOff>
      <xdr:row>35</xdr:row>
      <xdr:rowOff>92964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109491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576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145288</xdr:rowOff>
    </xdr:from>
    <xdr:to>
      <xdr:col>46</xdr:col>
      <xdr:colOff>38100</xdr:colOff>
      <xdr:row>35</xdr:row>
      <xdr:rowOff>75438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91965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574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104902</xdr:rowOff>
    </xdr:from>
    <xdr:to>
      <xdr:col>41</xdr:col>
      <xdr:colOff>101600</xdr:colOff>
      <xdr:row>32</xdr:row>
      <xdr:rowOff>35052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51579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51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131572</xdr:rowOff>
    </xdr:from>
    <xdr:to>
      <xdr:col>36</xdr:col>
      <xdr:colOff>165100</xdr:colOff>
      <xdr:row>34</xdr:row>
      <xdr:rowOff>61722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78249</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139654</xdr:rowOff>
    </xdr:from>
    <xdr:to>
      <xdr:col>55</xdr:col>
      <xdr:colOff>0</xdr:colOff>
      <xdr:row>57</xdr:row>
      <xdr:rowOff>148844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12304"/>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148844</xdr:rowOff>
    </xdr:from>
    <xdr:to>
      <xdr:col>50</xdr:col>
      <xdr:colOff>114300</xdr:colOff>
      <xdr:row>58</xdr:row>
      <xdr:rowOff>4369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2149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146329</xdr:rowOff>
    </xdr:from>
    <xdr:to>
      <xdr:col>45</xdr:col>
      <xdr:colOff>177800</xdr:colOff>
      <xdr:row>58</xdr:row>
      <xdr:rowOff>4369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1897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146329</xdr:rowOff>
    </xdr:from>
    <xdr:to>
      <xdr:col>41</xdr:col>
      <xdr:colOff>50800</xdr:colOff>
      <xdr:row>58</xdr:row>
      <xdr:rowOff>6152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18979"/>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88854</xdr:rowOff>
    </xdr:from>
    <xdr:to>
      <xdr:col>55</xdr:col>
      <xdr:colOff>50800</xdr:colOff>
      <xdr:row>58</xdr:row>
      <xdr:rowOff>19004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67281</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3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98044</xdr:rowOff>
    </xdr:from>
    <xdr:to>
      <xdr:col>50</xdr:col>
      <xdr:colOff>165100</xdr:colOff>
      <xdr:row>58</xdr:row>
      <xdr:rowOff>28194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19321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125019</xdr:rowOff>
    </xdr:from>
    <xdr:to>
      <xdr:col>46</xdr:col>
      <xdr:colOff>38100</xdr:colOff>
      <xdr:row>58</xdr:row>
      <xdr:rowOff>55169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46296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9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95529</xdr:rowOff>
    </xdr:from>
    <xdr:to>
      <xdr:col>41</xdr:col>
      <xdr:colOff>101600</xdr:colOff>
      <xdr:row>58</xdr:row>
      <xdr:rowOff>25679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16806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126802</xdr:rowOff>
    </xdr:from>
    <xdr:to>
      <xdr:col>36</xdr:col>
      <xdr:colOff>165100</xdr:colOff>
      <xdr:row>58</xdr:row>
      <xdr:rowOff>56952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48079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82550</xdr:rowOff>
    </xdr:from>
    <xdr:to>
      <xdr:col>55</xdr:col>
      <xdr:colOff>0</xdr:colOff>
      <xdr:row>74</xdr:row>
      <xdr:rowOff>99330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69850"/>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11181</xdr:rowOff>
    </xdr:from>
    <xdr:to>
      <xdr:col>50</xdr:col>
      <xdr:colOff>114300</xdr:colOff>
      <xdr:row>74</xdr:row>
      <xdr:rowOff>82550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698481"/>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151404</xdr:rowOff>
    </xdr:from>
    <xdr:to>
      <xdr:col>45</xdr:col>
      <xdr:colOff>177800</xdr:colOff>
      <xdr:row>74</xdr:row>
      <xdr:rowOff>11181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495804"/>
          <a:ext cx="889000" cy="20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151404</xdr:rowOff>
    </xdr:from>
    <xdr:to>
      <xdr:col>41</xdr:col>
      <xdr:colOff>50800</xdr:colOff>
      <xdr:row>75</xdr:row>
      <xdr:rowOff>6609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495804"/>
          <a:ext cx="889000" cy="3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48530</xdr:rowOff>
    </xdr:from>
    <xdr:to>
      <xdr:col>55</xdr:col>
      <xdr:colOff>50800</xdr:colOff>
      <xdr:row>74</xdr:row>
      <xdr:rowOff>150130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7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71407</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31750</xdr:rowOff>
    </xdr:from>
    <xdr:to>
      <xdr:col>50</xdr:col>
      <xdr:colOff>165100</xdr:colOff>
      <xdr:row>74</xdr:row>
      <xdr:rowOff>133350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149877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131831</xdr:rowOff>
    </xdr:from>
    <xdr:to>
      <xdr:col>46</xdr:col>
      <xdr:colOff>38100</xdr:colOff>
      <xdr:row>74</xdr:row>
      <xdr:rowOff>61981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6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78508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4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100604</xdr:rowOff>
    </xdr:from>
    <xdr:to>
      <xdr:col>41</xdr:col>
      <xdr:colOff>101600</xdr:colOff>
      <xdr:row>73</xdr:row>
      <xdr:rowOff>30754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47281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2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127259</xdr:rowOff>
    </xdr:from>
    <xdr:to>
      <xdr:col>36</xdr:col>
      <xdr:colOff>165100</xdr:colOff>
      <xdr:row>75</xdr:row>
      <xdr:rowOff>57409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8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73936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5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125549</xdr:rowOff>
    </xdr:from>
    <xdr:to>
      <xdr:col>55</xdr:col>
      <xdr:colOff>0</xdr:colOff>
      <xdr:row>94</xdr:row>
      <xdr:rowOff>127721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41849"/>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81727</xdr:rowOff>
    </xdr:from>
    <xdr:to>
      <xdr:col>50</xdr:col>
      <xdr:colOff>114300</xdr:colOff>
      <xdr:row>94</xdr:row>
      <xdr:rowOff>127721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98027"/>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101730</xdr:rowOff>
    </xdr:from>
    <xdr:to>
      <xdr:col>45</xdr:col>
      <xdr:colOff>177800</xdr:colOff>
      <xdr:row>94</xdr:row>
      <xdr:rowOff>81727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046580"/>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101730</xdr:rowOff>
    </xdr:from>
    <xdr:to>
      <xdr:col>41</xdr:col>
      <xdr:colOff>50800</xdr:colOff>
      <xdr:row>94</xdr:row>
      <xdr:rowOff>29149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046580"/>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74749</xdr:rowOff>
    </xdr:from>
    <xdr:to>
      <xdr:col>55</xdr:col>
      <xdr:colOff>50800</xdr:colOff>
      <xdr:row>95</xdr:row>
      <xdr:rowOff>4899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97626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76921</xdr:rowOff>
    </xdr:from>
    <xdr:to>
      <xdr:col>50</xdr:col>
      <xdr:colOff>165100</xdr:colOff>
      <xdr:row>95</xdr:row>
      <xdr:rowOff>7071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30927</xdr:rowOff>
    </xdr:from>
    <xdr:to>
      <xdr:col>46</xdr:col>
      <xdr:colOff>38100</xdr:colOff>
      <xdr:row>94</xdr:row>
      <xdr:rowOff>132527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149054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50930</xdr:rowOff>
    </xdr:from>
    <xdr:to>
      <xdr:col>41</xdr:col>
      <xdr:colOff>101600</xdr:colOff>
      <xdr:row>93</xdr:row>
      <xdr:rowOff>152530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9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169057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7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149799</xdr:rowOff>
    </xdr:from>
    <xdr:to>
      <xdr:col>36</xdr:col>
      <xdr:colOff>165100</xdr:colOff>
      <xdr:row>94</xdr:row>
      <xdr:rowOff>79949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96476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6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43322</xdr:rowOff>
    </xdr:from>
    <xdr:to>
      <xdr:col>85</xdr:col>
      <xdr:colOff>127000</xdr:colOff>
      <xdr:row>36</xdr:row>
      <xdr:rowOff>140431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15522"/>
          <a:ext cx="8382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143632</xdr:rowOff>
    </xdr:from>
    <xdr:to>
      <xdr:col>81</xdr:col>
      <xdr:colOff>50800</xdr:colOff>
      <xdr:row>36</xdr:row>
      <xdr:rowOff>43322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72932"/>
          <a:ext cx="889000" cy="2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143632</xdr:rowOff>
    </xdr:from>
    <xdr:to>
      <xdr:col>76</xdr:col>
      <xdr:colOff>114300</xdr:colOff>
      <xdr:row>36</xdr:row>
      <xdr:rowOff>20737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72932"/>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20737</xdr:rowOff>
    </xdr:from>
    <xdr:to>
      <xdr:col>71</xdr:col>
      <xdr:colOff>177800</xdr:colOff>
      <xdr:row>36</xdr:row>
      <xdr:rowOff>137963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92937"/>
          <a:ext cx="8890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89631</xdr:rowOff>
    </xdr:from>
    <xdr:to>
      <xdr:col>85</xdr:col>
      <xdr:colOff>177800</xdr:colOff>
      <xdr:row>37</xdr:row>
      <xdr:rowOff>19781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68058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163972</xdr:rowOff>
    </xdr:from>
    <xdr:to>
      <xdr:col>81</xdr:col>
      <xdr:colOff>101600</xdr:colOff>
      <xdr:row>36</xdr:row>
      <xdr:rowOff>94122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110649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92832</xdr:rowOff>
    </xdr:from>
    <xdr:to>
      <xdr:col>76</xdr:col>
      <xdr:colOff>165100</xdr:colOff>
      <xdr:row>35</xdr:row>
      <xdr:rowOff>22982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141387</xdr:rowOff>
    </xdr:from>
    <xdr:to>
      <xdr:col>72</xdr:col>
      <xdr:colOff>38100</xdr:colOff>
      <xdr:row>36</xdr:row>
      <xdr:rowOff>71537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88064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87163</xdr:rowOff>
    </xdr:from>
    <xdr:to>
      <xdr:col>67</xdr:col>
      <xdr:colOff>101600</xdr:colOff>
      <xdr:row>37</xdr:row>
      <xdr:rowOff>17313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27534</xdr:rowOff>
    </xdr:from>
    <xdr:to>
      <xdr:col>85</xdr:col>
      <xdr:colOff>127000</xdr:colOff>
      <xdr:row>55</xdr:row>
      <xdr:rowOff>70224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85834"/>
          <a:ext cx="838200" cy="2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27534</xdr:rowOff>
    </xdr:from>
    <xdr:to>
      <xdr:col>81</xdr:col>
      <xdr:colOff>50800</xdr:colOff>
      <xdr:row>57</xdr:row>
      <xdr:rowOff>2445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85834"/>
          <a:ext cx="889000" cy="4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5455</xdr:rowOff>
    </xdr:from>
    <xdr:to>
      <xdr:col>76</xdr:col>
      <xdr:colOff>114300</xdr:colOff>
      <xdr:row>57</xdr:row>
      <xdr:rowOff>2445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606655"/>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164851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5455</xdr:rowOff>
    </xdr:from>
    <xdr:to>
      <xdr:col>71</xdr:col>
      <xdr:colOff>177800</xdr:colOff>
      <xdr:row>56</xdr:row>
      <xdr:rowOff>81140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06655"/>
          <a:ext cx="889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19424</xdr:rowOff>
    </xdr:from>
    <xdr:to>
      <xdr:col>85</xdr:col>
      <xdr:colOff>177800</xdr:colOff>
      <xdr:row>55</xdr:row>
      <xdr:rowOff>121024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42301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3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148184</xdr:rowOff>
    </xdr:from>
    <xdr:to>
      <xdr:col>81</xdr:col>
      <xdr:colOff>101600</xdr:colOff>
      <xdr:row>54</xdr:row>
      <xdr:rowOff>78334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94861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1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123095</xdr:rowOff>
    </xdr:from>
    <xdr:to>
      <xdr:col>76</xdr:col>
      <xdr:colOff>165100</xdr:colOff>
      <xdr:row>57</xdr:row>
      <xdr:rowOff>53245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126105</xdr:rowOff>
    </xdr:from>
    <xdr:to>
      <xdr:col>72</xdr:col>
      <xdr:colOff>38100</xdr:colOff>
      <xdr:row>56</xdr:row>
      <xdr:rowOff>56255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72782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30340</xdr:rowOff>
    </xdr:from>
    <xdr:to>
      <xdr:col>67</xdr:col>
      <xdr:colOff>101600</xdr:colOff>
      <xdr:row>56</xdr:row>
      <xdr:rowOff>131940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148467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142078</xdr:rowOff>
    </xdr:from>
    <xdr:to>
      <xdr:col>85</xdr:col>
      <xdr:colOff>127000</xdr:colOff>
      <xdr:row>97</xdr:row>
      <xdr:rowOff>152181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72728"/>
          <a:ext cx="8382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142078</xdr:rowOff>
    </xdr:from>
    <xdr:to>
      <xdr:col>81</xdr:col>
      <xdr:colOff>50800</xdr:colOff>
      <xdr:row>97</xdr:row>
      <xdr:rowOff>149988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2728"/>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149988</xdr:rowOff>
    </xdr:from>
    <xdr:to>
      <xdr:col>76</xdr:col>
      <xdr:colOff>114300</xdr:colOff>
      <xdr:row>98</xdr:row>
      <xdr:rowOff>8917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0638"/>
          <a:ext cx="8890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156845</xdr:rowOff>
    </xdr:from>
    <xdr:to>
      <xdr:col>71</xdr:col>
      <xdr:colOff>177800</xdr:colOff>
      <xdr:row>98</xdr:row>
      <xdr:rowOff>8917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87495"/>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101381</xdr:rowOff>
    </xdr:from>
    <xdr:to>
      <xdr:col>85</xdr:col>
      <xdr:colOff>177800</xdr:colOff>
      <xdr:row>98</xdr:row>
      <xdr:rowOff>31531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79808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91278</xdr:rowOff>
    </xdr:from>
    <xdr:to>
      <xdr:col>81</xdr:col>
      <xdr:colOff>101600</xdr:colOff>
      <xdr:row>98</xdr:row>
      <xdr:rowOff>21428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12555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99188</xdr:rowOff>
    </xdr:from>
    <xdr:to>
      <xdr:col>76</xdr:col>
      <xdr:colOff>165100</xdr:colOff>
      <xdr:row>98</xdr:row>
      <xdr:rowOff>29338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20465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129567</xdr:rowOff>
    </xdr:from>
    <xdr:to>
      <xdr:col>72</xdr:col>
      <xdr:colOff>38100</xdr:colOff>
      <xdr:row>98</xdr:row>
      <xdr:rowOff>59717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50844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106045</xdr:rowOff>
    </xdr:from>
    <xdr:to>
      <xdr:col>67</xdr:col>
      <xdr:colOff>101600</xdr:colOff>
      <xdr:row>98</xdr:row>
      <xdr:rowOff>36195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27322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令和２年度は特別定額給付金給付事業費により大幅に増加しているが、令和３年度以降、令和元年度以前の水準に戻っている。近年は類似団体よりも高い水準にあるが、財政調整基金積立金として法人市民税還付準備金やふるさと納税寄附金を積み立てていること、庁舎建設等基金積立金として施設整備資金を積み立てていること、ふれあいプラザ（健康増進を中心とした複合拠点）の整備等を行ったことが主な理由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ついては、高齢社会の進展に伴う老人福祉費及び生活保護費の増や少子化対策施策による児童福祉費の増等により、令和元年度から令和３年まで増加の一途をたどっていたが、令和４年度は給付金給付事業費の減などにより令和３年度と比較して減少した。令和５年度は、物価高騰緊急支援給付金給付事業費の増などを背景に再び増加に転じ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については、令和元年度は市立病院への出資、令和２年度及び令和３年度は一般廃棄物処理施設建設基金の積立て、令和３年度及び令和４年度は新型コロナウイルス対応関係経費の拡大、令和５年度はごみ中間処理施設建設本格化に伴う負担金拡大により、高い水準で推移している。</a:t>
          </a:r>
        </a:p>
        <a:p>
          <a:r>
            <a:rPr kumimoji="1" lang="ja-JP" altLang="en-US" sz="1100">
              <a:latin typeface="ＭＳ Ｐゴシック" panose="020B0600070205080204" pitchFamily="50" charset="-128"/>
              <a:ea typeface="ＭＳ Ｐゴシック" panose="020B0600070205080204" pitchFamily="50" charset="-128"/>
            </a:rPr>
            <a:t>・教育費については、令和４年度に北部学校給食センターの建て替えたことの反動により、令和５年度は減少している。なお、令和４年度及び令和５年度は、老朽化した小・中学校の建て替えに備えた学校施設整備基金への積立てを行っていることから、令和２年度以前に比べ高い水準とな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・土木費については、社会資本整備に関する事業（街路整備、生活道路整備、公園緑地整備等）を進めているため、近年は類似団体と比較して高い水準となっている。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実質収支比率は、前年度と比較して</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ポイント下降し</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％となった。これは、分母である標準財政規模が増加（＋</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億）したとともに、分子となる実質収支の額が減少（▲</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億）したことによるものである。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実質単年度収支比率については、単年度収支が減少（▲</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憶円）したものの、財政調整基金積立金が増加（＋</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億）したことにより、</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一般会計については、分子である実質収支が減少（</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億円）したため、</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ポイント下降して</a:t>
          </a:r>
          <a:r>
            <a:rPr kumimoji="1" lang="en-US" altLang="ja-JP" sz="1400">
              <a:latin typeface="ＭＳ ゴシック" pitchFamily="49" charset="-128"/>
              <a:ea typeface="ＭＳ ゴシック" pitchFamily="49" charset="-128"/>
            </a:rPr>
            <a:t>7.32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病院事業会計については、令和元年度は市の一般会計からの出資金約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を受けたこと、令和２年度及び令和３年度は入院患者及び外来患者並びに入院単価の増や、コロナ患者受入れ体制確保に係る補助金（病床確保料）による収益増により数値改善が図られたが、令和４年度以降は同補助金が減少し、７％強の値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公共下水道事業特別会計については、過去の下水道整備期の起債償還が進んだことから、分子である資金余剰額が増加した影響により、</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ポイント上昇して</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及び国民健康保険事業については、分子である実質収支の増減に応じて数値が変動した。後期高齢者医療事業特別会計は、分子である実質収支の増加率を分母である標準財政規模の増加率が上回ったため、数値が下降し</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分子の要因としては、元利償還金及び公債費に準ずる債務負担行為分の減少により、約</a:t>
          </a:r>
          <a:r>
            <a:rPr kumimoji="1" lang="en-US" altLang="ja-JP" sz="1250">
              <a:latin typeface="ＭＳ ゴシック" pitchFamily="49" charset="-128"/>
              <a:ea typeface="ＭＳ ゴシック" pitchFamily="49" charset="-128"/>
            </a:rPr>
            <a:t>5.1</a:t>
          </a:r>
          <a:r>
            <a:rPr kumimoji="1" lang="ja-JP" altLang="en-US" sz="1250">
              <a:latin typeface="ＭＳ ゴシック" pitchFamily="49" charset="-128"/>
              <a:ea typeface="ＭＳ ゴシック" pitchFamily="49" charset="-128"/>
            </a:rPr>
            <a:t>億円の減となった。また、公債費を軽減する特定財源等については、臨時財政対策債等の減により基準財政需要額算入公債費が減じたほか、用地国債取得用地売払収入等が減となったため、分子全体として約</a:t>
          </a:r>
          <a:r>
            <a:rPr kumimoji="1" lang="en-US" altLang="ja-JP" sz="1250">
              <a:latin typeface="ＭＳ ゴシック" pitchFamily="49" charset="-128"/>
              <a:ea typeface="ＭＳ ゴシック" pitchFamily="49" charset="-128"/>
            </a:rPr>
            <a:t>0.4</a:t>
          </a:r>
          <a:r>
            <a:rPr kumimoji="1" lang="ja-JP" altLang="en-US" sz="1250">
              <a:latin typeface="ＭＳ ゴシック" pitchFamily="49" charset="-128"/>
              <a:ea typeface="ＭＳ ゴシック" pitchFamily="49" charset="-128"/>
            </a:rPr>
            <a:t>億円（</a:t>
          </a:r>
          <a:r>
            <a:rPr kumimoji="1" lang="en-US" altLang="ja-JP" sz="1250">
              <a:latin typeface="ＭＳ ゴシック" pitchFamily="49" charset="-128"/>
              <a:ea typeface="ＭＳ ゴシック" pitchFamily="49" charset="-128"/>
            </a:rPr>
            <a:t>2.2</a:t>
          </a:r>
          <a:r>
            <a:rPr kumimoji="1" lang="ja-JP" altLang="en-US" sz="1250">
              <a:latin typeface="ＭＳ ゴシック" pitchFamily="49" charset="-128"/>
              <a:ea typeface="ＭＳ ゴシック" pitchFamily="49" charset="-128"/>
            </a:rPr>
            <a:t>％）の減となった。</a:t>
          </a:r>
        </a:p>
        <a:p>
          <a:r>
            <a:rPr kumimoji="1" lang="ja-JP" altLang="en-US" sz="1250">
              <a:latin typeface="ＭＳ ゴシック" pitchFamily="49" charset="-128"/>
              <a:ea typeface="ＭＳ ゴシック" pitchFamily="49" charset="-128"/>
            </a:rPr>
            <a:t>　分母の要因としては、所得割（税源移譲相当額）が約</a:t>
          </a:r>
          <a:r>
            <a:rPr kumimoji="1" lang="en-US" altLang="ja-JP" sz="1250">
              <a:latin typeface="ＭＳ ゴシック" pitchFamily="49" charset="-128"/>
              <a:ea typeface="ＭＳ ゴシック" pitchFamily="49" charset="-128"/>
            </a:rPr>
            <a:t>3.5</a:t>
          </a:r>
          <a:r>
            <a:rPr kumimoji="1" lang="ja-JP" altLang="en-US" sz="1250">
              <a:latin typeface="ＭＳ ゴシック" pitchFamily="49" charset="-128"/>
              <a:ea typeface="ＭＳ ゴシック" pitchFamily="49" charset="-128"/>
            </a:rPr>
            <a:t>億円の減、軽自動車税環境性能割が約</a:t>
          </a:r>
          <a:r>
            <a:rPr kumimoji="1" lang="en-US" altLang="ja-JP" sz="1250">
              <a:latin typeface="ＭＳ ゴシック" pitchFamily="49" charset="-128"/>
              <a:ea typeface="ＭＳ ゴシック" pitchFamily="49" charset="-128"/>
            </a:rPr>
            <a:t>3.2</a:t>
          </a:r>
          <a:r>
            <a:rPr kumimoji="1" lang="ja-JP" altLang="en-US" sz="1250">
              <a:latin typeface="ＭＳ ゴシック" pitchFamily="49" charset="-128"/>
              <a:ea typeface="ＭＳ ゴシック" pitchFamily="49" charset="-128"/>
            </a:rPr>
            <a:t>億円の減となったものの、固定資産税や地方消費税交付金が増となったことから約</a:t>
          </a:r>
          <a:r>
            <a:rPr kumimoji="1" lang="en-US" altLang="ja-JP" sz="1250">
              <a:latin typeface="ＭＳ ゴシック" pitchFamily="49" charset="-128"/>
              <a:ea typeface="ＭＳ ゴシック" pitchFamily="49" charset="-128"/>
            </a:rPr>
            <a:t>24.9</a:t>
          </a:r>
          <a:r>
            <a:rPr kumimoji="1" lang="ja-JP" altLang="en-US" sz="1250">
              <a:latin typeface="ＭＳ ゴシック" pitchFamily="49" charset="-128"/>
              <a:ea typeface="ＭＳ ゴシック" pitchFamily="49" charset="-128"/>
            </a:rPr>
            <a:t>億円（</a:t>
          </a:r>
          <a:r>
            <a:rPr kumimoji="1" lang="en-US" altLang="ja-JP" sz="1250">
              <a:latin typeface="ＭＳ ゴシック" pitchFamily="49" charset="-128"/>
              <a:ea typeface="ＭＳ ゴシック" pitchFamily="49" charset="-128"/>
            </a:rPr>
            <a:t>5.4</a:t>
          </a:r>
          <a:r>
            <a:rPr kumimoji="1" lang="ja-JP" altLang="en-US" sz="1250">
              <a:latin typeface="ＭＳ ゴシック" pitchFamily="49" charset="-128"/>
              <a:ea typeface="ＭＳ ゴシック" pitchFamily="49" charset="-128"/>
            </a:rPr>
            <a:t>％）の増となった。</a:t>
          </a:r>
        </a:p>
        <a:p>
          <a:r>
            <a:rPr kumimoji="1" lang="ja-JP" altLang="en-US" sz="1250">
              <a:latin typeface="ＭＳ ゴシック" pitchFamily="49" charset="-128"/>
              <a:ea typeface="ＭＳ ゴシック" pitchFamily="49" charset="-128"/>
            </a:rPr>
            <a:t>　結果として、単年度の実質公債費比率については、分子が減少し、分母が増加したことから、</a:t>
          </a:r>
          <a:r>
            <a:rPr kumimoji="1" lang="en-US" altLang="ja-JP" sz="1250">
              <a:latin typeface="ＭＳ ゴシック" pitchFamily="49" charset="-128"/>
              <a:ea typeface="ＭＳ ゴシック" pitchFamily="49" charset="-128"/>
            </a:rPr>
            <a:t>0.26825</a:t>
          </a:r>
          <a:r>
            <a:rPr kumimoji="1" lang="ja-JP" altLang="en-US" sz="1250">
              <a:latin typeface="ＭＳ ゴシック" pitchFamily="49" charset="-128"/>
              <a:ea typeface="ＭＳ ゴシック" pitchFamily="49" charset="-128"/>
            </a:rPr>
            <a:t>ポイント減少した。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満期一括償還地方債については、平成</a:t>
          </a:r>
          <a:r>
            <a:rPr kumimoji="1" lang="en-US" altLang="ja-JP" sz="1250">
              <a:latin typeface="ＭＳ ゴシック" pitchFamily="49" charset="-128"/>
              <a:ea typeface="ＭＳ ゴシック" pitchFamily="49" charset="-128"/>
            </a:rPr>
            <a:t>14</a:t>
          </a:r>
          <a:r>
            <a:rPr kumimoji="1" lang="ja-JP" altLang="en-US" sz="1250">
              <a:latin typeface="ＭＳ ゴシック" pitchFamily="49" charset="-128"/>
              <a:ea typeface="ＭＳ ゴシック" pitchFamily="49" charset="-128"/>
            </a:rPr>
            <a:t>年度から平成</a:t>
          </a:r>
          <a:r>
            <a:rPr kumimoji="1" lang="en-US" altLang="ja-JP" sz="1250">
              <a:latin typeface="ＭＳ ゴシック" pitchFamily="49" charset="-128"/>
              <a:ea typeface="ＭＳ ゴシック" pitchFamily="49" charset="-128"/>
            </a:rPr>
            <a:t>17</a:t>
          </a:r>
          <a:r>
            <a:rPr kumimoji="1" lang="ja-JP" altLang="en-US" sz="1250">
              <a:latin typeface="ＭＳ ゴシック" pitchFamily="49" charset="-128"/>
              <a:ea typeface="ＭＳ ゴシック" pitchFamily="49" charset="-128"/>
            </a:rPr>
            <a:t>年度に発行しており、発行額の</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分の１を毎年度の減債基金積立金積立相当額としている。</a:t>
          </a:r>
          <a:endParaRPr kumimoji="1" lang="en-US" altLang="ja-JP" sz="12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anose="020B0609070205080204" pitchFamily="49" charset="-128"/>
              <a:ea typeface="ＭＳ ゴシック" panose="020B0609070205080204" pitchFamily="49" charset="-128"/>
            </a:rPr>
            <a:t>　分子の要因のうち将来負担分については、環境施設組合の償還額への負担金が大幅に増となった。</a:t>
          </a:r>
        </a:p>
        <a:p>
          <a:r>
            <a:rPr kumimoji="1" lang="ja-JP" altLang="en-US" sz="1250">
              <a:latin typeface="ＭＳ ゴシック" panose="020B0609070205080204" pitchFamily="49" charset="-128"/>
              <a:ea typeface="ＭＳ ゴシック" panose="020B0609070205080204" pitchFamily="49" charset="-128"/>
            </a:rPr>
            <a:t>　また、普通会計及び公営企業債繰入額の地方債現在高の増やふれあいプラザ</a:t>
          </a:r>
          <a:r>
            <a:rPr kumimoji="1" lang="en-US" altLang="ja-JP" sz="1250">
              <a:latin typeface="ＭＳ ゴシック" panose="020B0609070205080204" pitchFamily="49" charset="-128"/>
              <a:ea typeface="ＭＳ ゴシック" panose="020B0609070205080204" pitchFamily="49" charset="-128"/>
            </a:rPr>
            <a:t>PFI</a:t>
          </a:r>
          <a:r>
            <a:rPr kumimoji="1" lang="ja-JP" altLang="en-US" sz="1250">
              <a:latin typeface="ＭＳ ゴシック" panose="020B0609070205080204" pitchFamily="49" charset="-128"/>
              <a:ea typeface="ＭＳ ゴシック" panose="020B0609070205080204" pitchFamily="49" charset="-128"/>
            </a:rPr>
            <a:t>導入に伴う債務負担行為支出予定額の増が主な要因である。</a:t>
          </a:r>
        </a:p>
        <a:p>
          <a:r>
            <a:rPr kumimoji="1" lang="ja-JP" altLang="en-US" sz="1250">
              <a:latin typeface="ＭＳ ゴシック" panose="020B0609070205080204" pitchFamily="49" charset="-128"/>
              <a:ea typeface="ＭＳ ゴシック" panose="020B0609070205080204" pitchFamily="49" charset="-128"/>
            </a:rPr>
            <a:t>　一方、将来負担を軽減する特定財源等については、財政調整基金、学校施設整備基金等が増加した。</a:t>
          </a:r>
        </a:p>
        <a:p>
          <a:r>
            <a:rPr kumimoji="1" lang="ja-JP" altLang="en-US" sz="1250">
              <a:latin typeface="ＭＳ ゴシック" panose="020B0609070205080204" pitchFamily="49" charset="-128"/>
              <a:ea typeface="ＭＳ ゴシック" panose="020B0609070205080204" pitchFamily="49" charset="-128"/>
            </a:rPr>
            <a:t>　充当可能特定歳入については、公営住宅の賃貸料やその他特定の収入が減少した。</a:t>
          </a:r>
        </a:p>
        <a:p>
          <a:r>
            <a:rPr kumimoji="1" lang="ja-JP" altLang="en-US" sz="1250">
              <a:latin typeface="ＭＳ ゴシック" panose="020B0609070205080204" pitchFamily="49" charset="-128"/>
              <a:ea typeface="ＭＳ ゴシック" panose="020B0609070205080204" pitchFamily="49" charset="-128"/>
            </a:rPr>
            <a:t>　基準財政需要算入額については、社会福祉費などに係る算入額が増加したものの、臨財債などの公債費や保健衛生費等が減少した影響が上回り減少した。</a:t>
          </a:r>
        </a:p>
        <a:p>
          <a:r>
            <a:rPr kumimoji="1" lang="ja-JP" altLang="en-US" sz="1250">
              <a:latin typeface="ＭＳ ゴシック" panose="020B0609070205080204" pitchFamily="49" charset="-128"/>
              <a:ea typeface="ＭＳ ゴシック" panose="020B0609070205080204" pitchFamily="49" charset="-128"/>
            </a:rPr>
            <a:t>　分子全体としては約</a:t>
          </a:r>
          <a:r>
            <a:rPr kumimoji="1" lang="en-US" altLang="ja-JP" sz="1250">
              <a:latin typeface="ＭＳ ゴシック" panose="020B0609070205080204" pitchFamily="49" charset="-128"/>
              <a:ea typeface="ＭＳ ゴシック" panose="020B0609070205080204" pitchFamily="49" charset="-128"/>
            </a:rPr>
            <a:t>68</a:t>
          </a:r>
          <a:r>
            <a:rPr kumimoji="1" lang="ja-JP" altLang="en-US" sz="1250">
              <a:latin typeface="ＭＳ ゴシック" panose="020B0609070205080204" pitchFamily="49" charset="-128"/>
              <a:ea typeface="ＭＳ ゴシック" panose="020B0609070205080204" pitchFamily="49" charset="-128"/>
            </a:rPr>
            <a:t>億円（</a:t>
          </a:r>
          <a:r>
            <a:rPr kumimoji="1" lang="en-US" altLang="ja-JP" sz="1250">
              <a:latin typeface="ＭＳ ゴシック" panose="020B0609070205080204" pitchFamily="49" charset="-128"/>
              <a:ea typeface="ＭＳ ゴシック" panose="020B0609070205080204" pitchFamily="49" charset="-128"/>
            </a:rPr>
            <a:t>32.8</a:t>
          </a:r>
          <a:r>
            <a:rPr kumimoji="1" lang="ja-JP" altLang="en-US" sz="1250">
              <a:latin typeface="ＭＳ ゴシック" panose="020B0609070205080204" pitchFamily="49" charset="-128"/>
              <a:ea typeface="ＭＳ ゴシック" panose="020B0609070205080204" pitchFamily="49" charset="-128"/>
            </a:rPr>
            <a:t>％）の増となった。　</a:t>
          </a:r>
        </a:p>
        <a:p>
          <a:r>
            <a:rPr kumimoji="1" lang="ja-JP" altLang="en-US" sz="1250">
              <a:latin typeface="ＭＳ ゴシック" panose="020B0609070205080204" pitchFamily="49" charset="-128"/>
              <a:ea typeface="ＭＳ ゴシック" panose="020B0609070205080204" pitchFamily="49" charset="-128"/>
            </a:rPr>
            <a:t>　分母の要因としては、法人税割や固定資産税が増となったことから約</a:t>
          </a:r>
          <a:r>
            <a:rPr kumimoji="1" lang="en-US" altLang="ja-JP" sz="1250">
              <a:latin typeface="ＭＳ ゴシック" panose="020B0609070205080204" pitchFamily="49" charset="-128"/>
              <a:ea typeface="ＭＳ ゴシック" panose="020B0609070205080204" pitchFamily="49" charset="-128"/>
            </a:rPr>
            <a:t>25</a:t>
          </a:r>
          <a:r>
            <a:rPr kumimoji="1" lang="ja-JP" altLang="en-US" sz="1250">
              <a:latin typeface="ＭＳ ゴシック" panose="020B0609070205080204" pitchFamily="49" charset="-128"/>
              <a:ea typeface="ＭＳ ゴシック" panose="020B0609070205080204" pitchFamily="49" charset="-128"/>
            </a:rPr>
            <a:t>億円（</a:t>
          </a:r>
          <a:r>
            <a:rPr kumimoji="1" lang="en-US" altLang="ja-JP" sz="1250">
              <a:latin typeface="ＭＳ ゴシック" panose="020B0609070205080204" pitchFamily="49" charset="-128"/>
              <a:ea typeface="ＭＳ ゴシック" panose="020B0609070205080204" pitchFamily="49" charset="-128"/>
            </a:rPr>
            <a:t>5.4</a:t>
          </a:r>
          <a:r>
            <a:rPr kumimoji="1" lang="ja-JP" altLang="en-US" sz="1250">
              <a:latin typeface="ＭＳ ゴシック" panose="020B0609070205080204" pitchFamily="49" charset="-128"/>
              <a:ea typeface="ＭＳ ゴシック" panose="020B0609070205080204" pitchFamily="49" charset="-128"/>
            </a:rPr>
            <a:t>％）の増となった。　</a:t>
          </a:r>
        </a:p>
        <a:p>
          <a:r>
            <a:rPr kumimoji="1" lang="ja-JP" altLang="en-US" sz="1250">
              <a:latin typeface="ＭＳ ゴシック" panose="020B0609070205080204" pitchFamily="49" charset="-128"/>
              <a:ea typeface="ＭＳ ゴシック" panose="020B0609070205080204" pitchFamily="49" charset="-128"/>
            </a:rPr>
            <a:t>　結果として、分母、分子ともに増加となったが、分子の増加率が高かったことから、将来負担比率は</a:t>
          </a:r>
          <a:r>
            <a:rPr kumimoji="1" lang="en-US" altLang="ja-JP" sz="1250">
              <a:latin typeface="ＭＳ ゴシック" panose="020B0609070205080204" pitchFamily="49" charset="-128"/>
              <a:ea typeface="ＭＳ ゴシック" panose="020B0609070205080204" pitchFamily="49" charset="-128"/>
            </a:rPr>
            <a:t>56.2</a:t>
          </a:r>
          <a:r>
            <a:rPr kumimoji="1" lang="ja-JP" altLang="en-US" sz="1250">
              <a:latin typeface="ＭＳ ゴシック" panose="020B0609070205080204" pitchFamily="49" charset="-128"/>
              <a:ea typeface="ＭＳ ゴシック" panose="020B0609070205080204" pitchFamily="49" charset="-128"/>
            </a:rPr>
            <a:t>％（対</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ポイント増</a:t>
          </a:r>
          <a:r>
            <a:rPr kumimoji="1" lang="ja-JP" altLang="en-US" sz="1250">
              <a:latin typeface="ＭＳ ゴシック" panose="020B0609070205080204" pitchFamily="49" charset="-128"/>
              <a:ea typeface="ＭＳ ゴシック" panose="020B0609070205080204"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億円、一般廃棄物処理施設建設基金に約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億円を積み立てたこと等に対し、事業の進捗状況により大型施設建設に備えた特定目的基金を取り崩さなかったこと等により、令和５年度末残高は前年度と比べて約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ていくこと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また、老朽化が進む小・中学校、庁舎や一般廃棄物処理施設の建設など大規模な支出が予定されていることから、計画的に活用していく。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・庁舎整備基金（庁舎建設等基金から名称変更）：市庁舎の建設又は改修に必要な経費に充てるため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・学校施設整備基金：市立の学校施設の整備に必要な経費に充てるため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・一般廃棄物処理施設建設基金：一般廃棄物処理施設建設に必要な経費に充てるため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・みどりの基金：緑の保全及び緑化の推進を図るため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・学校施設整備基金：老朽化が進む小・中学校の建て替えに向けて、運用運用益等を含め約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・一般廃棄物処理施設建設基金：一般廃棄物処理施設の建設に向けて、運用運用益等を含め約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庁舎整備基金、一般廃棄物処理施設建設基金及び学校施設整備基金については、資金需要のタイミングに応じて計画的に活用をしていく。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も、寄附の受入れ、基金運用益の発生、大規模な財政需要への備えが必要となった際等には積立てを行い、基金目的にかなう事業を実施する際に取崩しを行う等、将来を見据えながら必要な場面で随時対応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億円を取り崩した結果、年度末残高は前年度と比較して約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億円については、基金運用益、法人市民税上振れ分等を原資とした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億円、令和６年度の法人市民税還付の準備分として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億円、ふるさと納税寄附分受入分として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億円をそれぞれ積み立てたもの。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億円の内訳については、基金に積み立ててあった過年度ふるさと納税寄附金受入分を令和５年度事業に活用するため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億円、令和５年度法人市民税還付準備分の精算として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億円をそれぞれ取り崩したもの。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108164218</v>
      </c>
      <c r="BO4" s="371"/>
      <c r="BP4" s="371"/>
      <c r="BQ4" s="371"/>
      <c r="BR4" s="371"/>
      <c r="BS4" s="371"/>
      <c r="BT4" s="371"/>
      <c r="BU4" s="372"/>
      <c r="BV4" s="370">
        <v>107345604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10.5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102832247</v>
      </c>
      <c r="BO5" s="408"/>
      <c r="BP5" s="408"/>
      <c r="BQ5" s="408"/>
      <c r="BR5" s="408"/>
      <c r="BS5" s="408"/>
      <c r="BT5" s="408"/>
      <c r="BU5" s="409"/>
      <c r="BV5" s="407">
        <v>101779502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88.5</v>
      </c>
      <c r="CU5" s="405"/>
      <c r="CV5" s="405"/>
      <c r="CW5" s="405"/>
      <c r="CX5" s="405"/>
      <c r="CY5" s="405"/>
      <c r="CZ5" s="405"/>
      <c r="DA5" s="406"/>
      <c r="DB5" s="404">
        <v>88.4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5331971</v>
      </c>
      <c r="BO6" s="408"/>
      <c r="BP6" s="408"/>
      <c r="BQ6" s="408"/>
      <c r="BR6" s="408"/>
      <c r="BS6" s="408"/>
      <c r="BT6" s="408"/>
      <c r="BU6" s="409"/>
      <c r="BV6" s="407">
        <v>5566102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88.5</v>
      </c>
      <c r="CU6" s="445"/>
      <c r="CV6" s="445"/>
      <c r="CW6" s="445"/>
      <c r="CX6" s="445"/>
      <c r="CY6" s="445"/>
      <c r="CZ6" s="445"/>
      <c r="DA6" s="446"/>
      <c r="DB6" s="444">
        <v>88.4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1535084</v>
      </c>
      <c r="BO7" s="408"/>
      <c r="BP7" s="408"/>
      <c r="BQ7" s="408"/>
      <c r="BR7" s="408"/>
      <c r="BS7" s="408"/>
      <c r="BT7" s="408"/>
      <c r="BU7" s="409"/>
      <c r="BV7" s="407">
        <v>379404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51812375</v>
      </c>
      <c r="CU7" s="408"/>
      <c r="CV7" s="408"/>
      <c r="CW7" s="408"/>
      <c r="CX7" s="408"/>
      <c r="CY7" s="408"/>
      <c r="CZ7" s="408"/>
      <c r="DA7" s="409"/>
      <c r="DB7" s="407">
        <v>49530365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3796887</v>
      </c>
      <c r="BO8" s="408"/>
      <c r="BP8" s="408"/>
      <c r="BQ8" s="408"/>
      <c r="BR8" s="408"/>
      <c r="BS8" s="408"/>
      <c r="BT8" s="408"/>
      <c r="BU8" s="409"/>
      <c r="BV8" s="407">
        <v>5186698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1.1499999999999999</v>
      </c>
      <c r="CU8" s="448"/>
      <c r="CV8" s="448"/>
      <c r="CW8" s="448"/>
      <c r="CX8" s="448"/>
      <c r="CY8" s="448"/>
      <c r="CZ8" s="448"/>
      <c r="DA8" s="449"/>
      <c r="DB8" s="447">
        <v>1.18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223705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-1389811</v>
      </c>
      <c r="BO9" s="408"/>
      <c r="BP9" s="408"/>
      <c r="BQ9" s="408"/>
      <c r="BR9" s="408"/>
      <c r="BS9" s="408"/>
      <c r="BT9" s="408"/>
      <c r="BU9" s="409"/>
      <c r="BV9" s="407">
        <v>-378137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7.2</v>
      </c>
      <c r="CU9" s="405"/>
      <c r="CV9" s="405"/>
      <c r="CW9" s="405"/>
      <c r="CX9" s="405"/>
      <c r="CY9" s="405"/>
      <c r="CZ9" s="405"/>
      <c r="DA9" s="406"/>
      <c r="DB9" s="404">
        <v>7.5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225714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4664568</v>
      </c>
      <c r="BO10" s="408"/>
      <c r="BP10" s="408"/>
      <c r="BQ10" s="408"/>
      <c r="BR10" s="408"/>
      <c r="BS10" s="408"/>
      <c r="BT10" s="408"/>
      <c r="BU10" s="409"/>
      <c r="BV10" s="407">
        <v>2849216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223940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2741824</v>
      </c>
      <c r="BO12" s="408"/>
      <c r="BP12" s="408"/>
      <c r="BQ12" s="408"/>
      <c r="BR12" s="408"/>
      <c r="BS12" s="408"/>
      <c r="BT12" s="408"/>
      <c r="BU12" s="409"/>
      <c r="BV12" s="407">
        <v>4015170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214571</v>
      </c>
      <c r="S13" s="492"/>
      <c r="T13" s="492"/>
      <c r="U13" s="492"/>
      <c r="V13" s="493"/>
      <c r="W13" s="423" t="s">
        <v>131</v>
      </c>
      <c r="X13" s="424"/>
      <c r="Y13" s="424"/>
      <c r="Z13" s="424"/>
      <c r="AA13" s="424"/>
      <c r="AB13" s="414"/>
      <c r="AC13" s="458">
        <v>1230</v>
      </c>
      <c r="AD13" s="459"/>
      <c r="AE13" s="459"/>
      <c r="AF13" s="459"/>
      <c r="AG13" s="501"/>
      <c r="AH13" s="458">
        <v>1285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532933</v>
      </c>
      <c r="BO13" s="408"/>
      <c r="BP13" s="408"/>
      <c r="BQ13" s="408"/>
      <c r="BR13" s="408"/>
      <c r="BS13" s="408"/>
      <c r="BT13" s="408"/>
      <c r="BU13" s="409"/>
      <c r="BV13" s="407">
        <v>-1544091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3.2</v>
      </c>
      <c r="CU13" s="405"/>
      <c r="CV13" s="405"/>
      <c r="CW13" s="405"/>
      <c r="CX13" s="405"/>
      <c r="CY13" s="405"/>
      <c r="CZ13" s="405"/>
      <c r="DA13" s="406"/>
      <c r="DB13" s="404">
        <v>2.9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223836</v>
      </c>
      <c r="S14" s="492"/>
      <c r="T14" s="492"/>
      <c r="U14" s="492"/>
      <c r="V14" s="493"/>
      <c r="W14" s="397"/>
      <c r="X14" s="398"/>
      <c r="Y14" s="398"/>
      <c r="Z14" s="398"/>
      <c r="AA14" s="398"/>
      <c r="AB14" s="387"/>
      <c r="AC14" s="494">
        <v>1.2</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56.2</v>
      </c>
      <c r="CU14" s="506"/>
      <c r="CV14" s="506"/>
      <c r="CW14" s="506"/>
      <c r="CX14" s="506"/>
      <c r="CY14" s="506"/>
      <c r="CZ14" s="506"/>
      <c r="DA14" s="507"/>
      <c r="DB14" s="505">
        <v>44.6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215291</v>
      </c>
      <c r="S15" s="492"/>
      <c r="T15" s="492"/>
      <c r="U15" s="492"/>
      <c r="V15" s="493"/>
      <c r="W15" s="423" t="s">
        <v>137</v>
      </c>
      <c r="X15" s="424"/>
      <c r="Y15" s="424"/>
      <c r="Z15" s="424"/>
      <c r="AA15" s="424"/>
      <c r="AB15" s="414"/>
      <c r="AC15" s="458">
        <v>25654</v>
      </c>
      <c r="AD15" s="459"/>
      <c r="AE15" s="459"/>
      <c r="AF15" s="459"/>
      <c r="AG15" s="501"/>
      <c r="AH15" s="458">
        <v>27669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40225292</v>
      </c>
      <c r="BO15" s="371"/>
      <c r="BP15" s="371"/>
      <c r="BQ15" s="371"/>
      <c r="BR15" s="371"/>
      <c r="BS15" s="371"/>
      <c r="BT15" s="371"/>
      <c r="BU15" s="372"/>
      <c r="BV15" s="370">
        <v>38532608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25.9</v>
      </c>
      <c r="AD16" s="495"/>
      <c r="AE16" s="495"/>
      <c r="AF16" s="495"/>
      <c r="AG16" s="496"/>
      <c r="AH16" s="494">
        <v>27.4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34177636</v>
      </c>
      <c r="BO16" s="408"/>
      <c r="BP16" s="408"/>
      <c r="BQ16" s="408"/>
      <c r="BR16" s="408"/>
      <c r="BS16" s="408"/>
      <c r="BT16" s="408"/>
      <c r="BU16" s="409"/>
      <c r="BV16" s="407">
        <v>33640869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72211</v>
      </c>
      <c r="AD17" s="459"/>
      <c r="AE17" s="459"/>
      <c r="AF17" s="459"/>
      <c r="AG17" s="501"/>
      <c r="AH17" s="458">
        <v>72056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51812375</v>
      </c>
      <c r="BO17" s="408"/>
      <c r="BP17" s="408"/>
      <c r="BQ17" s="408"/>
      <c r="BR17" s="408"/>
      <c r="BS17" s="408"/>
      <c r="BT17" s="408"/>
      <c r="BU17" s="409"/>
      <c r="BV17" s="407">
        <v>49530365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93.83</v>
      </c>
      <c r="M18" s="531"/>
      <c r="N18" s="531"/>
      <c r="O18" s="531"/>
      <c r="P18" s="531"/>
      <c r="Q18" s="531"/>
      <c r="R18" s="532"/>
      <c r="S18" s="532"/>
      <c r="T18" s="532"/>
      <c r="U18" s="532"/>
      <c r="V18" s="533"/>
      <c r="W18" s="425"/>
      <c r="X18" s="426"/>
      <c r="Y18" s="426"/>
      <c r="Z18" s="426"/>
      <c r="AA18" s="426"/>
      <c r="AB18" s="417"/>
      <c r="AC18" s="534">
        <v>72.900000000000006</v>
      </c>
      <c r="AD18" s="535"/>
      <c r="AE18" s="535"/>
      <c r="AF18" s="535"/>
      <c r="AG18" s="536"/>
      <c r="AH18" s="534">
        <v>71.3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48409096</v>
      </c>
      <c r="BO18" s="408"/>
      <c r="BP18" s="408"/>
      <c r="BQ18" s="408"/>
      <c r="BR18" s="408"/>
      <c r="BS18" s="408"/>
      <c r="BT18" s="408"/>
      <c r="BU18" s="409"/>
      <c r="BV18" s="407">
        <v>47014029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2384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72547531</v>
      </c>
      <c r="BO19" s="408"/>
      <c r="BP19" s="408"/>
      <c r="BQ19" s="408"/>
      <c r="BR19" s="408"/>
      <c r="BS19" s="408"/>
      <c r="BT19" s="408"/>
      <c r="BU19" s="409"/>
      <c r="BV19" s="407">
        <v>68969205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100360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67207396</v>
      </c>
      <c r="BO22" s="371"/>
      <c r="BP22" s="371"/>
      <c r="BQ22" s="371"/>
      <c r="BR22" s="371"/>
      <c r="BS22" s="371"/>
      <c r="BT22" s="371"/>
      <c r="BU22" s="372"/>
      <c r="BV22" s="370">
        <v>63061170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16928872</v>
      </c>
      <c r="BO23" s="408"/>
      <c r="BP23" s="408"/>
      <c r="BQ23" s="408"/>
      <c r="BR23" s="408"/>
      <c r="BS23" s="408"/>
      <c r="BT23" s="408"/>
      <c r="BU23" s="409"/>
      <c r="BV23" s="407">
        <v>16454931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9580</v>
      </c>
      <c r="R24" s="459"/>
      <c r="S24" s="459"/>
      <c r="T24" s="459"/>
      <c r="U24" s="459"/>
      <c r="V24" s="501"/>
      <c r="W24" s="553"/>
      <c r="X24" s="554"/>
      <c r="Y24" s="555"/>
      <c r="Z24" s="457" t="s">
        <v>162</v>
      </c>
      <c r="AA24" s="437"/>
      <c r="AB24" s="437"/>
      <c r="AC24" s="437"/>
      <c r="AD24" s="437"/>
      <c r="AE24" s="437"/>
      <c r="AF24" s="437"/>
      <c r="AG24" s="438"/>
      <c r="AH24" s="458">
        <v>1393</v>
      </c>
      <c r="AI24" s="459"/>
      <c r="AJ24" s="459"/>
      <c r="AK24" s="459"/>
      <c r="AL24" s="501"/>
      <c r="AM24" s="458">
        <v>4492425</v>
      </c>
      <c r="AN24" s="459"/>
      <c r="AO24" s="459"/>
      <c r="AP24" s="459"/>
      <c r="AQ24" s="459"/>
      <c r="AR24" s="501"/>
      <c r="AS24" s="458">
        <v>3225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63067663</v>
      </c>
      <c r="BO24" s="408"/>
      <c r="BP24" s="408"/>
      <c r="BQ24" s="408"/>
      <c r="BR24" s="408"/>
      <c r="BS24" s="408"/>
      <c r="BT24" s="408"/>
      <c r="BU24" s="409"/>
      <c r="BV24" s="407">
        <v>57931124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v>257</v>
      </c>
      <c r="AI25" s="459"/>
      <c r="AJ25" s="459"/>
      <c r="AK25" s="459"/>
      <c r="AL25" s="501"/>
      <c r="AM25" s="458">
        <v>806466</v>
      </c>
      <c r="AN25" s="459"/>
      <c r="AO25" s="459"/>
      <c r="AP25" s="459"/>
      <c r="AQ25" s="459"/>
      <c r="AR25" s="501"/>
      <c r="AS25" s="458">
        <v>3138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81554304</v>
      </c>
      <c r="BO25" s="371"/>
      <c r="BP25" s="371"/>
      <c r="BQ25" s="371"/>
      <c r="BR25" s="371"/>
      <c r="BS25" s="371"/>
      <c r="BT25" s="371"/>
      <c r="BU25" s="372"/>
      <c r="BV25" s="370">
        <v>58839613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7060</v>
      </c>
      <c r="R26" s="459"/>
      <c r="S26" s="459"/>
      <c r="T26" s="459"/>
      <c r="U26" s="459"/>
      <c r="V26" s="501"/>
      <c r="W26" s="553"/>
      <c r="X26" s="554"/>
      <c r="Y26" s="555"/>
      <c r="Z26" s="457" t="s">
        <v>168</v>
      </c>
      <c r="AA26" s="559"/>
      <c r="AB26" s="559"/>
      <c r="AC26" s="559"/>
      <c r="AD26" s="559"/>
      <c r="AE26" s="559"/>
      <c r="AF26" s="559"/>
      <c r="AG26" s="560"/>
      <c r="AH26" s="458">
        <v>83</v>
      </c>
      <c r="AI26" s="459"/>
      <c r="AJ26" s="459"/>
      <c r="AK26" s="459"/>
      <c r="AL26" s="501"/>
      <c r="AM26" s="458">
        <v>294152</v>
      </c>
      <c r="AN26" s="459"/>
      <c r="AO26" s="459"/>
      <c r="AP26" s="459"/>
      <c r="AQ26" s="459"/>
      <c r="AR26" s="501"/>
      <c r="AS26" s="458">
        <v>3544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5660</v>
      </c>
      <c r="R27" s="459"/>
      <c r="S27" s="459"/>
      <c r="T27" s="459"/>
      <c r="U27" s="459"/>
      <c r="V27" s="501"/>
      <c r="W27" s="553"/>
      <c r="X27" s="554"/>
      <c r="Y27" s="555"/>
      <c r="Z27" s="457" t="s">
        <v>171</v>
      </c>
      <c r="AA27" s="437"/>
      <c r="AB27" s="437"/>
      <c r="AC27" s="437"/>
      <c r="AD27" s="437"/>
      <c r="AE27" s="437"/>
      <c r="AF27" s="437"/>
      <c r="AG27" s="438"/>
      <c r="AH27" s="458">
        <v>16</v>
      </c>
      <c r="AI27" s="459"/>
      <c r="AJ27" s="459"/>
      <c r="AK27" s="459"/>
      <c r="AL27" s="501"/>
      <c r="AM27" s="458">
        <v>58880</v>
      </c>
      <c r="AN27" s="459"/>
      <c r="AO27" s="459"/>
      <c r="AP27" s="459"/>
      <c r="AQ27" s="459"/>
      <c r="AR27" s="501"/>
      <c r="AS27" s="458">
        <v>3680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16078685</v>
      </c>
      <c r="BO28" s="371"/>
      <c r="BP28" s="371"/>
      <c r="BQ28" s="371"/>
      <c r="BR28" s="371"/>
      <c r="BS28" s="371"/>
      <c r="BT28" s="371"/>
      <c r="BU28" s="372"/>
      <c r="BV28" s="370">
        <v>14155941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26</v>
      </c>
      <c r="M29" s="459"/>
      <c r="N29" s="459"/>
      <c r="O29" s="459"/>
      <c r="P29" s="501"/>
      <c r="Q29" s="458">
        <v>4520</v>
      </c>
      <c r="R29" s="459"/>
      <c r="S29" s="459"/>
      <c r="T29" s="459"/>
      <c r="U29" s="459"/>
      <c r="V29" s="501"/>
      <c r="W29" s="556"/>
      <c r="X29" s="557"/>
      <c r="Y29" s="558"/>
      <c r="Z29" s="457" t="s">
        <v>177</v>
      </c>
      <c r="AA29" s="437"/>
      <c r="AB29" s="437"/>
      <c r="AC29" s="437"/>
      <c r="AD29" s="437"/>
      <c r="AE29" s="437"/>
      <c r="AF29" s="437"/>
      <c r="AG29" s="438"/>
      <c r="AH29" s="458">
        <v>1409</v>
      </c>
      <c r="AI29" s="459"/>
      <c r="AJ29" s="459"/>
      <c r="AK29" s="459"/>
      <c r="AL29" s="501"/>
      <c r="AM29" s="458">
        <v>4551305</v>
      </c>
      <c r="AN29" s="459"/>
      <c r="AO29" s="459"/>
      <c r="AP29" s="459"/>
      <c r="AQ29" s="459"/>
      <c r="AR29" s="501"/>
      <c r="AS29" s="458">
        <v>3230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15489010</v>
      </c>
      <c r="BO30" s="527"/>
      <c r="BP30" s="527"/>
      <c r="BQ30" s="527"/>
      <c r="BR30" s="527"/>
      <c r="BS30" s="527"/>
      <c r="BT30" s="527"/>
      <c r="BU30" s="528"/>
      <c r="BV30" s="526">
        <v>14198870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厚木愛甲環境施設組合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厚木ガーデンシティビル</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公共用地取得事業特別会計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厚木市勤労者福祉サービスセンター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神奈川県後期高齢者医療広域連合（特別会計）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厚木市環境みどり公社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厚木市スポーツ協会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厚木市文化振興財団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SD3wWGeNe0ySRSXoJFa2aMIGH1EVQhf4CymUXfGjhRSv1IXer9oDtZp0EE7ffI70b0lsiXw5BxjLF04HfW7ZUA==" saltValue="dotSItZPyjKQy8lZ34ds1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48232616</v>
      </c>
      <c r="S5" s="613"/>
      <c r="T5" s="613"/>
      <c r="U5" s="613"/>
      <c r="V5" s="613"/>
      <c r="W5" s="613"/>
      <c r="X5" s="613"/>
      <c r="Y5" s="614"/>
      <c r="Z5" s="615">
        <v>44.6</v>
      </c>
      <c r="AA5" s="615"/>
      <c r="AB5" s="615"/>
      <c r="AC5" s="615"/>
      <c r="AD5" s="616">
        <v>45739106</v>
      </c>
      <c r="AE5" s="616"/>
      <c r="AF5" s="616"/>
      <c r="AG5" s="616"/>
      <c r="AH5" s="616"/>
      <c r="AI5" s="616"/>
      <c r="AJ5" s="616"/>
      <c r="AK5" s="616"/>
      <c r="AL5" s="617">
        <v>83.6</v>
      </c>
      <c r="AM5" s="618"/>
      <c r="AN5" s="618"/>
      <c r="AO5" s="619"/>
      <c r="AP5" s="609" t="s">
        <v>216</v>
      </c>
      <c r="AQ5" s="610"/>
      <c r="AR5" s="610"/>
      <c r="AS5" s="610"/>
      <c r="AT5" s="610"/>
      <c r="AU5" s="610"/>
      <c r="AV5" s="610"/>
      <c r="AW5" s="610"/>
      <c r="AX5" s="610"/>
      <c r="AY5" s="610"/>
      <c r="AZ5" s="610"/>
      <c r="BA5" s="610"/>
      <c r="BB5" s="610"/>
      <c r="BC5" s="610"/>
      <c r="BD5" s="610"/>
      <c r="BE5" s="610"/>
      <c r="BF5" s="611"/>
      <c r="BG5" s="623">
        <v>45736332</v>
      </c>
      <c r="BH5" s="624"/>
      <c r="BI5" s="624"/>
      <c r="BJ5" s="624"/>
      <c r="BK5" s="624"/>
      <c r="BL5" s="624"/>
      <c r="BM5" s="624"/>
      <c r="BN5" s="625"/>
      <c r="BO5" s="626">
        <v>94.8</v>
      </c>
      <c r="BP5" s="626"/>
      <c r="BQ5" s="626"/>
      <c r="BR5" s="626"/>
      <c r="BS5" s="627">
        <v>1433305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539266</v>
      </c>
      <c r="S6" s="624"/>
      <c r="T6" s="624"/>
      <c r="U6" s="624"/>
      <c r="V6" s="624"/>
      <c r="W6" s="624"/>
      <c r="X6" s="624"/>
      <c r="Y6" s="625"/>
      <c r="Z6" s="626">
        <v>0.5</v>
      </c>
      <c r="AA6" s="626"/>
      <c r="AB6" s="626"/>
      <c r="AC6" s="626"/>
      <c r="AD6" s="627">
        <v>539266</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45736332</v>
      </c>
      <c r="BH6" s="624"/>
      <c r="BI6" s="624"/>
      <c r="BJ6" s="624"/>
      <c r="BK6" s="624"/>
      <c r="BL6" s="624"/>
      <c r="BM6" s="624"/>
      <c r="BN6" s="625"/>
      <c r="BO6" s="626">
        <v>94.8</v>
      </c>
      <c r="BP6" s="626"/>
      <c r="BQ6" s="626"/>
      <c r="BR6" s="626"/>
      <c r="BS6" s="627">
        <v>1433305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410546</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410546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11768</v>
      </c>
      <c r="S7" s="624"/>
      <c r="T7" s="624"/>
      <c r="U7" s="624"/>
      <c r="V7" s="624"/>
      <c r="W7" s="624"/>
      <c r="X7" s="624"/>
      <c r="Y7" s="625"/>
      <c r="Z7" s="626">
        <v>0</v>
      </c>
      <c r="AA7" s="626"/>
      <c r="AB7" s="626"/>
      <c r="AC7" s="626"/>
      <c r="AD7" s="627">
        <v>11768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22457669</v>
      </c>
      <c r="BH7" s="624"/>
      <c r="BI7" s="624"/>
      <c r="BJ7" s="624"/>
      <c r="BK7" s="624"/>
      <c r="BL7" s="624"/>
      <c r="BM7" s="624"/>
      <c r="BN7" s="625"/>
      <c r="BO7" s="626">
        <v>46.6</v>
      </c>
      <c r="BP7" s="626"/>
      <c r="BQ7" s="626"/>
      <c r="BR7" s="626"/>
      <c r="BS7" s="627">
        <v>1433305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14995531</v>
      </c>
      <c r="CS7" s="624"/>
      <c r="CT7" s="624"/>
      <c r="CU7" s="624"/>
      <c r="CV7" s="624"/>
      <c r="CW7" s="624"/>
      <c r="CX7" s="624"/>
      <c r="CY7" s="625"/>
      <c r="CZ7" s="626">
        <v>14.6</v>
      </c>
      <c r="DA7" s="626"/>
      <c r="DB7" s="626"/>
      <c r="DC7" s="626"/>
      <c r="DD7" s="632">
        <v>2146584</v>
      </c>
      <c r="DE7" s="624"/>
      <c r="DF7" s="624"/>
      <c r="DG7" s="624"/>
      <c r="DH7" s="624"/>
      <c r="DI7" s="624"/>
      <c r="DJ7" s="624"/>
      <c r="DK7" s="624"/>
      <c r="DL7" s="624"/>
      <c r="DM7" s="624"/>
      <c r="DN7" s="624"/>
      <c r="DO7" s="624"/>
      <c r="DP7" s="625"/>
      <c r="DQ7" s="632">
        <v>12287860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290582</v>
      </c>
      <c r="S8" s="624"/>
      <c r="T8" s="624"/>
      <c r="U8" s="624"/>
      <c r="V8" s="624"/>
      <c r="W8" s="624"/>
      <c r="X8" s="624"/>
      <c r="Y8" s="625"/>
      <c r="Z8" s="626">
        <v>0.3</v>
      </c>
      <c r="AA8" s="626"/>
      <c r="AB8" s="626"/>
      <c r="AC8" s="626"/>
      <c r="AD8" s="627">
        <v>290582</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414562</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38741266</v>
      </c>
      <c r="CS8" s="624"/>
      <c r="CT8" s="624"/>
      <c r="CU8" s="624"/>
      <c r="CV8" s="624"/>
      <c r="CW8" s="624"/>
      <c r="CX8" s="624"/>
      <c r="CY8" s="625"/>
      <c r="CZ8" s="626">
        <v>37.700000000000003</v>
      </c>
      <c r="DA8" s="626"/>
      <c r="DB8" s="626"/>
      <c r="DC8" s="626"/>
      <c r="DD8" s="632">
        <v>262188</v>
      </c>
      <c r="DE8" s="624"/>
      <c r="DF8" s="624"/>
      <c r="DG8" s="624"/>
      <c r="DH8" s="624"/>
      <c r="DI8" s="624"/>
      <c r="DJ8" s="624"/>
      <c r="DK8" s="624"/>
      <c r="DL8" s="624"/>
      <c r="DM8" s="624"/>
      <c r="DN8" s="624"/>
      <c r="DO8" s="624"/>
      <c r="DP8" s="625"/>
      <c r="DQ8" s="632">
        <v>19939152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322155</v>
      </c>
      <c r="S9" s="624"/>
      <c r="T9" s="624"/>
      <c r="U9" s="624"/>
      <c r="V9" s="624"/>
      <c r="W9" s="624"/>
      <c r="X9" s="624"/>
      <c r="Y9" s="625"/>
      <c r="Z9" s="626">
        <v>0.3</v>
      </c>
      <c r="AA9" s="626"/>
      <c r="AB9" s="626"/>
      <c r="AC9" s="626"/>
      <c r="AD9" s="627">
        <v>322155</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15055636</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11367091</v>
      </c>
      <c r="CS9" s="624"/>
      <c r="CT9" s="624"/>
      <c r="CU9" s="624"/>
      <c r="CV9" s="624"/>
      <c r="CW9" s="624"/>
      <c r="CX9" s="624"/>
      <c r="CY9" s="625"/>
      <c r="CZ9" s="626">
        <v>11.1</v>
      </c>
      <c r="DA9" s="626"/>
      <c r="DB9" s="626"/>
      <c r="DC9" s="626"/>
      <c r="DD9" s="632">
        <v>1067622</v>
      </c>
      <c r="DE9" s="624"/>
      <c r="DF9" s="624"/>
      <c r="DG9" s="624"/>
      <c r="DH9" s="624"/>
      <c r="DI9" s="624"/>
      <c r="DJ9" s="624"/>
      <c r="DK9" s="624"/>
      <c r="DL9" s="624"/>
      <c r="DM9" s="624"/>
      <c r="DN9" s="624"/>
      <c r="DO9" s="624"/>
      <c r="DP9" s="625"/>
      <c r="DQ9" s="632">
        <v>8807283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1017844</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234100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84100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6022317</v>
      </c>
      <c r="S11" s="624"/>
      <c r="T11" s="624"/>
      <c r="U11" s="624"/>
      <c r="V11" s="624"/>
      <c r="W11" s="624"/>
      <c r="X11" s="624"/>
      <c r="Y11" s="625"/>
      <c r="Z11" s="628">
        <v>5.6</v>
      </c>
      <c r="AA11" s="629"/>
      <c r="AB11" s="629"/>
      <c r="AC11" s="635"/>
      <c r="AD11" s="632">
        <v>6022317</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5969627</v>
      </c>
      <c r="BH11" s="624"/>
      <c r="BI11" s="624"/>
      <c r="BJ11" s="624"/>
      <c r="BK11" s="624"/>
      <c r="BL11" s="624"/>
      <c r="BM11" s="624"/>
      <c r="BN11" s="625"/>
      <c r="BO11" s="626">
        <v>12.4</v>
      </c>
      <c r="BP11" s="626"/>
      <c r="BQ11" s="626"/>
      <c r="BR11" s="626"/>
      <c r="BS11" s="627">
        <v>1433305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840035</v>
      </c>
      <c r="CS11" s="624"/>
      <c r="CT11" s="624"/>
      <c r="CU11" s="624"/>
      <c r="CV11" s="624"/>
      <c r="CW11" s="624"/>
      <c r="CX11" s="624"/>
      <c r="CY11" s="625"/>
      <c r="CZ11" s="626">
        <v>0.8</v>
      </c>
      <c r="DA11" s="626"/>
      <c r="DB11" s="626"/>
      <c r="DC11" s="626"/>
      <c r="DD11" s="632">
        <v>250342</v>
      </c>
      <c r="DE11" s="624"/>
      <c r="DF11" s="624"/>
      <c r="DG11" s="624"/>
      <c r="DH11" s="624"/>
      <c r="DI11" s="624"/>
      <c r="DJ11" s="624"/>
      <c r="DK11" s="624"/>
      <c r="DL11" s="624"/>
      <c r="DM11" s="624"/>
      <c r="DN11" s="624"/>
      <c r="DO11" s="624"/>
      <c r="DP11" s="625"/>
      <c r="DQ11" s="632">
        <v>602079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140881</v>
      </c>
      <c r="S12" s="624"/>
      <c r="T12" s="624"/>
      <c r="U12" s="624"/>
      <c r="V12" s="624"/>
      <c r="W12" s="624"/>
      <c r="X12" s="624"/>
      <c r="Y12" s="625"/>
      <c r="Z12" s="626">
        <v>0.1</v>
      </c>
      <c r="AA12" s="626"/>
      <c r="AB12" s="626"/>
      <c r="AC12" s="626"/>
      <c r="AD12" s="627">
        <v>140881</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20724946</v>
      </c>
      <c r="BH12" s="624"/>
      <c r="BI12" s="624"/>
      <c r="BJ12" s="624"/>
      <c r="BK12" s="624"/>
      <c r="BL12" s="624"/>
      <c r="BM12" s="624"/>
      <c r="BN12" s="625"/>
      <c r="BO12" s="626">
        <v>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3556936</v>
      </c>
      <c r="CS12" s="624"/>
      <c r="CT12" s="624"/>
      <c r="CU12" s="624"/>
      <c r="CV12" s="624"/>
      <c r="CW12" s="624"/>
      <c r="CX12" s="624"/>
      <c r="CY12" s="625"/>
      <c r="CZ12" s="626">
        <v>3.5</v>
      </c>
      <c r="DA12" s="626"/>
      <c r="DB12" s="626"/>
      <c r="DC12" s="626"/>
      <c r="DD12" s="632">
        <v>335374</v>
      </c>
      <c r="DE12" s="624"/>
      <c r="DF12" s="624"/>
      <c r="DG12" s="624"/>
      <c r="DH12" s="624"/>
      <c r="DI12" s="624"/>
      <c r="DJ12" s="624"/>
      <c r="DK12" s="624"/>
      <c r="DL12" s="624"/>
      <c r="DM12" s="624"/>
      <c r="DN12" s="624"/>
      <c r="DO12" s="624"/>
      <c r="DP12" s="625"/>
      <c r="DQ12" s="632">
        <v>1421158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20637494</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11335594</v>
      </c>
      <c r="CS13" s="624"/>
      <c r="CT13" s="624"/>
      <c r="CU13" s="624"/>
      <c r="CV13" s="624"/>
      <c r="CW13" s="624"/>
      <c r="CX13" s="624"/>
      <c r="CY13" s="625"/>
      <c r="CZ13" s="626">
        <v>11</v>
      </c>
      <c r="DA13" s="626"/>
      <c r="DB13" s="626"/>
      <c r="DC13" s="626"/>
      <c r="DD13" s="632">
        <v>6698217</v>
      </c>
      <c r="DE13" s="624"/>
      <c r="DF13" s="624"/>
      <c r="DG13" s="624"/>
      <c r="DH13" s="624"/>
      <c r="DI13" s="624"/>
      <c r="DJ13" s="624"/>
      <c r="DK13" s="624"/>
      <c r="DL13" s="624"/>
      <c r="DM13" s="624"/>
      <c r="DN13" s="624"/>
      <c r="DO13" s="624"/>
      <c r="DP13" s="625"/>
      <c r="DQ13" s="632">
        <v>6559568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4333</v>
      </c>
      <c r="S14" s="624"/>
      <c r="T14" s="624"/>
      <c r="U14" s="624"/>
      <c r="V14" s="624"/>
      <c r="W14" s="624"/>
      <c r="X14" s="624"/>
      <c r="Y14" s="625"/>
      <c r="Z14" s="626">
        <v>0</v>
      </c>
      <c r="AA14" s="626"/>
      <c r="AB14" s="626"/>
      <c r="AC14" s="626"/>
      <c r="AD14" s="627">
        <v>4333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520985</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3077442</v>
      </c>
      <c r="CS14" s="624"/>
      <c r="CT14" s="624"/>
      <c r="CU14" s="624"/>
      <c r="CV14" s="624"/>
      <c r="CW14" s="624"/>
      <c r="CX14" s="624"/>
      <c r="CY14" s="625"/>
      <c r="CZ14" s="626">
        <v>3</v>
      </c>
      <c r="DA14" s="626"/>
      <c r="DB14" s="626"/>
      <c r="DC14" s="626"/>
      <c r="DD14" s="632">
        <v>221789</v>
      </c>
      <c r="DE14" s="624"/>
      <c r="DF14" s="624"/>
      <c r="DG14" s="624"/>
      <c r="DH14" s="624"/>
      <c r="DI14" s="624"/>
      <c r="DJ14" s="624"/>
      <c r="DK14" s="624"/>
      <c r="DL14" s="624"/>
      <c r="DM14" s="624"/>
      <c r="DN14" s="624"/>
      <c r="DO14" s="624"/>
      <c r="DP14" s="625"/>
      <c r="DQ14" s="632">
        <v>2788767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2032732</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12237597</v>
      </c>
      <c r="CS15" s="624"/>
      <c r="CT15" s="624"/>
      <c r="CU15" s="624"/>
      <c r="CV15" s="624"/>
      <c r="CW15" s="624"/>
      <c r="CX15" s="624"/>
      <c r="CY15" s="625"/>
      <c r="CZ15" s="626">
        <v>11.9</v>
      </c>
      <c r="DA15" s="626"/>
      <c r="DB15" s="626"/>
      <c r="DC15" s="626"/>
      <c r="DD15" s="632">
        <v>2261402</v>
      </c>
      <c r="DE15" s="624"/>
      <c r="DF15" s="624"/>
      <c r="DG15" s="624"/>
      <c r="DH15" s="624"/>
      <c r="DI15" s="624"/>
      <c r="DJ15" s="624"/>
      <c r="DK15" s="624"/>
      <c r="DL15" s="624"/>
      <c r="DM15" s="624"/>
      <c r="DN15" s="624"/>
      <c r="DO15" s="624"/>
      <c r="DP15" s="625"/>
      <c r="DQ15" s="632">
        <v>9061014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134455</v>
      </c>
      <c r="S16" s="624"/>
      <c r="T16" s="624"/>
      <c r="U16" s="624"/>
      <c r="V16" s="624"/>
      <c r="W16" s="624"/>
      <c r="X16" s="624"/>
      <c r="Y16" s="625"/>
      <c r="Z16" s="626">
        <v>0.1</v>
      </c>
      <c r="AA16" s="626"/>
      <c r="AB16" s="626"/>
      <c r="AC16" s="626"/>
      <c r="AD16" s="627">
        <v>134455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958924</v>
      </c>
      <c r="S17" s="624"/>
      <c r="T17" s="624"/>
      <c r="U17" s="624"/>
      <c r="V17" s="624"/>
      <c r="W17" s="624"/>
      <c r="X17" s="624"/>
      <c r="Y17" s="625"/>
      <c r="Z17" s="626">
        <v>0.9</v>
      </c>
      <c r="AA17" s="626"/>
      <c r="AB17" s="626"/>
      <c r="AC17" s="626"/>
      <c r="AD17" s="627">
        <v>958924</v>
      </c>
      <c r="AE17" s="627"/>
      <c r="AF17" s="627"/>
      <c r="AG17" s="627"/>
      <c r="AH17" s="627"/>
      <c r="AI17" s="627"/>
      <c r="AJ17" s="627"/>
      <c r="AK17" s="627"/>
      <c r="AL17" s="628">
        <v>1.8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6036109</v>
      </c>
      <c r="CS17" s="624"/>
      <c r="CT17" s="624"/>
      <c r="CU17" s="624"/>
      <c r="CV17" s="624"/>
      <c r="CW17" s="624"/>
      <c r="CX17" s="624"/>
      <c r="CY17" s="625"/>
      <c r="CZ17" s="626">
        <v>5.9</v>
      </c>
      <c r="DA17" s="626"/>
      <c r="DB17" s="626"/>
      <c r="DC17" s="626"/>
      <c r="DD17" s="632" t="s">
        <v>122</v>
      </c>
      <c r="DE17" s="624"/>
      <c r="DF17" s="624"/>
      <c r="DG17" s="624"/>
      <c r="DH17" s="624"/>
      <c r="DI17" s="624"/>
      <c r="DJ17" s="624"/>
      <c r="DK17" s="624"/>
      <c r="DL17" s="624"/>
      <c r="DM17" s="624"/>
      <c r="DN17" s="624"/>
      <c r="DO17" s="624"/>
      <c r="DP17" s="625"/>
      <c r="DQ17" s="632">
        <v>5254033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222264</v>
      </c>
      <c r="S18" s="624"/>
      <c r="T18" s="624"/>
      <c r="U18" s="624"/>
      <c r="V18" s="624"/>
      <c r="W18" s="624"/>
      <c r="X18" s="624"/>
      <c r="Y18" s="625"/>
      <c r="Z18" s="626">
        <v>0.2</v>
      </c>
      <c r="AA18" s="626"/>
      <c r="AB18" s="626"/>
      <c r="AC18" s="626"/>
      <c r="AD18" s="627">
        <v>222264</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213288</v>
      </c>
      <c r="S19" s="624"/>
      <c r="T19" s="624"/>
      <c r="U19" s="624"/>
      <c r="V19" s="624"/>
      <c r="W19" s="624"/>
      <c r="X19" s="624"/>
      <c r="Y19" s="625"/>
      <c r="Z19" s="626">
        <v>0.2</v>
      </c>
      <c r="AA19" s="626"/>
      <c r="AB19" s="626"/>
      <c r="AC19" s="626"/>
      <c r="AD19" s="627">
        <v>213288</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2496284</v>
      </c>
      <c r="BH19" s="624"/>
      <c r="BI19" s="624"/>
      <c r="BJ19" s="624"/>
      <c r="BK19" s="624"/>
      <c r="BL19" s="624"/>
      <c r="BM19" s="624"/>
      <c r="BN19" s="625"/>
      <c r="BO19" s="626">
        <v>5.2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8976</v>
      </c>
      <c r="S20" s="624"/>
      <c r="T20" s="624"/>
      <c r="U20" s="624"/>
      <c r="V20" s="624"/>
      <c r="W20" s="624"/>
      <c r="X20" s="624"/>
      <c r="Y20" s="625"/>
      <c r="Z20" s="626">
        <v>0</v>
      </c>
      <c r="AA20" s="626"/>
      <c r="AB20" s="626"/>
      <c r="AC20" s="626"/>
      <c r="AD20" s="627">
        <v>8976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2496284</v>
      </c>
      <c r="BH20" s="624"/>
      <c r="BI20" s="624"/>
      <c r="BJ20" s="624"/>
      <c r="BK20" s="624"/>
      <c r="BL20" s="624"/>
      <c r="BM20" s="624"/>
      <c r="BN20" s="625"/>
      <c r="BO20" s="626">
        <v>5.2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102832247</v>
      </c>
      <c r="CS20" s="624"/>
      <c r="CT20" s="624"/>
      <c r="CU20" s="624"/>
      <c r="CV20" s="624"/>
      <c r="CW20" s="624"/>
      <c r="CX20" s="624"/>
      <c r="CY20" s="625"/>
      <c r="CZ20" s="626">
        <v>100</v>
      </c>
      <c r="DA20" s="626"/>
      <c r="DB20" s="626"/>
      <c r="DC20" s="626"/>
      <c r="DD20" s="632">
        <v>13243518</v>
      </c>
      <c r="DE20" s="624"/>
      <c r="DF20" s="624"/>
      <c r="DG20" s="624"/>
      <c r="DH20" s="624"/>
      <c r="DI20" s="624"/>
      <c r="DJ20" s="624"/>
      <c r="DK20" s="624"/>
      <c r="DL20" s="624"/>
      <c r="DM20" s="624"/>
      <c r="DN20" s="624"/>
      <c r="DO20" s="624"/>
      <c r="DP20" s="625"/>
      <c r="DQ20" s="632">
        <v>67215560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36404</v>
      </c>
      <c r="S21" s="624"/>
      <c r="T21" s="624"/>
      <c r="U21" s="624"/>
      <c r="V21" s="624"/>
      <c r="W21" s="624"/>
      <c r="X21" s="624"/>
      <c r="Y21" s="625"/>
      <c r="Z21" s="626">
        <v>0</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2774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36404</v>
      </c>
      <c r="S23" s="624"/>
      <c r="T23" s="624"/>
      <c r="U23" s="624"/>
      <c r="V23" s="624"/>
      <c r="W23" s="624"/>
      <c r="X23" s="624"/>
      <c r="Y23" s="625"/>
      <c r="Z23" s="626">
        <v>0</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2493510</v>
      </c>
      <c r="BH23" s="624"/>
      <c r="BI23" s="624"/>
      <c r="BJ23" s="624"/>
      <c r="BK23" s="624"/>
      <c r="BL23" s="624"/>
      <c r="BM23" s="624"/>
      <c r="BN23" s="625"/>
      <c r="BO23" s="626">
        <v>5.2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48958675</v>
      </c>
      <c r="CS24" s="613"/>
      <c r="CT24" s="613"/>
      <c r="CU24" s="613"/>
      <c r="CV24" s="613"/>
      <c r="CW24" s="613"/>
      <c r="CX24" s="613"/>
      <c r="CY24" s="614"/>
      <c r="CZ24" s="617">
        <v>47.6</v>
      </c>
      <c r="DA24" s="618"/>
      <c r="DB24" s="618"/>
      <c r="DC24" s="634"/>
      <c r="DD24" s="658">
        <v>29680737</v>
      </c>
      <c r="DE24" s="613"/>
      <c r="DF24" s="613"/>
      <c r="DG24" s="613"/>
      <c r="DH24" s="613"/>
      <c r="DI24" s="613"/>
      <c r="DJ24" s="613"/>
      <c r="DK24" s="614"/>
      <c r="DL24" s="658">
        <v>27320277</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56915965</v>
      </c>
      <c r="S25" s="624"/>
      <c r="T25" s="624"/>
      <c r="U25" s="624"/>
      <c r="V25" s="624"/>
      <c r="W25" s="624"/>
      <c r="X25" s="624"/>
      <c r="Y25" s="625"/>
      <c r="Z25" s="626">
        <v>52.6</v>
      </c>
      <c r="AA25" s="626"/>
      <c r="AB25" s="626"/>
      <c r="AC25" s="626"/>
      <c r="AD25" s="627">
        <v>54386051</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15793992</v>
      </c>
      <c r="CS25" s="655"/>
      <c r="CT25" s="655"/>
      <c r="CU25" s="655"/>
      <c r="CV25" s="655"/>
      <c r="CW25" s="655"/>
      <c r="CX25" s="655"/>
      <c r="CY25" s="656"/>
      <c r="CZ25" s="628">
        <v>15.4</v>
      </c>
      <c r="DA25" s="653"/>
      <c r="DB25" s="653"/>
      <c r="DC25" s="657"/>
      <c r="DD25" s="632">
        <v>14623204</v>
      </c>
      <c r="DE25" s="655"/>
      <c r="DF25" s="655"/>
      <c r="DG25" s="655"/>
      <c r="DH25" s="655"/>
      <c r="DI25" s="655"/>
      <c r="DJ25" s="655"/>
      <c r="DK25" s="656"/>
      <c r="DL25" s="632">
        <v>14261556</v>
      </c>
      <c r="DM25" s="655"/>
      <c r="DN25" s="655"/>
      <c r="DO25" s="655"/>
      <c r="DP25" s="655"/>
      <c r="DQ25" s="655"/>
      <c r="DR25" s="655"/>
      <c r="DS25" s="655"/>
      <c r="DT25" s="655"/>
      <c r="DU25" s="655"/>
      <c r="DV25" s="656"/>
      <c r="DW25" s="628">
        <v>26.1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30301</v>
      </c>
      <c r="S26" s="624"/>
      <c r="T26" s="624"/>
      <c r="U26" s="624"/>
      <c r="V26" s="624"/>
      <c r="W26" s="624"/>
      <c r="X26" s="624"/>
      <c r="Y26" s="625"/>
      <c r="Z26" s="626">
        <v>0</v>
      </c>
      <c r="AA26" s="626"/>
      <c r="AB26" s="626"/>
      <c r="AC26" s="626"/>
      <c r="AD26" s="627">
        <v>30301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10770180</v>
      </c>
      <c r="CS26" s="624"/>
      <c r="CT26" s="624"/>
      <c r="CU26" s="624"/>
      <c r="CV26" s="624"/>
      <c r="CW26" s="624"/>
      <c r="CX26" s="624"/>
      <c r="CY26" s="625"/>
      <c r="CZ26" s="628">
        <v>10.5</v>
      </c>
      <c r="DA26" s="653"/>
      <c r="DB26" s="653"/>
      <c r="DC26" s="657"/>
      <c r="DD26" s="632">
        <v>9991514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904160</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48232616</v>
      </c>
      <c r="BH27" s="624"/>
      <c r="BI27" s="624"/>
      <c r="BJ27" s="624"/>
      <c r="BK27" s="624"/>
      <c r="BL27" s="624"/>
      <c r="BM27" s="624"/>
      <c r="BN27" s="625"/>
      <c r="BO27" s="626">
        <v>100</v>
      </c>
      <c r="BP27" s="626"/>
      <c r="BQ27" s="626"/>
      <c r="BR27" s="626"/>
      <c r="BS27" s="627">
        <v>1433305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27128574</v>
      </c>
      <c r="CS27" s="655"/>
      <c r="CT27" s="655"/>
      <c r="CU27" s="655"/>
      <c r="CV27" s="655"/>
      <c r="CW27" s="655"/>
      <c r="CX27" s="655"/>
      <c r="CY27" s="656"/>
      <c r="CZ27" s="628">
        <v>26.4</v>
      </c>
      <c r="DA27" s="653"/>
      <c r="DB27" s="653"/>
      <c r="DC27" s="657"/>
      <c r="DD27" s="632">
        <v>9803500</v>
      </c>
      <c r="DE27" s="655"/>
      <c r="DF27" s="655"/>
      <c r="DG27" s="655"/>
      <c r="DH27" s="655"/>
      <c r="DI27" s="655"/>
      <c r="DJ27" s="655"/>
      <c r="DK27" s="656"/>
      <c r="DL27" s="632">
        <v>7804688</v>
      </c>
      <c r="DM27" s="655"/>
      <c r="DN27" s="655"/>
      <c r="DO27" s="655"/>
      <c r="DP27" s="655"/>
      <c r="DQ27" s="655"/>
      <c r="DR27" s="655"/>
      <c r="DS27" s="655"/>
      <c r="DT27" s="655"/>
      <c r="DU27" s="655"/>
      <c r="DV27" s="656"/>
      <c r="DW27" s="628">
        <v>14.3</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659484</v>
      </c>
      <c r="S28" s="624"/>
      <c r="T28" s="624"/>
      <c r="U28" s="624"/>
      <c r="V28" s="624"/>
      <c r="W28" s="624"/>
      <c r="X28" s="624"/>
      <c r="Y28" s="625"/>
      <c r="Z28" s="626">
        <v>0.6</v>
      </c>
      <c r="AA28" s="626"/>
      <c r="AB28" s="626"/>
      <c r="AC28" s="626"/>
      <c r="AD28" s="627">
        <v>202197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6036109</v>
      </c>
      <c r="CS28" s="624"/>
      <c r="CT28" s="624"/>
      <c r="CU28" s="624"/>
      <c r="CV28" s="624"/>
      <c r="CW28" s="624"/>
      <c r="CX28" s="624"/>
      <c r="CY28" s="625"/>
      <c r="CZ28" s="628">
        <v>5.9</v>
      </c>
      <c r="DA28" s="653"/>
      <c r="DB28" s="653"/>
      <c r="DC28" s="657"/>
      <c r="DD28" s="632">
        <v>5254033</v>
      </c>
      <c r="DE28" s="624"/>
      <c r="DF28" s="624"/>
      <c r="DG28" s="624"/>
      <c r="DH28" s="624"/>
      <c r="DI28" s="624"/>
      <c r="DJ28" s="624"/>
      <c r="DK28" s="625"/>
      <c r="DL28" s="632">
        <v>5254033</v>
      </c>
      <c r="DM28" s="624"/>
      <c r="DN28" s="624"/>
      <c r="DO28" s="624"/>
      <c r="DP28" s="624"/>
      <c r="DQ28" s="624"/>
      <c r="DR28" s="624"/>
      <c r="DS28" s="624"/>
      <c r="DT28" s="624"/>
      <c r="DU28" s="624"/>
      <c r="DV28" s="625"/>
      <c r="DW28" s="628">
        <v>9.6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561890</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6036078</v>
      </c>
      <c r="CS29" s="655"/>
      <c r="CT29" s="655"/>
      <c r="CU29" s="655"/>
      <c r="CV29" s="655"/>
      <c r="CW29" s="655"/>
      <c r="CX29" s="655"/>
      <c r="CY29" s="656"/>
      <c r="CZ29" s="628">
        <v>5.9</v>
      </c>
      <c r="DA29" s="653"/>
      <c r="DB29" s="653"/>
      <c r="DC29" s="657"/>
      <c r="DD29" s="632">
        <v>5254002</v>
      </c>
      <c r="DE29" s="655"/>
      <c r="DF29" s="655"/>
      <c r="DG29" s="655"/>
      <c r="DH29" s="655"/>
      <c r="DI29" s="655"/>
      <c r="DJ29" s="655"/>
      <c r="DK29" s="656"/>
      <c r="DL29" s="632">
        <v>5254002</v>
      </c>
      <c r="DM29" s="655"/>
      <c r="DN29" s="655"/>
      <c r="DO29" s="655"/>
      <c r="DP29" s="655"/>
      <c r="DQ29" s="655"/>
      <c r="DR29" s="655"/>
      <c r="DS29" s="655"/>
      <c r="DT29" s="655"/>
      <c r="DU29" s="655"/>
      <c r="DV29" s="656"/>
      <c r="DW29" s="628">
        <v>9.6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19247830</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5754074</v>
      </c>
      <c r="CS30" s="624"/>
      <c r="CT30" s="624"/>
      <c r="CU30" s="624"/>
      <c r="CV30" s="624"/>
      <c r="CW30" s="624"/>
      <c r="CX30" s="624"/>
      <c r="CY30" s="625"/>
      <c r="CZ30" s="628">
        <v>5.6</v>
      </c>
      <c r="DA30" s="653"/>
      <c r="DB30" s="653"/>
      <c r="DC30" s="657"/>
      <c r="DD30" s="632">
        <v>4973175</v>
      </c>
      <c r="DE30" s="624"/>
      <c r="DF30" s="624"/>
      <c r="DG30" s="624"/>
      <c r="DH30" s="624"/>
      <c r="DI30" s="624"/>
      <c r="DJ30" s="624"/>
      <c r="DK30" s="625"/>
      <c r="DL30" s="632">
        <v>4973175</v>
      </c>
      <c r="DM30" s="624"/>
      <c r="DN30" s="624"/>
      <c r="DO30" s="624"/>
      <c r="DP30" s="624"/>
      <c r="DQ30" s="624"/>
      <c r="DR30" s="624"/>
      <c r="DS30" s="624"/>
      <c r="DT30" s="624"/>
      <c r="DU30" s="624"/>
      <c r="DV30" s="625"/>
      <c r="DW30" s="628">
        <v>9.1</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99.4</v>
      </c>
      <c r="BS31" s="667"/>
      <c r="BT31" s="667"/>
      <c r="BU31" s="667"/>
      <c r="BV31" s="667"/>
      <c r="BW31" s="667"/>
      <c r="BX31" s="618">
        <v>99</v>
      </c>
      <c r="BY31" s="667"/>
      <c r="BZ31" s="667"/>
      <c r="CA31" s="667"/>
      <c r="CB31" s="668"/>
      <c r="CD31" s="661"/>
      <c r="CE31" s="662"/>
      <c r="CF31" s="620" t="s">
        <v>300</v>
      </c>
      <c r="CG31" s="621"/>
      <c r="CH31" s="621"/>
      <c r="CI31" s="621"/>
      <c r="CJ31" s="621"/>
      <c r="CK31" s="621"/>
      <c r="CL31" s="621"/>
      <c r="CM31" s="621"/>
      <c r="CN31" s="621"/>
      <c r="CO31" s="621"/>
      <c r="CP31" s="621"/>
      <c r="CQ31" s="622"/>
      <c r="CR31" s="623">
        <v>282004</v>
      </c>
      <c r="CS31" s="655"/>
      <c r="CT31" s="655"/>
      <c r="CU31" s="655"/>
      <c r="CV31" s="655"/>
      <c r="CW31" s="655"/>
      <c r="CX31" s="655"/>
      <c r="CY31" s="656"/>
      <c r="CZ31" s="628">
        <v>0.3</v>
      </c>
      <c r="DA31" s="653"/>
      <c r="DB31" s="653"/>
      <c r="DC31" s="657"/>
      <c r="DD31" s="632">
        <v>280827</v>
      </c>
      <c r="DE31" s="655"/>
      <c r="DF31" s="655"/>
      <c r="DG31" s="655"/>
      <c r="DH31" s="655"/>
      <c r="DI31" s="655"/>
      <c r="DJ31" s="655"/>
      <c r="DK31" s="656"/>
      <c r="DL31" s="632">
        <v>280827</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6062073</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98.1</v>
      </c>
      <c r="BN32" s="655"/>
      <c r="BO32" s="655"/>
      <c r="BP32" s="655"/>
      <c r="BQ32" s="678"/>
      <c r="BR32" s="680">
        <v>99</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v>31</v>
      </c>
      <c r="CS32" s="624"/>
      <c r="CT32" s="624"/>
      <c r="CU32" s="624"/>
      <c r="CV32" s="624"/>
      <c r="CW32" s="624"/>
      <c r="CX32" s="624"/>
      <c r="CY32" s="625"/>
      <c r="CZ32" s="628">
        <v>0</v>
      </c>
      <c r="DA32" s="653"/>
      <c r="DB32" s="653"/>
      <c r="DC32" s="657"/>
      <c r="DD32" s="632">
        <v>31</v>
      </c>
      <c r="DE32" s="624"/>
      <c r="DF32" s="624"/>
      <c r="DG32" s="624"/>
      <c r="DH32" s="624"/>
      <c r="DI32" s="624"/>
      <c r="DJ32" s="624"/>
      <c r="DK32" s="625"/>
      <c r="DL32" s="632">
        <v>31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1175525</v>
      </c>
      <c r="S33" s="624"/>
      <c r="T33" s="624"/>
      <c r="U33" s="624"/>
      <c r="V33" s="624"/>
      <c r="W33" s="624"/>
      <c r="X33" s="624"/>
      <c r="Y33" s="625"/>
      <c r="Z33" s="626">
        <v>1.1000000000000001</v>
      </c>
      <c r="AA33" s="626"/>
      <c r="AB33" s="626"/>
      <c r="AC33" s="626"/>
      <c r="AD33" s="627">
        <v>65577</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99.8</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40630054</v>
      </c>
      <c r="CS33" s="655"/>
      <c r="CT33" s="655"/>
      <c r="CU33" s="655"/>
      <c r="CV33" s="655"/>
      <c r="CW33" s="655"/>
      <c r="CX33" s="655"/>
      <c r="CY33" s="656"/>
      <c r="CZ33" s="628">
        <v>39.5</v>
      </c>
      <c r="DA33" s="653"/>
      <c r="DB33" s="653"/>
      <c r="DC33" s="657"/>
      <c r="DD33" s="632">
        <v>33166912</v>
      </c>
      <c r="DE33" s="655"/>
      <c r="DF33" s="655"/>
      <c r="DG33" s="655"/>
      <c r="DH33" s="655"/>
      <c r="DI33" s="655"/>
      <c r="DJ33" s="655"/>
      <c r="DK33" s="656"/>
      <c r="DL33" s="632">
        <v>21088819</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1072770</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15767556</v>
      </c>
      <c r="CS34" s="624"/>
      <c r="CT34" s="624"/>
      <c r="CU34" s="624"/>
      <c r="CV34" s="624"/>
      <c r="CW34" s="624"/>
      <c r="CX34" s="624"/>
      <c r="CY34" s="625"/>
      <c r="CZ34" s="628">
        <v>15.3</v>
      </c>
      <c r="DA34" s="653"/>
      <c r="DB34" s="653"/>
      <c r="DC34" s="657"/>
      <c r="DD34" s="632">
        <v>13015703</v>
      </c>
      <c r="DE34" s="624"/>
      <c r="DF34" s="624"/>
      <c r="DG34" s="624"/>
      <c r="DH34" s="624"/>
      <c r="DI34" s="624"/>
      <c r="DJ34" s="624"/>
      <c r="DK34" s="625"/>
      <c r="DL34" s="632">
        <v>10762078</v>
      </c>
      <c r="DM34" s="624"/>
      <c r="DN34" s="624"/>
      <c r="DO34" s="624"/>
      <c r="DP34" s="624"/>
      <c r="DQ34" s="624"/>
      <c r="DR34" s="624"/>
      <c r="DS34" s="624"/>
      <c r="DT34" s="624"/>
      <c r="DU34" s="624"/>
      <c r="DV34" s="625"/>
      <c r="DW34" s="628">
        <v>19.7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2768690</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1811019</v>
      </c>
      <c r="CS35" s="655"/>
      <c r="CT35" s="655"/>
      <c r="CU35" s="655"/>
      <c r="CV35" s="655"/>
      <c r="CW35" s="655"/>
      <c r="CX35" s="655"/>
      <c r="CY35" s="656"/>
      <c r="CZ35" s="628">
        <v>1.8</v>
      </c>
      <c r="DA35" s="653"/>
      <c r="DB35" s="653"/>
      <c r="DC35" s="657"/>
      <c r="DD35" s="632">
        <v>1315718</v>
      </c>
      <c r="DE35" s="655"/>
      <c r="DF35" s="655"/>
      <c r="DG35" s="655"/>
      <c r="DH35" s="655"/>
      <c r="DI35" s="655"/>
      <c r="DJ35" s="655"/>
      <c r="DK35" s="656"/>
      <c r="DL35" s="632">
        <v>1315718</v>
      </c>
      <c r="DM35" s="655"/>
      <c r="DN35" s="655"/>
      <c r="DO35" s="655"/>
      <c r="DP35" s="655"/>
      <c r="DQ35" s="655"/>
      <c r="DR35" s="655"/>
      <c r="DS35" s="655"/>
      <c r="DT35" s="655"/>
      <c r="DU35" s="655"/>
      <c r="DV35" s="656"/>
      <c r="DW35" s="628">
        <v>2.4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5566102</v>
      </c>
      <c r="S36" s="624"/>
      <c r="T36" s="624"/>
      <c r="U36" s="624"/>
      <c r="V36" s="624"/>
      <c r="W36" s="624"/>
      <c r="X36" s="624"/>
      <c r="Y36" s="625"/>
      <c r="Z36" s="626">
        <v>5.0999999999999996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9857866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123806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8498959</v>
      </c>
      <c r="CS36" s="624"/>
      <c r="CT36" s="624"/>
      <c r="CU36" s="624"/>
      <c r="CV36" s="624"/>
      <c r="CW36" s="624"/>
      <c r="CX36" s="624"/>
      <c r="CY36" s="625"/>
      <c r="CZ36" s="628">
        <v>8.3000000000000007</v>
      </c>
      <c r="DA36" s="653"/>
      <c r="DB36" s="653"/>
      <c r="DC36" s="657"/>
      <c r="DD36" s="632">
        <v>7424998</v>
      </c>
      <c r="DE36" s="624"/>
      <c r="DF36" s="624"/>
      <c r="DG36" s="624"/>
      <c r="DH36" s="624"/>
      <c r="DI36" s="624"/>
      <c r="DJ36" s="624"/>
      <c r="DK36" s="625"/>
      <c r="DL36" s="632">
        <v>4230633</v>
      </c>
      <c r="DM36" s="624"/>
      <c r="DN36" s="624"/>
      <c r="DO36" s="624"/>
      <c r="DP36" s="624"/>
      <c r="DQ36" s="624"/>
      <c r="DR36" s="624"/>
      <c r="DS36" s="624"/>
      <c r="DT36" s="624"/>
      <c r="DU36" s="624"/>
      <c r="DV36" s="625"/>
      <c r="DW36" s="628">
        <v>7.7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3299128</v>
      </c>
      <c r="S37" s="624"/>
      <c r="T37" s="624"/>
      <c r="U37" s="624"/>
      <c r="V37" s="624"/>
      <c r="W37" s="624"/>
      <c r="X37" s="624"/>
      <c r="Y37" s="625"/>
      <c r="Z37" s="626">
        <v>3.1</v>
      </c>
      <c r="AA37" s="626"/>
      <c r="AB37" s="626"/>
      <c r="AC37" s="626"/>
      <c r="AD37" s="627">
        <v>76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2189707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76628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377642</v>
      </c>
      <c r="CS37" s="655"/>
      <c r="CT37" s="655"/>
      <c r="CU37" s="655"/>
      <c r="CV37" s="655"/>
      <c r="CW37" s="655"/>
      <c r="CX37" s="655"/>
      <c r="CY37" s="656"/>
      <c r="CZ37" s="628">
        <v>0.4</v>
      </c>
      <c r="DA37" s="653"/>
      <c r="DB37" s="653"/>
      <c r="DC37" s="657"/>
      <c r="DD37" s="632">
        <v>377642</v>
      </c>
      <c r="DE37" s="655"/>
      <c r="DF37" s="655"/>
      <c r="DG37" s="655"/>
      <c r="DH37" s="655"/>
      <c r="DI37" s="655"/>
      <c r="DJ37" s="655"/>
      <c r="DK37" s="656"/>
      <c r="DL37" s="632">
        <v>377642</v>
      </c>
      <c r="DM37" s="655"/>
      <c r="DN37" s="655"/>
      <c r="DO37" s="655"/>
      <c r="DP37" s="655"/>
      <c r="DQ37" s="655"/>
      <c r="DR37" s="655"/>
      <c r="DS37" s="655"/>
      <c r="DT37" s="655"/>
      <c r="DU37" s="655"/>
      <c r="DV37" s="656"/>
      <c r="DW37" s="628">
        <v>0.7</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9900300</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938213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28853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6729946</v>
      </c>
      <c r="CS38" s="624"/>
      <c r="CT38" s="624"/>
      <c r="CU38" s="624"/>
      <c r="CV38" s="624"/>
      <c r="CW38" s="624"/>
      <c r="CX38" s="624"/>
      <c r="CY38" s="625"/>
      <c r="CZ38" s="628">
        <v>6.5</v>
      </c>
      <c r="DA38" s="653"/>
      <c r="DB38" s="653"/>
      <c r="DC38" s="657"/>
      <c r="DD38" s="632">
        <v>5482507</v>
      </c>
      <c r="DE38" s="624"/>
      <c r="DF38" s="624"/>
      <c r="DG38" s="624"/>
      <c r="DH38" s="624"/>
      <c r="DI38" s="624"/>
      <c r="DJ38" s="624"/>
      <c r="DK38" s="625"/>
      <c r="DL38" s="632">
        <v>4780390</v>
      </c>
      <c r="DM38" s="624"/>
      <c r="DN38" s="624"/>
      <c r="DO38" s="624"/>
      <c r="DP38" s="624"/>
      <c r="DQ38" s="624"/>
      <c r="DR38" s="624"/>
      <c r="DS38" s="624"/>
      <c r="DT38" s="624"/>
      <c r="DU38" s="624"/>
      <c r="DV38" s="625"/>
      <c r="DW38" s="628">
        <v>8.6999999999999993</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42499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5981574</v>
      </c>
      <c r="CS39" s="655"/>
      <c r="CT39" s="655"/>
      <c r="CU39" s="655"/>
      <c r="CV39" s="655"/>
      <c r="CW39" s="655"/>
      <c r="CX39" s="655"/>
      <c r="CY39" s="656"/>
      <c r="CZ39" s="628">
        <v>5.8</v>
      </c>
      <c r="DA39" s="653"/>
      <c r="DB39" s="653"/>
      <c r="DC39" s="657"/>
      <c r="DD39" s="632">
        <v>5927986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1841000</v>
      </c>
      <c r="CS40" s="624"/>
      <c r="CT40" s="624"/>
      <c r="CU40" s="624"/>
      <c r="CV40" s="624"/>
      <c r="CW40" s="624"/>
      <c r="CX40" s="624"/>
      <c r="CY40" s="625"/>
      <c r="CZ40" s="628">
        <v>1.8</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108164218</v>
      </c>
      <c r="S41" s="696"/>
      <c r="T41" s="696"/>
      <c r="U41" s="696"/>
      <c r="V41" s="696"/>
      <c r="W41" s="696"/>
      <c r="X41" s="696"/>
      <c r="Y41" s="700"/>
      <c r="Z41" s="701">
        <v>100</v>
      </c>
      <c r="AA41" s="701"/>
      <c r="AB41" s="701"/>
      <c r="AC41" s="701"/>
      <c r="AD41" s="702">
        <v>54684202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1927885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4802061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13243518</v>
      </c>
      <c r="CS42" s="655"/>
      <c r="CT42" s="655"/>
      <c r="CU42" s="655"/>
      <c r="CV42" s="655"/>
      <c r="CW42" s="655"/>
      <c r="CX42" s="655"/>
      <c r="CY42" s="656"/>
      <c r="CZ42" s="628">
        <v>12.9</v>
      </c>
      <c r="DA42" s="653"/>
      <c r="DB42" s="653"/>
      <c r="DC42" s="657"/>
      <c r="DD42" s="632">
        <v>4367911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345842</v>
      </c>
      <c r="CS43" s="655"/>
      <c r="CT43" s="655"/>
      <c r="CU43" s="655"/>
      <c r="CV43" s="655"/>
      <c r="CW43" s="655"/>
      <c r="CX43" s="655"/>
      <c r="CY43" s="656"/>
      <c r="CZ43" s="628">
        <v>0.3</v>
      </c>
      <c r="DA43" s="653"/>
      <c r="DB43" s="653"/>
      <c r="DC43" s="657"/>
      <c r="DD43" s="632">
        <v>345842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13243518</v>
      </c>
      <c r="CS44" s="624"/>
      <c r="CT44" s="624"/>
      <c r="CU44" s="624"/>
      <c r="CV44" s="624"/>
      <c r="CW44" s="624"/>
      <c r="CX44" s="624"/>
      <c r="CY44" s="625"/>
      <c r="CZ44" s="628">
        <v>12.9</v>
      </c>
      <c r="DA44" s="629"/>
      <c r="DB44" s="629"/>
      <c r="DC44" s="635"/>
      <c r="DD44" s="632">
        <v>4367911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1943123</v>
      </c>
      <c r="CS45" s="655"/>
      <c r="CT45" s="655"/>
      <c r="CU45" s="655"/>
      <c r="CV45" s="655"/>
      <c r="CW45" s="655"/>
      <c r="CX45" s="655"/>
      <c r="CY45" s="656"/>
      <c r="CZ45" s="628">
        <v>1.9</v>
      </c>
      <c r="DA45" s="653"/>
      <c r="DB45" s="653"/>
      <c r="DC45" s="657"/>
      <c r="DD45" s="632">
        <v>236209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11238225</v>
      </c>
      <c r="CS46" s="624"/>
      <c r="CT46" s="624"/>
      <c r="CU46" s="624"/>
      <c r="CV46" s="624"/>
      <c r="CW46" s="624"/>
      <c r="CX46" s="624"/>
      <c r="CY46" s="625"/>
      <c r="CZ46" s="628">
        <v>10.9</v>
      </c>
      <c r="DA46" s="629"/>
      <c r="DB46" s="629"/>
      <c r="DC46" s="635"/>
      <c r="DD46" s="632">
        <v>4109514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102832247</v>
      </c>
      <c r="CS49" s="682"/>
      <c r="CT49" s="682"/>
      <c r="CU49" s="682"/>
      <c r="CV49" s="682"/>
      <c r="CW49" s="682"/>
      <c r="CX49" s="682"/>
      <c r="CY49" s="711"/>
      <c r="CZ49" s="703">
        <v>100</v>
      </c>
      <c r="DA49" s="712"/>
      <c r="DB49" s="712"/>
      <c r="DC49" s="713"/>
      <c r="DD49" s="714">
        <v>67215560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gSzy5YqLW0WUrAR3q65DGwH9YFshVS8BfTPGPH0EzYLOXIxCQH6UMWvW8yKYYaom3ihxZ8ZPzb+qXOzReRNg==" saltValue="jAboL9wMoklNOjeAnBZ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106980</v>
      </c>
      <c r="R7" s="753"/>
      <c r="S7" s="753"/>
      <c r="T7" s="753"/>
      <c r="U7" s="753"/>
      <c r="V7" s="753">
        <v>101648</v>
      </c>
      <c r="W7" s="753"/>
      <c r="X7" s="753"/>
      <c r="Y7" s="753"/>
      <c r="Z7" s="753"/>
      <c r="AA7" s="753">
        <v>5332</v>
      </c>
      <c r="AB7" s="753"/>
      <c r="AC7" s="753"/>
      <c r="AD7" s="753"/>
      <c r="AE7" s="754"/>
      <c r="AF7" s="755">
        <v>3797</v>
      </c>
      <c r="AG7" s="756"/>
      <c r="AH7" s="756"/>
      <c r="AI7" s="756"/>
      <c r="AJ7" s="757"/>
      <c r="AK7" s="758">
        <v>2804</v>
      </c>
      <c r="AL7" s="759"/>
      <c r="AM7" s="759"/>
      <c r="AN7" s="759"/>
      <c r="AO7" s="759"/>
      <c r="AP7" s="759">
        <v>65376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73</v>
      </c>
      <c r="CI7" s="744"/>
      <c r="CJ7" s="744"/>
      <c r="CK7" s="744"/>
      <c r="CL7" s="745"/>
      <c r="CM7" s="743">
        <v>1734</v>
      </c>
      <c r="CN7" s="744"/>
      <c r="CO7" s="744"/>
      <c r="CP7" s="744"/>
      <c r="CQ7" s="745"/>
      <c r="CR7" s="743">
        <v>30</v>
      </c>
      <c r="CS7" s="744"/>
      <c r="CT7" s="744"/>
      <c r="CU7" s="744"/>
      <c r="CV7" s="745"/>
      <c r="CW7" s="743">
        <v>0</v>
      </c>
      <c r="CX7" s="744"/>
      <c r="CY7" s="744"/>
      <c r="CZ7" s="744"/>
      <c r="DA7" s="745"/>
      <c r="DB7" s="743" t="s">
        <v>545</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1427</v>
      </c>
      <c r="R8" s="784"/>
      <c r="S8" s="784"/>
      <c r="T8" s="784"/>
      <c r="U8" s="784"/>
      <c r="V8" s="784">
        <v>1427</v>
      </c>
      <c r="W8" s="784"/>
      <c r="X8" s="784"/>
      <c r="Y8" s="784"/>
      <c r="Z8" s="784"/>
      <c r="AA8" s="784">
        <v>0</v>
      </c>
      <c r="AB8" s="784"/>
      <c r="AC8" s="784"/>
      <c r="AD8" s="784"/>
      <c r="AE8" s="785"/>
      <c r="AF8" s="786" t="s">
        <v>545</v>
      </c>
      <c r="AG8" s="787"/>
      <c r="AH8" s="787"/>
      <c r="AI8" s="787"/>
      <c r="AJ8" s="788"/>
      <c r="AK8" s="769">
        <v>90</v>
      </c>
      <c r="AL8" s="770"/>
      <c r="AM8" s="770"/>
      <c r="AN8" s="770"/>
      <c r="AO8" s="770"/>
      <c r="AP8" s="770">
        <v>1831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-2</v>
      </c>
      <c r="CI8" s="777"/>
      <c r="CJ8" s="777"/>
      <c r="CK8" s="777"/>
      <c r="CL8" s="778"/>
      <c r="CM8" s="776">
        <v>378</v>
      </c>
      <c r="CN8" s="777"/>
      <c r="CO8" s="777"/>
      <c r="CP8" s="777"/>
      <c r="CQ8" s="778"/>
      <c r="CR8" s="776">
        <v>300</v>
      </c>
      <c r="CS8" s="777"/>
      <c r="CT8" s="777"/>
      <c r="CU8" s="777"/>
      <c r="CV8" s="778"/>
      <c r="CW8" s="776">
        <v>28</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-59</v>
      </c>
      <c r="CI9" s="777"/>
      <c r="CJ9" s="777"/>
      <c r="CK9" s="777"/>
      <c r="CL9" s="778"/>
      <c r="CM9" s="776">
        <v>900</v>
      </c>
      <c r="CN9" s="777"/>
      <c r="CO9" s="777"/>
      <c r="CP9" s="777"/>
      <c r="CQ9" s="778"/>
      <c r="CR9" s="776">
        <v>25</v>
      </c>
      <c r="CS9" s="777"/>
      <c r="CT9" s="777"/>
      <c r="CU9" s="777"/>
      <c r="CV9" s="778"/>
      <c r="CW9" s="776">
        <v>0</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552</v>
      </c>
      <c r="BT10" s="774"/>
      <c r="BU10" s="774"/>
      <c r="BV10" s="774"/>
      <c r="BW10" s="774"/>
      <c r="BX10" s="774"/>
      <c r="BY10" s="774"/>
      <c r="BZ10" s="774"/>
      <c r="CA10" s="774"/>
      <c r="CB10" s="774"/>
      <c r="CC10" s="774"/>
      <c r="CD10" s="774"/>
      <c r="CE10" s="774"/>
      <c r="CF10" s="774"/>
      <c r="CG10" s="775"/>
      <c r="CH10" s="776">
        <v>-7</v>
      </c>
      <c r="CI10" s="777"/>
      <c r="CJ10" s="777"/>
      <c r="CK10" s="777"/>
      <c r="CL10" s="778"/>
      <c r="CM10" s="776">
        <v>206</v>
      </c>
      <c r="CN10" s="777"/>
      <c r="CO10" s="777"/>
      <c r="CP10" s="777"/>
      <c r="CQ10" s="778"/>
      <c r="CR10" s="776">
        <v>200</v>
      </c>
      <c r="CS10" s="777"/>
      <c r="CT10" s="777"/>
      <c r="CU10" s="777"/>
      <c r="CV10" s="778"/>
      <c r="CW10" s="776">
        <v>80</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553</v>
      </c>
      <c r="BT11" s="774"/>
      <c r="BU11" s="774"/>
      <c r="BV11" s="774"/>
      <c r="BW11" s="774"/>
      <c r="BX11" s="774"/>
      <c r="BY11" s="774"/>
      <c r="BZ11" s="774"/>
      <c r="CA11" s="774"/>
      <c r="CB11" s="774"/>
      <c r="CC11" s="774"/>
      <c r="CD11" s="774"/>
      <c r="CE11" s="774"/>
      <c r="CF11" s="774"/>
      <c r="CG11" s="775"/>
      <c r="CH11" s="776">
        <v>298</v>
      </c>
      <c r="CI11" s="777"/>
      <c r="CJ11" s="777"/>
      <c r="CK11" s="777"/>
      <c r="CL11" s="778"/>
      <c r="CM11" s="776">
        <v>383</v>
      </c>
      <c r="CN11" s="777"/>
      <c r="CO11" s="777"/>
      <c r="CP11" s="777"/>
      <c r="CQ11" s="778"/>
      <c r="CR11" s="776">
        <v>300</v>
      </c>
      <c r="CS11" s="777"/>
      <c r="CT11" s="777"/>
      <c r="CU11" s="777"/>
      <c r="CV11" s="778"/>
      <c r="CW11" s="776">
        <v>83</v>
      </c>
      <c r="CX11" s="777"/>
      <c r="CY11" s="777"/>
      <c r="CZ11" s="777"/>
      <c r="DA11" s="778"/>
      <c r="DB11" s="776" t="s">
        <v>487</v>
      </c>
      <c r="DC11" s="777"/>
      <c r="DD11" s="777"/>
      <c r="DE11" s="777"/>
      <c r="DF11" s="778"/>
      <c r="DG11" s="776" t="s">
        <v>487</v>
      </c>
      <c r="DH11" s="777"/>
      <c r="DI11" s="777"/>
      <c r="DJ11" s="777"/>
      <c r="DK11" s="778"/>
      <c r="DL11" s="776" t="s">
        <v>487</v>
      </c>
      <c r="DM11" s="777"/>
      <c r="DN11" s="777"/>
      <c r="DO11" s="777"/>
      <c r="DP11" s="778"/>
      <c r="DQ11" s="776" t="s">
        <v>487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108282</v>
      </c>
      <c r="R23" s="793"/>
      <c r="S23" s="793"/>
      <c r="T23" s="793"/>
      <c r="U23" s="793"/>
      <c r="V23" s="793">
        <v>102950</v>
      </c>
      <c r="W23" s="793"/>
      <c r="X23" s="793"/>
      <c r="Y23" s="793"/>
      <c r="Z23" s="793"/>
      <c r="AA23" s="793">
        <v>5332</v>
      </c>
      <c r="AB23" s="793"/>
      <c r="AC23" s="793"/>
      <c r="AD23" s="793"/>
      <c r="AE23" s="794"/>
      <c r="AF23" s="795">
        <v>3797</v>
      </c>
      <c r="AG23" s="793"/>
      <c r="AH23" s="793"/>
      <c r="AI23" s="793"/>
      <c r="AJ23" s="796"/>
      <c r="AK23" s="797"/>
      <c r="AL23" s="798"/>
      <c r="AM23" s="798"/>
      <c r="AN23" s="798"/>
      <c r="AO23" s="798"/>
      <c r="AP23" s="793">
        <v>67207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21532</v>
      </c>
      <c r="R28" s="823"/>
      <c r="S28" s="823"/>
      <c r="T28" s="823"/>
      <c r="U28" s="823"/>
      <c r="V28" s="823">
        <v>21409</v>
      </c>
      <c r="W28" s="823"/>
      <c r="X28" s="823"/>
      <c r="Y28" s="823"/>
      <c r="Z28" s="823"/>
      <c r="AA28" s="823">
        <v>124</v>
      </c>
      <c r="AB28" s="823"/>
      <c r="AC28" s="823"/>
      <c r="AD28" s="823"/>
      <c r="AE28" s="824"/>
      <c r="AF28" s="825">
        <v>124</v>
      </c>
      <c r="AG28" s="823"/>
      <c r="AH28" s="823"/>
      <c r="AI28" s="823"/>
      <c r="AJ28" s="826"/>
      <c r="AK28" s="827">
        <v>2718</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17151</v>
      </c>
      <c r="R29" s="784"/>
      <c r="S29" s="784"/>
      <c r="T29" s="784"/>
      <c r="U29" s="784"/>
      <c r="V29" s="784">
        <v>16621</v>
      </c>
      <c r="W29" s="784"/>
      <c r="X29" s="784"/>
      <c r="Y29" s="784"/>
      <c r="Z29" s="784"/>
      <c r="AA29" s="784">
        <v>530</v>
      </c>
      <c r="AB29" s="784"/>
      <c r="AC29" s="784"/>
      <c r="AD29" s="784"/>
      <c r="AE29" s="785"/>
      <c r="AF29" s="786">
        <v>530</v>
      </c>
      <c r="AG29" s="787"/>
      <c r="AH29" s="787"/>
      <c r="AI29" s="787"/>
      <c r="AJ29" s="788"/>
      <c r="AK29" s="836">
        <v>2935</v>
      </c>
      <c r="AL29" s="830"/>
      <c r="AM29" s="830"/>
      <c r="AN29" s="830"/>
      <c r="AO29" s="830"/>
      <c r="AP29" s="830" t="s">
        <v>545</v>
      </c>
      <c r="AQ29" s="830"/>
      <c r="AR29" s="830"/>
      <c r="AS29" s="830"/>
      <c r="AT29" s="830"/>
      <c r="AU29" s="830" t="s">
        <v>545</v>
      </c>
      <c r="AV29" s="830"/>
      <c r="AW29" s="830"/>
      <c r="AX29" s="830"/>
      <c r="AY29" s="830"/>
      <c r="AZ29" s="831" t="s">
        <v>487</v>
      </c>
      <c r="BA29" s="832"/>
      <c r="BB29" s="832"/>
      <c r="BC29" s="832"/>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3565</v>
      </c>
      <c r="R30" s="784"/>
      <c r="S30" s="784"/>
      <c r="T30" s="784"/>
      <c r="U30" s="784"/>
      <c r="V30" s="784">
        <v>3525</v>
      </c>
      <c r="W30" s="784"/>
      <c r="X30" s="784"/>
      <c r="Y30" s="784"/>
      <c r="Z30" s="784"/>
      <c r="AA30" s="784">
        <v>40</v>
      </c>
      <c r="AB30" s="784"/>
      <c r="AC30" s="784"/>
      <c r="AD30" s="784"/>
      <c r="AE30" s="785"/>
      <c r="AF30" s="786">
        <v>40</v>
      </c>
      <c r="AG30" s="787"/>
      <c r="AH30" s="787"/>
      <c r="AI30" s="787"/>
      <c r="AJ30" s="788"/>
      <c r="AK30" s="836">
        <v>609</v>
      </c>
      <c r="AL30" s="830"/>
      <c r="AM30" s="830"/>
      <c r="AN30" s="830"/>
      <c r="AO30" s="830"/>
      <c r="AP30" s="830" t="s">
        <v>545</v>
      </c>
      <c r="AQ30" s="830"/>
      <c r="AR30" s="830"/>
      <c r="AS30" s="830"/>
      <c r="AT30" s="830"/>
      <c r="AU30" s="830" t="s">
        <v>545</v>
      </c>
      <c r="AV30" s="830"/>
      <c r="AW30" s="830"/>
      <c r="AX30" s="830"/>
      <c r="AY30" s="830"/>
      <c r="AZ30" s="831" t="s">
        <v>487</v>
      </c>
      <c r="BA30" s="832"/>
      <c r="BB30" s="832"/>
      <c r="BC30" s="832"/>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11760</v>
      </c>
      <c r="R31" s="784"/>
      <c r="S31" s="784"/>
      <c r="T31" s="784"/>
      <c r="U31" s="784"/>
      <c r="V31" s="784">
        <v>11402</v>
      </c>
      <c r="W31" s="784"/>
      <c r="X31" s="784"/>
      <c r="Y31" s="784"/>
      <c r="Z31" s="784"/>
      <c r="AA31" s="784">
        <v>358</v>
      </c>
      <c r="AB31" s="784"/>
      <c r="AC31" s="784"/>
      <c r="AD31" s="784"/>
      <c r="AE31" s="785"/>
      <c r="AF31" s="786">
        <v>3701</v>
      </c>
      <c r="AG31" s="787"/>
      <c r="AH31" s="787"/>
      <c r="AI31" s="787"/>
      <c r="AJ31" s="788"/>
      <c r="AK31" s="836">
        <v>1321</v>
      </c>
      <c r="AL31" s="830"/>
      <c r="AM31" s="830"/>
      <c r="AN31" s="830"/>
      <c r="AO31" s="830"/>
      <c r="AP31" s="830">
        <v>14432</v>
      </c>
      <c r="AQ31" s="830"/>
      <c r="AR31" s="830"/>
      <c r="AS31" s="830"/>
      <c r="AT31" s="830"/>
      <c r="AU31" s="830">
        <v>8009</v>
      </c>
      <c r="AV31" s="830"/>
      <c r="AW31" s="830"/>
      <c r="AX31" s="830"/>
      <c r="AY31" s="830"/>
      <c r="AZ31" s="831" t="s">
        <v>487</v>
      </c>
      <c r="BA31" s="832"/>
      <c r="BB31" s="832"/>
      <c r="BC31" s="832"/>
      <c r="BD31" s="833"/>
      <c r="BE31" s="834" t="s">
        <v>393</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6121</v>
      </c>
      <c r="R32" s="784"/>
      <c r="S32" s="784"/>
      <c r="T32" s="784"/>
      <c r="U32" s="784"/>
      <c r="V32" s="784">
        <v>5760</v>
      </c>
      <c r="W32" s="784"/>
      <c r="X32" s="784"/>
      <c r="Y32" s="784"/>
      <c r="Z32" s="784"/>
      <c r="AA32" s="784">
        <v>361</v>
      </c>
      <c r="AB32" s="784"/>
      <c r="AC32" s="784"/>
      <c r="AD32" s="784"/>
      <c r="AE32" s="785"/>
      <c r="AF32" s="786">
        <v>1883</v>
      </c>
      <c r="AG32" s="787"/>
      <c r="AH32" s="787"/>
      <c r="AI32" s="787"/>
      <c r="AJ32" s="788"/>
      <c r="AK32" s="836">
        <v>34</v>
      </c>
      <c r="AL32" s="830"/>
      <c r="AM32" s="830"/>
      <c r="AN32" s="830"/>
      <c r="AO32" s="830"/>
      <c r="AP32" s="830">
        <v>18337</v>
      </c>
      <c r="AQ32" s="830"/>
      <c r="AR32" s="830"/>
      <c r="AS32" s="830"/>
      <c r="AT32" s="830"/>
      <c r="AU32" s="830">
        <v>6638</v>
      </c>
      <c r="AV32" s="830"/>
      <c r="AW32" s="830"/>
      <c r="AX32" s="830"/>
      <c r="AY32" s="830"/>
      <c r="AZ32" s="831" t="s">
        <v>487</v>
      </c>
      <c r="BA32" s="832"/>
      <c r="BB32" s="832"/>
      <c r="BC32" s="832"/>
      <c r="BD32" s="833"/>
      <c r="BE32" s="834" t="s">
        <v>393</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6"/>
      <c r="AL33" s="830"/>
      <c r="AM33" s="830"/>
      <c r="AN33" s="830"/>
      <c r="AO33" s="830"/>
      <c r="AP33" s="830"/>
      <c r="AQ33" s="830"/>
      <c r="AR33" s="830"/>
      <c r="AS33" s="830"/>
      <c r="AT33" s="830"/>
      <c r="AU33" s="830"/>
      <c r="AV33" s="830"/>
      <c r="AW33" s="830"/>
      <c r="AX33" s="830"/>
      <c r="AY33" s="830"/>
      <c r="AZ33" s="837"/>
      <c r="BA33" s="837"/>
      <c r="BB33" s="837"/>
      <c r="BC33" s="837"/>
      <c r="BD33" s="837"/>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6"/>
      <c r="AL34" s="830"/>
      <c r="AM34" s="830"/>
      <c r="AN34" s="830"/>
      <c r="AO34" s="830"/>
      <c r="AP34" s="830"/>
      <c r="AQ34" s="830"/>
      <c r="AR34" s="830"/>
      <c r="AS34" s="830"/>
      <c r="AT34" s="830"/>
      <c r="AU34" s="830"/>
      <c r="AV34" s="830"/>
      <c r="AW34" s="830"/>
      <c r="AX34" s="830"/>
      <c r="AY34" s="830"/>
      <c r="AZ34" s="837"/>
      <c r="BA34" s="837"/>
      <c r="BB34" s="837"/>
      <c r="BC34" s="837"/>
      <c r="BD34" s="837"/>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6"/>
      <c r="AL35" s="830"/>
      <c r="AM35" s="830"/>
      <c r="AN35" s="830"/>
      <c r="AO35" s="830"/>
      <c r="AP35" s="830"/>
      <c r="AQ35" s="830"/>
      <c r="AR35" s="830"/>
      <c r="AS35" s="830"/>
      <c r="AT35" s="830"/>
      <c r="AU35" s="830"/>
      <c r="AV35" s="830"/>
      <c r="AW35" s="830"/>
      <c r="AX35" s="830"/>
      <c r="AY35" s="830"/>
      <c r="AZ35" s="837"/>
      <c r="BA35" s="837"/>
      <c r="BB35" s="837"/>
      <c r="BC35" s="837"/>
      <c r="BD35" s="837"/>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30"/>
      <c r="AM36" s="830"/>
      <c r="AN36" s="830"/>
      <c r="AO36" s="830"/>
      <c r="AP36" s="830"/>
      <c r="AQ36" s="830"/>
      <c r="AR36" s="830"/>
      <c r="AS36" s="830"/>
      <c r="AT36" s="830"/>
      <c r="AU36" s="830"/>
      <c r="AV36" s="830"/>
      <c r="AW36" s="830"/>
      <c r="AX36" s="830"/>
      <c r="AY36" s="830"/>
      <c r="AZ36" s="837"/>
      <c r="BA36" s="837"/>
      <c r="BB36" s="837"/>
      <c r="BC36" s="837"/>
      <c r="BD36" s="837"/>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30"/>
      <c r="AM37" s="830"/>
      <c r="AN37" s="830"/>
      <c r="AO37" s="830"/>
      <c r="AP37" s="830"/>
      <c r="AQ37" s="830"/>
      <c r="AR37" s="830"/>
      <c r="AS37" s="830"/>
      <c r="AT37" s="830"/>
      <c r="AU37" s="830"/>
      <c r="AV37" s="830"/>
      <c r="AW37" s="830"/>
      <c r="AX37" s="830"/>
      <c r="AY37" s="830"/>
      <c r="AZ37" s="837"/>
      <c r="BA37" s="837"/>
      <c r="BB37" s="837"/>
      <c r="BC37" s="837"/>
      <c r="BD37" s="837"/>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30"/>
      <c r="AM38" s="830"/>
      <c r="AN38" s="830"/>
      <c r="AO38" s="830"/>
      <c r="AP38" s="830"/>
      <c r="AQ38" s="830"/>
      <c r="AR38" s="830"/>
      <c r="AS38" s="830"/>
      <c r="AT38" s="830"/>
      <c r="AU38" s="830"/>
      <c r="AV38" s="830"/>
      <c r="AW38" s="830"/>
      <c r="AX38" s="830"/>
      <c r="AY38" s="830"/>
      <c r="AZ38" s="837"/>
      <c r="BA38" s="837"/>
      <c r="BB38" s="837"/>
      <c r="BC38" s="837"/>
      <c r="BD38" s="837"/>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30"/>
      <c r="AM39" s="830"/>
      <c r="AN39" s="830"/>
      <c r="AO39" s="830"/>
      <c r="AP39" s="830"/>
      <c r="AQ39" s="830"/>
      <c r="AR39" s="830"/>
      <c r="AS39" s="830"/>
      <c r="AT39" s="830"/>
      <c r="AU39" s="830"/>
      <c r="AV39" s="830"/>
      <c r="AW39" s="830"/>
      <c r="AX39" s="830"/>
      <c r="AY39" s="830"/>
      <c r="AZ39" s="837"/>
      <c r="BA39" s="837"/>
      <c r="BB39" s="837"/>
      <c r="BC39" s="837"/>
      <c r="BD39" s="837"/>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30"/>
      <c r="AM40" s="830"/>
      <c r="AN40" s="830"/>
      <c r="AO40" s="830"/>
      <c r="AP40" s="830"/>
      <c r="AQ40" s="830"/>
      <c r="AR40" s="830"/>
      <c r="AS40" s="830"/>
      <c r="AT40" s="830"/>
      <c r="AU40" s="830"/>
      <c r="AV40" s="830"/>
      <c r="AW40" s="830"/>
      <c r="AX40" s="830"/>
      <c r="AY40" s="830"/>
      <c r="AZ40" s="837"/>
      <c r="BA40" s="837"/>
      <c r="BB40" s="837"/>
      <c r="BC40" s="837"/>
      <c r="BD40" s="837"/>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30"/>
      <c r="AM41" s="830"/>
      <c r="AN41" s="830"/>
      <c r="AO41" s="830"/>
      <c r="AP41" s="830"/>
      <c r="AQ41" s="830"/>
      <c r="AR41" s="830"/>
      <c r="AS41" s="830"/>
      <c r="AT41" s="830"/>
      <c r="AU41" s="830"/>
      <c r="AV41" s="830"/>
      <c r="AW41" s="830"/>
      <c r="AX41" s="830"/>
      <c r="AY41" s="830"/>
      <c r="AZ41" s="837"/>
      <c r="BA41" s="837"/>
      <c r="BB41" s="837"/>
      <c r="BC41" s="837"/>
      <c r="BD41" s="837"/>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30"/>
      <c r="AM42" s="830"/>
      <c r="AN42" s="830"/>
      <c r="AO42" s="830"/>
      <c r="AP42" s="830"/>
      <c r="AQ42" s="830"/>
      <c r="AR42" s="830"/>
      <c r="AS42" s="830"/>
      <c r="AT42" s="830"/>
      <c r="AU42" s="830"/>
      <c r="AV42" s="830"/>
      <c r="AW42" s="830"/>
      <c r="AX42" s="830"/>
      <c r="AY42" s="830"/>
      <c r="AZ42" s="837"/>
      <c r="BA42" s="837"/>
      <c r="BB42" s="837"/>
      <c r="BC42" s="837"/>
      <c r="BD42" s="837"/>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30"/>
      <c r="AM43" s="830"/>
      <c r="AN43" s="830"/>
      <c r="AO43" s="830"/>
      <c r="AP43" s="830"/>
      <c r="AQ43" s="830"/>
      <c r="AR43" s="830"/>
      <c r="AS43" s="830"/>
      <c r="AT43" s="830"/>
      <c r="AU43" s="830"/>
      <c r="AV43" s="830"/>
      <c r="AW43" s="830"/>
      <c r="AX43" s="830"/>
      <c r="AY43" s="830"/>
      <c r="AZ43" s="837"/>
      <c r="BA43" s="837"/>
      <c r="BB43" s="837"/>
      <c r="BC43" s="837"/>
      <c r="BD43" s="837"/>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30"/>
      <c r="AM44" s="830"/>
      <c r="AN44" s="830"/>
      <c r="AO44" s="830"/>
      <c r="AP44" s="830"/>
      <c r="AQ44" s="830"/>
      <c r="AR44" s="830"/>
      <c r="AS44" s="830"/>
      <c r="AT44" s="830"/>
      <c r="AU44" s="830"/>
      <c r="AV44" s="830"/>
      <c r="AW44" s="830"/>
      <c r="AX44" s="830"/>
      <c r="AY44" s="830"/>
      <c r="AZ44" s="837"/>
      <c r="BA44" s="837"/>
      <c r="BB44" s="837"/>
      <c r="BC44" s="837"/>
      <c r="BD44" s="837"/>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30"/>
      <c r="AM45" s="830"/>
      <c r="AN45" s="830"/>
      <c r="AO45" s="830"/>
      <c r="AP45" s="830"/>
      <c r="AQ45" s="830"/>
      <c r="AR45" s="830"/>
      <c r="AS45" s="830"/>
      <c r="AT45" s="830"/>
      <c r="AU45" s="830"/>
      <c r="AV45" s="830"/>
      <c r="AW45" s="830"/>
      <c r="AX45" s="830"/>
      <c r="AY45" s="830"/>
      <c r="AZ45" s="837"/>
      <c r="BA45" s="837"/>
      <c r="BB45" s="837"/>
      <c r="BC45" s="837"/>
      <c r="BD45" s="837"/>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30"/>
      <c r="AM46" s="830"/>
      <c r="AN46" s="830"/>
      <c r="AO46" s="830"/>
      <c r="AP46" s="830"/>
      <c r="AQ46" s="830"/>
      <c r="AR46" s="830"/>
      <c r="AS46" s="830"/>
      <c r="AT46" s="830"/>
      <c r="AU46" s="830"/>
      <c r="AV46" s="830"/>
      <c r="AW46" s="830"/>
      <c r="AX46" s="830"/>
      <c r="AY46" s="830"/>
      <c r="AZ46" s="837"/>
      <c r="BA46" s="837"/>
      <c r="BB46" s="837"/>
      <c r="BC46" s="837"/>
      <c r="BD46" s="837"/>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30"/>
      <c r="AM47" s="830"/>
      <c r="AN47" s="830"/>
      <c r="AO47" s="830"/>
      <c r="AP47" s="830"/>
      <c r="AQ47" s="830"/>
      <c r="AR47" s="830"/>
      <c r="AS47" s="830"/>
      <c r="AT47" s="830"/>
      <c r="AU47" s="830"/>
      <c r="AV47" s="830"/>
      <c r="AW47" s="830"/>
      <c r="AX47" s="830"/>
      <c r="AY47" s="830"/>
      <c r="AZ47" s="837"/>
      <c r="BA47" s="837"/>
      <c r="BB47" s="837"/>
      <c r="BC47" s="837"/>
      <c r="BD47" s="837"/>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30"/>
      <c r="AM48" s="830"/>
      <c r="AN48" s="830"/>
      <c r="AO48" s="830"/>
      <c r="AP48" s="830"/>
      <c r="AQ48" s="830"/>
      <c r="AR48" s="830"/>
      <c r="AS48" s="830"/>
      <c r="AT48" s="830"/>
      <c r="AU48" s="830"/>
      <c r="AV48" s="830"/>
      <c r="AW48" s="830"/>
      <c r="AX48" s="830"/>
      <c r="AY48" s="830"/>
      <c r="AZ48" s="837"/>
      <c r="BA48" s="837"/>
      <c r="BB48" s="837"/>
      <c r="BC48" s="837"/>
      <c r="BD48" s="837"/>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30"/>
      <c r="AM49" s="830"/>
      <c r="AN49" s="830"/>
      <c r="AO49" s="830"/>
      <c r="AP49" s="830"/>
      <c r="AQ49" s="830"/>
      <c r="AR49" s="830"/>
      <c r="AS49" s="830"/>
      <c r="AT49" s="830"/>
      <c r="AU49" s="830"/>
      <c r="AV49" s="830"/>
      <c r="AW49" s="830"/>
      <c r="AX49" s="830"/>
      <c r="AY49" s="830"/>
      <c r="AZ49" s="837"/>
      <c r="BA49" s="837"/>
      <c r="BB49" s="837"/>
      <c r="BC49" s="837"/>
      <c r="BD49" s="837"/>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4"/>
      <c r="BF62" s="834"/>
      <c r="BG62" s="834"/>
      <c r="BH62" s="834"/>
      <c r="BI62" s="835"/>
      <c r="BJ62" s="850"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f>SUM(AF28:AJ62)</f>
        <v>6278</v>
      </c>
      <c r="AG63" s="847"/>
      <c r="AH63" s="847"/>
      <c r="AI63" s="847"/>
      <c r="AJ63" s="848"/>
      <c r="AK63" s="849"/>
      <c r="AL63" s="844"/>
      <c r="AM63" s="844"/>
      <c r="AN63" s="844"/>
      <c r="AO63" s="844"/>
      <c r="AP63" s="847">
        <f t="shared" ref="AP63" si="0">SUM(AP28:AT62)</f>
        <v>32769</v>
      </c>
      <c r="AQ63" s="847"/>
      <c r="AR63" s="847"/>
      <c r="AS63" s="847"/>
      <c r="AT63" s="847"/>
      <c r="AU63" s="847">
        <f t="shared" ref="AU63" si="1">SUM(AU28:AY62)</f>
        <v>14647</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5"/>
      <c r="AH66" s="815"/>
      <c r="AI66" s="815"/>
      <c r="AJ66" s="858"/>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546</v>
      </c>
      <c r="C68" s="873"/>
      <c r="D68" s="873"/>
      <c r="E68" s="873"/>
      <c r="F68" s="873"/>
      <c r="G68" s="873"/>
      <c r="H68" s="873"/>
      <c r="I68" s="873"/>
      <c r="J68" s="873"/>
      <c r="K68" s="873"/>
      <c r="L68" s="873"/>
      <c r="M68" s="873"/>
      <c r="N68" s="873"/>
      <c r="O68" s="873"/>
      <c r="P68" s="874"/>
      <c r="Q68" s="875">
        <v>4701</v>
      </c>
      <c r="R68" s="869"/>
      <c r="S68" s="869"/>
      <c r="T68" s="869"/>
      <c r="U68" s="869"/>
      <c r="V68" s="869">
        <v>4339</v>
      </c>
      <c r="W68" s="869"/>
      <c r="X68" s="869"/>
      <c r="Y68" s="869"/>
      <c r="Z68" s="869"/>
      <c r="AA68" s="869">
        <v>362</v>
      </c>
      <c r="AB68" s="869"/>
      <c r="AC68" s="869"/>
      <c r="AD68" s="869"/>
      <c r="AE68" s="869"/>
      <c r="AF68" s="869">
        <v>15</v>
      </c>
      <c r="AG68" s="869"/>
      <c r="AH68" s="869"/>
      <c r="AI68" s="869"/>
      <c r="AJ68" s="869"/>
      <c r="AK68" s="869" t="s">
        <v>545</v>
      </c>
      <c r="AL68" s="869"/>
      <c r="AM68" s="869"/>
      <c r="AN68" s="869"/>
      <c r="AO68" s="869"/>
      <c r="AP68" s="869">
        <v>2926</v>
      </c>
      <c r="AQ68" s="869"/>
      <c r="AR68" s="869"/>
      <c r="AS68" s="869"/>
      <c r="AT68" s="869"/>
      <c r="AU68" s="869">
        <v>2408</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547</v>
      </c>
      <c r="C69" s="877"/>
      <c r="D69" s="877"/>
      <c r="E69" s="877"/>
      <c r="F69" s="877"/>
      <c r="G69" s="877"/>
      <c r="H69" s="877"/>
      <c r="I69" s="877"/>
      <c r="J69" s="877"/>
      <c r="K69" s="877"/>
      <c r="L69" s="877"/>
      <c r="M69" s="877"/>
      <c r="N69" s="877"/>
      <c r="O69" s="877"/>
      <c r="P69" s="878"/>
      <c r="Q69" s="879">
        <v>4407</v>
      </c>
      <c r="R69" s="830"/>
      <c r="S69" s="830"/>
      <c r="T69" s="830"/>
      <c r="U69" s="830"/>
      <c r="V69" s="830">
        <v>4087</v>
      </c>
      <c r="W69" s="830"/>
      <c r="X69" s="830"/>
      <c r="Y69" s="830"/>
      <c r="Z69" s="830"/>
      <c r="AA69" s="830">
        <v>320</v>
      </c>
      <c r="AB69" s="830"/>
      <c r="AC69" s="830"/>
      <c r="AD69" s="830"/>
      <c r="AE69" s="830"/>
      <c r="AF69" s="830">
        <v>320</v>
      </c>
      <c r="AG69" s="830"/>
      <c r="AH69" s="830"/>
      <c r="AI69" s="830"/>
      <c r="AJ69" s="830"/>
      <c r="AK69" s="830">
        <v>507</v>
      </c>
      <c r="AL69" s="830"/>
      <c r="AM69" s="830"/>
      <c r="AN69" s="830"/>
      <c r="AO69" s="830"/>
      <c r="AP69" s="830" t="s">
        <v>545</v>
      </c>
      <c r="AQ69" s="830"/>
      <c r="AR69" s="830"/>
      <c r="AS69" s="830"/>
      <c r="AT69" s="830"/>
      <c r="AU69" s="830" t="s">
        <v>545</v>
      </c>
      <c r="AV69" s="830"/>
      <c r="AW69" s="830"/>
      <c r="AX69" s="830"/>
      <c r="AY69" s="830"/>
      <c r="AZ69" s="834"/>
      <c r="BA69" s="834"/>
      <c r="BB69" s="834"/>
      <c r="BC69" s="834"/>
      <c r="BD69" s="835"/>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548</v>
      </c>
      <c r="C70" s="877"/>
      <c r="D70" s="877"/>
      <c r="E70" s="877"/>
      <c r="F70" s="877"/>
      <c r="G70" s="877"/>
      <c r="H70" s="877"/>
      <c r="I70" s="877"/>
      <c r="J70" s="877"/>
      <c r="K70" s="877"/>
      <c r="L70" s="877"/>
      <c r="M70" s="877"/>
      <c r="N70" s="877"/>
      <c r="O70" s="877"/>
      <c r="P70" s="878"/>
      <c r="Q70" s="879">
        <v>1092963</v>
      </c>
      <c r="R70" s="830"/>
      <c r="S70" s="830"/>
      <c r="T70" s="830"/>
      <c r="U70" s="830"/>
      <c r="V70" s="830">
        <v>1080088</v>
      </c>
      <c r="W70" s="830"/>
      <c r="X70" s="830"/>
      <c r="Y70" s="830"/>
      <c r="Z70" s="830"/>
      <c r="AA70" s="830">
        <v>12875</v>
      </c>
      <c r="AB70" s="830"/>
      <c r="AC70" s="830"/>
      <c r="AD70" s="830"/>
      <c r="AE70" s="830"/>
      <c r="AF70" s="830">
        <v>12875</v>
      </c>
      <c r="AG70" s="830"/>
      <c r="AH70" s="830"/>
      <c r="AI70" s="830"/>
      <c r="AJ70" s="830"/>
      <c r="AK70" s="830">
        <v>8791</v>
      </c>
      <c r="AL70" s="830"/>
      <c r="AM70" s="830"/>
      <c r="AN70" s="830"/>
      <c r="AO70" s="830"/>
      <c r="AP70" s="830" t="s">
        <v>545</v>
      </c>
      <c r="AQ70" s="830"/>
      <c r="AR70" s="830"/>
      <c r="AS70" s="830"/>
      <c r="AT70" s="830"/>
      <c r="AU70" s="830" t="s">
        <v>545</v>
      </c>
      <c r="AV70" s="830"/>
      <c r="AW70" s="830"/>
      <c r="AX70" s="830"/>
      <c r="AY70" s="830"/>
      <c r="AZ70" s="834"/>
      <c r="BA70" s="834"/>
      <c r="BB70" s="834"/>
      <c r="BC70" s="834"/>
      <c r="BD70" s="835"/>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c r="C71" s="877"/>
      <c r="D71" s="877"/>
      <c r="E71" s="877"/>
      <c r="F71" s="877"/>
      <c r="G71" s="877"/>
      <c r="H71" s="877"/>
      <c r="I71" s="877"/>
      <c r="J71" s="877"/>
      <c r="K71" s="877"/>
      <c r="L71" s="877"/>
      <c r="M71" s="877"/>
      <c r="N71" s="877"/>
      <c r="O71" s="877"/>
      <c r="P71" s="878"/>
      <c r="Q71" s="879"/>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4"/>
      <c r="BA71" s="834"/>
      <c r="BB71" s="834"/>
      <c r="BC71" s="834"/>
      <c r="BD71" s="835"/>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c r="C72" s="877"/>
      <c r="D72" s="877"/>
      <c r="E72" s="877"/>
      <c r="F72" s="877"/>
      <c r="G72" s="877"/>
      <c r="H72" s="877"/>
      <c r="I72" s="877"/>
      <c r="J72" s="877"/>
      <c r="K72" s="877"/>
      <c r="L72" s="877"/>
      <c r="M72" s="877"/>
      <c r="N72" s="877"/>
      <c r="O72" s="877"/>
      <c r="P72" s="878"/>
      <c r="Q72" s="879"/>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4"/>
      <c r="BA72" s="834"/>
      <c r="BB72" s="834"/>
      <c r="BC72" s="834"/>
      <c r="BD72" s="835"/>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c r="C73" s="877"/>
      <c r="D73" s="877"/>
      <c r="E73" s="877"/>
      <c r="F73" s="877"/>
      <c r="G73" s="877"/>
      <c r="H73" s="877"/>
      <c r="I73" s="877"/>
      <c r="J73" s="877"/>
      <c r="K73" s="877"/>
      <c r="L73" s="877"/>
      <c r="M73" s="877"/>
      <c r="N73" s="877"/>
      <c r="O73" s="877"/>
      <c r="P73" s="878"/>
      <c r="Q73" s="87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4"/>
      <c r="BA73" s="834"/>
      <c r="BB73" s="834"/>
      <c r="BC73" s="834"/>
      <c r="BD73" s="835"/>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c r="C74" s="877"/>
      <c r="D74" s="877"/>
      <c r="E74" s="877"/>
      <c r="F74" s="877"/>
      <c r="G74" s="877"/>
      <c r="H74" s="877"/>
      <c r="I74" s="877"/>
      <c r="J74" s="877"/>
      <c r="K74" s="877"/>
      <c r="L74" s="877"/>
      <c r="M74" s="877"/>
      <c r="N74" s="877"/>
      <c r="O74" s="877"/>
      <c r="P74" s="878"/>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4"/>
      <c r="BA74" s="834"/>
      <c r="BB74" s="834"/>
      <c r="BC74" s="834"/>
      <c r="BD74" s="835"/>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0"/>
      <c r="R75" s="881"/>
      <c r="S75" s="881"/>
      <c r="T75" s="881"/>
      <c r="U75" s="836"/>
      <c r="V75" s="882"/>
      <c r="W75" s="881"/>
      <c r="X75" s="881"/>
      <c r="Y75" s="881"/>
      <c r="Z75" s="836"/>
      <c r="AA75" s="882"/>
      <c r="AB75" s="881"/>
      <c r="AC75" s="881"/>
      <c r="AD75" s="881"/>
      <c r="AE75" s="836"/>
      <c r="AF75" s="882"/>
      <c r="AG75" s="881"/>
      <c r="AH75" s="881"/>
      <c r="AI75" s="881"/>
      <c r="AJ75" s="836"/>
      <c r="AK75" s="882"/>
      <c r="AL75" s="881"/>
      <c r="AM75" s="881"/>
      <c r="AN75" s="881"/>
      <c r="AO75" s="836"/>
      <c r="AP75" s="882"/>
      <c r="AQ75" s="881"/>
      <c r="AR75" s="881"/>
      <c r="AS75" s="881"/>
      <c r="AT75" s="836"/>
      <c r="AU75" s="882"/>
      <c r="AV75" s="881"/>
      <c r="AW75" s="881"/>
      <c r="AX75" s="881"/>
      <c r="AY75" s="836"/>
      <c r="AZ75" s="834"/>
      <c r="BA75" s="834"/>
      <c r="BB75" s="834"/>
      <c r="BC75" s="834"/>
      <c r="BD75" s="835"/>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0"/>
      <c r="R76" s="881"/>
      <c r="S76" s="881"/>
      <c r="T76" s="881"/>
      <c r="U76" s="836"/>
      <c r="V76" s="882"/>
      <c r="W76" s="881"/>
      <c r="X76" s="881"/>
      <c r="Y76" s="881"/>
      <c r="Z76" s="836"/>
      <c r="AA76" s="882"/>
      <c r="AB76" s="881"/>
      <c r="AC76" s="881"/>
      <c r="AD76" s="881"/>
      <c r="AE76" s="836"/>
      <c r="AF76" s="882"/>
      <c r="AG76" s="881"/>
      <c r="AH76" s="881"/>
      <c r="AI76" s="881"/>
      <c r="AJ76" s="836"/>
      <c r="AK76" s="882"/>
      <c r="AL76" s="881"/>
      <c r="AM76" s="881"/>
      <c r="AN76" s="881"/>
      <c r="AO76" s="836"/>
      <c r="AP76" s="882"/>
      <c r="AQ76" s="881"/>
      <c r="AR76" s="881"/>
      <c r="AS76" s="881"/>
      <c r="AT76" s="836"/>
      <c r="AU76" s="882"/>
      <c r="AV76" s="881"/>
      <c r="AW76" s="881"/>
      <c r="AX76" s="881"/>
      <c r="AY76" s="836"/>
      <c r="AZ76" s="834"/>
      <c r="BA76" s="834"/>
      <c r="BB76" s="834"/>
      <c r="BC76" s="834"/>
      <c r="BD76" s="835"/>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c r="R77" s="881"/>
      <c r="S77" s="881"/>
      <c r="T77" s="881"/>
      <c r="U77" s="836"/>
      <c r="V77" s="882"/>
      <c r="W77" s="881"/>
      <c r="X77" s="881"/>
      <c r="Y77" s="881"/>
      <c r="Z77" s="836"/>
      <c r="AA77" s="882"/>
      <c r="AB77" s="881"/>
      <c r="AC77" s="881"/>
      <c r="AD77" s="881"/>
      <c r="AE77" s="836"/>
      <c r="AF77" s="882"/>
      <c r="AG77" s="881"/>
      <c r="AH77" s="881"/>
      <c r="AI77" s="881"/>
      <c r="AJ77" s="836"/>
      <c r="AK77" s="882"/>
      <c r="AL77" s="881"/>
      <c r="AM77" s="881"/>
      <c r="AN77" s="881"/>
      <c r="AO77" s="836"/>
      <c r="AP77" s="882"/>
      <c r="AQ77" s="881"/>
      <c r="AR77" s="881"/>
      <c r="AS77" s="881"/>
      <c r="AT77" s="836"/>
      <c r="AU77" s="882"/>
      <c r="AV77" s="881"/>
      <c r="AW77" s="881"/>
      <c r="AX77" s="881"/>
      <c r="AY77" s="836"/>
      <c r="AZ77" s="834"/>
      <c r="BA77" s="834"/>
      <c r="BB77" s="834"/>
      <c r="BC77" s="834"/>
      <c r="BD77" s="835"/>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4"/>
      <c r="BA78" s="834"/>
      <c r="BB78" s="834"/>
      <c r="BC78" s="834"/>
      <c r="BD78" s="835"/>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4"/>
      <c r="BA79" s="834"/>
      <c r="BB79" s="834"/>
      <c r="BC79" s="834"/>
      <c r="BD79" s="835"/>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4"/>
      <c r="BA80" s="834"/>
      <c r="BB80" s="834"/>
      <c r="BC80" s="834"/>
      <c r="BD80" s="835"/>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4"/>
      <c r="BA81" s="834"/>
      <c r="BB81" s="834"/>
      <c r="BC81" s="834"/>
      <c r="BD81" s="835"/>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4"/>
      <c r="BA82" s="834"/>
      <c r="BB82" s="834"/>
      <c r="BC82" s="834"/>
      <c r="BD82" s="835"/>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4"/>
      <c r="BA83" s="834"/>
      <c r="BB83" s="834"/>
      <c r="BC83" s="834"/>
      <c r="BD83" s="835"/>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4"/>
      <c r="BA84" s="834"/>
      <c r="BB84" s="834"/>
      <c r="BC84" s="834"/>
      <c r="BD84" s="835"/>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4"/>
      <c r="BA85" s="834"/>
      <c r="BB85" s="834"/>
      <c r="BC85" s="834"/>
      <c r="BD85" s="835"/>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4"/>
      <c r="BA86" s="834"/>
      <c r="BB86" s="834"/>
      <c r="BC86" s="834"/>
      <c r="BD86" s="835"/>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f>SUM(AF68:AJ87)</f>
        <v>13210</v>
      </c>
      <c r="AG88" s="847"/>
      <c r="AH88" s="847"/>
      <c r="AI88" s="847"/>
      <c r="AJ88" s="847"/>
      <c r="AK88" s="844"/>
      <c r="AL88" s="844"/>
      <c r="AM88" s="844"/>
      <c r="AN88" s="844"/>
      <c r="AO88" s="844"/>
      <c r="AP88" s="847">
        <f>SUM(AP68:AT87)</f>
        <v>2926</v>
      </c>
      <c r="AQ88" s="847"/>
      <c r="AR88" s="847"/>
      <c r="AS88" s="847"/>
      <c r="AT88" s="847"/>
      <c r="AU88" s="847">
        <f>SUM(AU68:AY87)</f>
        <v>2408</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f>SUM(CR7:CV101)</f>
        <v>855</v>
      </c>
      <c r="CS102" s="855"/>
      <c r="CT102" s="855"/>
      <c r="CU102" s="855"/>
      <c r="CV102" s="894"/>
      <c r="CW102" s="893">
        <f>SUM(CW7:DA101)</f>
        <v>191</v>
      </c>
      <c r="CX102" s="855"/>
      <c r="CY102" s="855"/>
      <c r="CZ102" s="855"/>
      <c r="DA102" s="894"/>
      <c r="DB102" s="893" t="s">
        <v>545</v>
      </c>
      <c r="DC102" s="855"/>
      <c r="DD102" s="855"/>
      <c r="DE102" s="855"/>
      <c r="DF102" s="894"/>
      <c r="DG102" s="893" t="s">
        <v>545</v>
      </c>
      <c r="DH102" s="855"/>
      <c r="DI102" s="855"/>
      <c r="DJ102" s="855"/>
      <c r="DK102" s="894"/>
      <c r="DL102" s="893" t="s">
        <v>545</v>
      </c>
      <c r="DM102" s="855"/>
      <c r="DN102" s="855"/>
      <c r="DO102" s="855"/>
      <c r="DP102" s="894"/>
      <c r="DQ102" s="893" t="s">
        <v>545</v>
      </c>
      <c r="DR102" s="855"/>
      <c r="DS102" s="855"/>
      <c r="DT102" s="855"/>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294</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294</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294</v>
      </c>
      <c r="DR109" s="896"/>
      <c r="DS109" s="896"/>
      <c r="DT109" s="896"/>
      <c r="DU109" s="897"/>
      <c r="DV109" s="895" t="s">
        <v>411</v>
      </c>
      <c r="DW109" s="896"/>
      <c r="DX109" s="896"/>
      <c r="DY109" s="896"/>
      <c r="DZ109" s="898"/>
    </row>
    <row r="110" spans="1:131" s="230" customFormat="1" ht="26.25" customHeight="1" x14ac:dyDescent="0.2">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6044090</v>
      </c>
      <c r="AB110" s="903"/>
      <c r="AC110" s="903"/>
      <c r="AD110" s="903"/>
      <c r="AE110" s="904"/>
      <c r="AF110" s="905">
        <v>6132129</v>
      </c>
      <c r="AG110" s="903"/>
      <c r="AH110" s="903"/>
      <c r="AI110" s="903"/>
      <c r="AJ110" s="904"/>
      <c r="AK110" s="905">
        <v>6036078</v>
      </c>
      <c r="AL110" s="903"/>
      <c r="AM110" s="903"/>
      <c r="AN110" s="903"/>
      <c r="AO110" s="904"/>
      <c r="AP110" s="906">
        <v>12.3</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60349395</v>
      </c>
      <c r="BR110" s="934"/>
      <c r="BS110" s="934"/>
      <c r="BT110" s="934"/>
      <c r="BU110" s="934"/>
      <c r="BV110" s="934">
        <v>63061170</v>
      </c>
      <c r="BW110" s="934"/>
      <c r="BX110" s="934"/>
      <c r="BY110" s="934"/>
      <c r="BZ110" s="934"/>
      <c r="CA110" s="934">
        <v>67207396</v>
      </c>
      <c r="CB110" s="934"/>
      <c r="CC110" s="934"/>
      <c r="CD110" s="934"/>
      <c r="CE110" s="934"/>
      <c r="CF110" s="947">
        <v>136.9</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v>654140</v>
      </c>
      <c r="DM110" s="934"/>
      <c r="DN110" s="934"/>
      <c r="DO110" s="934"/>
      <c r="DP110" s="934"/>
      <c r="DQ110" s="934">
        <v>1990400</v>
      </c>
      <c r="DR110" s="934"/>
      <c r="DS110" s="934"/>
      <c r="DT110" s="934"/>
      <c r="DU110" s="934"/>
      <c r="DV110" s="935">
        <v>4.0999999999999996</v>
      </c>
      <c r="DW110" s="935"/>
      <c r="DX110" s="935"/>
      <c r="DY110" s="935"/>
      <c r="DZ110" s="936"/>
    </row>
    <row r="111" spans="1:131" s="230" customFormat="1" ht="26.25" customHeight="1" x14ac:dyDescent="0.2">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v>654140</v>
      </c>
      <c r="BW111" s="929"/>
      <c r="BX111" s="929"/>
      <c r="BY111" s="929"/>
      <c r="BZ111" s="929"/>
      <c r="CA111" s="929">
        <v>1990400</v>
      </c>
      <c r="CB111" s="929"/>
      <c r="CC111" s="929"/>
      <c r="CD111" s="929"/>
      <c r="CE111" s="929"/>
      <c r="CF111" s="923">
        <v>4.0999999999999996</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v>41667</v>
      </c>
      <c r="AB112" s="962"/>
      <c r="AC112" s="962"/>
      <c r="AD112" s="962"/>
      <c r="AE112" s="963"/>
      <c r="AF112" s="964">
        <v>41667</v>
      </c>
      <c r="AG112" s="962"/>
      <c r="AH112" s="962"/>
      <c r="AI112" s="962"/>
      <c r="AJ112" s="963"/>
      <c r="AK112" s="964">
        <v>41667</v>
      </c>
      <c r="AL112" s="962"/>
      <c r="AM112" s="962"/>
      <c r="AN112" s="962"/>
      <c r="AO112" s="963"/>
      <c r="AP112" s="965">
        <v>0.1</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13817461</v>
      </c>
      <c r="BR112" s="929"/>
      <c r="BS112" s="929"/>
      <c r="BT112" s="929"/>
      <c r="BU112" s="929"/>
      <c r="BV112" s="929">
        <v>14406754</v>
      </c>
      <c r="BW112" s="929"/>
      <c r="BX112" s="929"/>
      <c r="BY112" s="929"/>
      <c r="BZ112" s="929"/>
      <c r="CA112" s="929">
        <v>14647560</v>
      </c>
      <c r="CB112" s="929"/>
      <c r="CC112" s="929"/>
      <c r="CD112" s="929"/>
      <c r="CE112" s="929"/>
      <c r="CF112" s="923">
        <v>29.8</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1163045</v>
      </c>
      <c r="AB113" s="941"/>
      <c r="AC113" s="941"/>
      <c r="AD113" s="941"/>
      <c r="AE113" s="942"/>
      <c r="AF113" s="943">
        <v>1141460</v>
      </c>
      <c r="AG113" s="941"/>
      <c r="AH113" s="941"/>
      <c r="AI113" s="941"/>
      <c r="AJ113" s="942"/>
      <c r="AK113" s="943">
        <v>1249071</v>
      </c>
      <c r="AL113" s="941"/>
      <c r="AM113" s="941"/>
      <c r="AN113" s="941"/>
      <c r="AO113" s="942"/>
      <c r="AP113" s="944">
        <v>2.5</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1373378</v>
      </c>
      <c r="BR113" s="929"/>
      <c r="BS113" s="929"/>
      <c r="BT113" s="929"/>
      <c r="BU113" s="929"/>
      <c r="BV113" s="929">
        <v>2306781</v>
      </c>
      <c r="BW113" s="929"/>
      <c r="BX113" s="929"/>
      <c r="BY113" s="929"/>
      <c r="BZ113" s="929"/>
      <c r="CA113" s="929">
        <v>4715217</v>
      </c>
      <c r="CB113" s="929"/>
      <c r="CC113" s="929"/>
      <c r="CD113" s="929"/>
      <c r="CE113" s="929"/>
      <c r="CF113" s="923">
        <v>9.6</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4812</v>
      </c>
      <c r="AB114" s="962"/>
      <c r="AC114" s="962"/>
      <c r="AD114" s="962"/>
      <c r="AE114" s="963"/>
      <c r="AF114" s="964">
        <v>4898</v>
      </c>
      <c r="AG114" s="962"/>
      <c r="AH114" s="962"/>
      <c r="AI114" s="962"/>
      <c r="AJ114" s="963"/>
      <c r="AK114" s="964">
        <v>12470</v>
      </c>
      <c r="AL114" s="962"/>
      <c r="AM114" s="962"/>
      <c r="AN114" s="962"/>
      <c r="AO114" s="963"/>
      <c r="AP114" s="965">
        <v>0</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10659672</v>
      </c>
      <c r="BR114" s="929"/>
      <c r="BS114" s="929"/>
      <c r="BT114" s="929"/>
      <c r="BU114" s="929"/>
      <c r="BV114" s="929">
        <v>10697713</v>
      </c>
      <c r="BW114" s="929"/>
      <c r="BX114" s="929"/>
      <c r="BY114" s="929"/>
      <c r="BZ114" s="929"/>
      <c r="CA114" s="929">
        <v>10839849</v>
      </c>
      <c r="CB114" s="929"/>
      <c r="CC114" s="929"/>
      <c r="CD114" s="929"/>
      <c r="CE114" s="929"/>
      <c r="CF114" s="923">
        <v>22.1</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v>654140</v>
      </c>
      <c r="AG115" s="941"/>
      <c r="AH115" s="941"/>
      <c r="AI115" s="941"/>
      <c r="AJ115" s="942"/>
      <c r="AK115" s="943">
        <v>122604</v>
      </c>
      <c r="AL115" s="941"/>
      <c r="AM115" s="941"/>
      <c r="AN115" s="941"/>
      <c r="AO115" s="942"/>
      <c r="AP115" s="944">
        <v>0.2</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7253614</v>
      </c>
      <c r="AB117" s="982"/>
      <c r="AC117" s="982"/>
      <c r="AD117" s="982"/>
      <c r="AE117" s="983"/>
      <c r="AF117" s="984">
        <v>7974294</v>
      </c>
      <c r="AG117" s="982"/>
      <c r="AH117" s="982"/>
      <c r="AI117" s="982"/>
      <c r="AJ117" s="983"/>
      <c r="AK117" s="984">
        <v>7461890</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294</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v>654140</v>
      </c>
      <c r="AG119" s="903"/>
      <c r="AH119" s="903"/>
      <c r="AI119" s="903"/>
      <c r="AJ119" s="904"/>
      <c r="AK119" s="905">
        <v>122604</v>
      </c>
      <c r="AL119" s="903"/>
      <c r="AM119" s="903"/>
      <c r="AN119" s="903"/>
      <c r="AO119" s="904"/>
      <c r="AP119" s="906">
        <v>0.2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441</v>
      </c>
      <c r="BP119" s="1008"/>
      <c r="BQ119" s="1002">
        <v>86199906</v>
      </c>
      <c r="BR119" s="1003"/>
      <c r="BS119" s="1003"/>
      <c r="BT119" s="1003"/>
      <c r="BU119" s="1003"/>
      <c r="BV119" s="1003">
        <v>91126558</v>
      </c>
      <c r="BW119" s="1003"/>
      <c r="BX119" s="1003"/>
      <c r="BY119" s="1003"/>
      <c r="BZ119" s="1003"/>
      <c r="CA119" s="1003">
        <v>99400422</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28713580</v>
      </c>
      <c r="BR120" s="934"/>
      <c r="BS120" s="934"/>
      <c r="BT120" s="934"/>
      <c r="BU120" s="934"/>
      <c r="BV120" s="934">
        <v>31127239</v>
      </c>
      <c r="BW120" s="934"/>
      <c r="BX120" s="934"/>
      <c r="BY120" s="934"/>
      <c r="BZ120" s="934"/>
      <c r="CA120" s="934">
        <v>33371527</v>
      </c>
      <c r="CB120" s="934"/>
      <c r="CC120" s="934"/>
      <c r="CD120" s="934"/>
      <c r="CE120" s="934"/>
      <c r="CF120" s="947">
        <v>68</v>
      </c>
      <c r="CG120" s="948"/>
      <c r="CH120" s="948"/>
      <c r="CI120" s="948"/>
      <c r="CJ120" s="948"/>
      <c r="CK120" s="1009" t="s">
        <v>445</v>
      </c>
      <c r="CL120" s="1010"/>
      <c r="CM120" s="1010"/>
      <c r="CN120" s="1010"/>
      <c r="CO120" s="1011"/>
      <c r="CP120" s="1017" t="s">
        <v>392</v>
      </c>
      <c r="CQ120" s="1018"/>
      <c r="CR120" s="1018"/>
      <c r="CS120" s="1018"/>
      <c r="CT120" s="1018"/>
      <c r="CU120" s="1018"/>
      <c r="CV120" s="1018"/>
      <c r="CW120" s="1018"/>
      <c r="CX120" s="1018"/>
      <c r="CY120" s="1018"/>
      <c r="CZ120" s="1018"/>
      <c r="DA120" s="1018"/>
      <c r="DB120" s="1018"/>
      <c r="DC120" s="1018"/>
      <c r="DD120" s="1018"/>
      <c r="DE120" s="1018"/>
      <c r="DF120" s="1019"/>
      <c r="DG120" s="933">
        <v>8124964</v>
      </c>
      <c r="DH120" s="934"/>
      <c r="DI120" s="934"/>
      <c r="DJ120" s="934"/>
      <c r="DK120" s="934"/>
      <c r="DL120" s="934">
        <v>8021235</v>
      </c>
      <c r="DM120" s="934"/>
      <c r="DN120" s="934"/>
      <c r="DO120" s="934"/>
      <c r="DP120" s="934"/>
      <c r="DQ120" s="934">
        <v>8009492</v>
      </c>
      <c r="DR120" s="934"/>
      <c r="DS120" s="934"/>
      <c r="DT120" s="934"/>
      <c r="DU120" s="934"/>
      <c r="DV120" s="935">
        <v>16.3</v>
      </c>
      <c r="DW120" s="935"/>
      <c r="DX120" s="935"/>
      <c r="DY120" s="935"/>
      <c r="DZ120" s="936"/>
    </row>
    <row r="121" spans="1:130" s="230" customFormat="1" ht="26.25" customHeight="1" x14ac:dyDescent="0.2">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14953979</v>
      </c>
      <c r="BR121" s="929"/>
      <c r="BS121" s="929"/>
      <c r="BT121" s="929"/>
      <c r="BU121" s="929"/>
      <c r="BV121" s="929">
        <v>17411348</v>
      </c>
      <c r="BW121" s="929"/>
      <c r="BX121" s="929"/>
      <c r="BY121" s="929"/>
      <c r="BZ121" s="929"/>
      <c r="CA121" s="929">
        <v>17154362</v>
      </c>
      <c r="CB121" s="929"/>
      <c r="CC121" s="929"/>
      <c r="CD121" s="929"/>
      <c r="CE121" s="929"/>
      <c r="CF121" s="923">
        <v>34.9</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v>5692497</v>
      </c>
      <c r="DH121" s="929"/>
      <c r="DI121" s="929"/>
      <c r="DJ121" s="929"/>
      <c r="DK121" s="929"/>
      <c r="DL121" s="929">
        <v>6385519</v>
      </c>
      <c r="DM121" s="929"/>
      <c r="DN121" s="929"/>
      <c r="DO121" s="929"/>
      <c r="DP121" s="929"/>
      <c r="DQ121" s="929">
        <v>6638068</v>
      </c>
      <c r="DR121" s="929"/>
      <c r="DS121" s="929"/>
      <c r="DT121" s="929"/>
      <c r="DU121" s="929"/>
      <c r="DV121" s="930">
        <v>13.5</v>
      </c>
      <c r="DW121" s="930"/>
      <c r="DX121" s="930"/>
      <c r="DY121" s="930"/>
      <c r="DZ121" s="931"/>
    </row>
    <row r="122" spans="1:130" s="230" customFormat="1" ht="26.25" customHeight="1" x14ac:dyDescent="0.2">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23348137</v>
      </c>
      <c r="BR122" s="1003"/>
      <c r="BS122" s="1003"/>
      <c r="BT122" s="1003"/>
      <c r="BU122" s="1003"/>
      <c r="BV122" s="1003">
        <v>21803196</v>
      </c>
      <c r="BW122" s="1003"/>
      <c r="BX122" s="1003"/>
      <c r="BY122" s="1003"/>
      <c r="BZ122" s="1003"/>
      <c r="CA122" s="1003">
        <v>21263834</v>
      </c>
      <c r="CB122" s="1003"/>
      <c r="CC122" s="1003"/>
      <c r="CD122" s="1003"/>
      <c r="CE122" s="1003"/>
      <c r="CF122" s="1020">
        <v>43.3</v>
      </c>
      <c r="CG122" s="1021"/>
      <c r="CH122" s="1021"/>
      <c r="CI122" s="1021"/>
      <c r="CJ122" s="1021"/>
      <c r="CK122" s="1012"/>
      <c r="CL122" s="1013"/>
      <c r="CM122" s="1013"/>
      <c r="CN122" s="1013"/>
      <c r="CO122" s="1014"/>
      <c r="CP122" s="1022" t="s">
        <v>390</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30" customFormat="1" ht="26.25" customHeight="1" x14ac:dyDescent="0.2">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449</v>
      </c>
      <c r="BP123" s="1008"/>
      <c r="BQ123" s="1066">
        <v>67015696</v>
      </c>
      <c r="BR123" s="1067"/>
      <c r="BS123" s="1067"/>
      <c r="BT123" s="1067"/>
      <c r="BU123" s="1067"/>
      <c r="BV123" s="1067">
        <v>70341783</v>
      </c>
      <c r="BW123" s="1067"/>
      <c r="BX123" s="1067"/>
      <c r="BY123" s="1067"/>
      <c r="BZ123" s="1067"/>
      <c r="CA123" s="1067">
        <v>71789723</v>
      </c>
      <c r="CB123" s="1067"/>
      <c r="CC123" s="1067"/>
      <c r="CD123" s="1067"/>
      <c r="CE123" s="1067"/>
      <c r="CF123" s="1004"/>
      <c r="CG123" s="1005"/>
      <c r="CH123" s="1005"/>
      <c r="CI123" s="1005"/>
      <c r="CJ123" s="1006"/>
      <c r="CK123" s="1012"/>
      <c r="CL123" s="1013"/>
      <c r="CM123" s="1013"/>
      <c r="CN123" s="1013"/>
      <c r="CO123" s="1014"/>
      <c r="CP123" s="1022" t="s">
        <v>391</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42</v>
      </c>
      <c r="BR124" s="1030"/>
      <c r="BS124" s="1030"/>
      <c r="BT124" s="1030"/>
      <c r="BU124" s="1030"/>
      <c r="BV124" s="1030">
        <v>44.6</v>
      </c>
      <c r="BW124" s="1030"/>
      <c r="BX124" s="1030"/>
      <c r="BY124" s="1030"/>
      <c r="BZ124" s="1030"/>
      <c r="CA124" s="1030">
        <v>56.2</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2932328</v>
      </c>
      <c r="AB128" s="1049"/>
      <c r="AC128" s="1049"/>
      <c r="AD128" s="1049"/>
      <c r="AE128" s="1050"/>
      <c r="AF128" s="1051">
        <v>3294659</v>
      </c>
      <c r="AG128" s="1049"/>
      <c r="AH128" s="1049"/>
      <c r="AI128" s="1049"/>
      <c r="AJ128" s="1050"/>
      <c r="AK128" s="1051">
        <v>3032721</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103</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48787236</v>
      </c>
      <c r="AB129" s="962"/>
      <c r="AC129" s="962"/>
      <c r="AD129" s="962"/>
      <c r="AE129" s="963"/>
      <c r="AF129" s="964">
        <v>49530365</v>
      </c>
      <c r="AG129" s="962"/>
      <c r="AH129" s="962"/>
      <c r="AI129" s="962"/>
      <c r="AJ129" s="963"/>
      <c r="AK129" s="964">
        <v>51812375</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3112286</v>
      </c>
      <c r="AB130" s="962"/>
      <c r="AC130" s="962"/>
      <c r="AD130" s="962"/>
      <c r="AE130" s="963"/>
      <c r="AF130" s="964">
        <v>2934767</v>
      </c>
      <c r="AG130" s="962"/>
      <c r="AH130" s="962"/>
      <c r="AI130" s="962"/>
      <c r="AJ130" s="963"/>
      <c r="AK130" s="964">
        <v>2722581</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3.2</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45674950</v>
      </c>
      <c r="AB131" s="989"/>
      <c r="AC131" s="989"/>
      <c r="AD131" s="989"/>
      <c r="AE131" s="990"/>
      <c r="AF131" s="988">
        <v>46595598</v>
      </c>
      <c r="AG131" s="989"/>
      <c r="AH131" s="989"/>
      <c r="AI131" s="989"/>
      <c r="AJ131" s="990"/>
      <c r="AK131" s="988">
        <v>49089794</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v>56.2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2.646965131</v>
      </c>
      <c r="AB132" s="1100"/>
      <c r="AC132" s="1100"/>
      <c r="AD132" s="1100"/>
      <c r="AE132" s="1101"/>
      <c r="AF132" s="1102">
        <v>3.744705669</v>
      </c>
      <c r="AG132" s="1100"/>
      <c r="AH132" s="1100"/>
      <c r="AI132" s="1100"/>
      <c r="AJ132" s="1101"/>
      <c r="AK132" s="1102">
        <v>3.4764619300000001</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2.7</v>
      </c>
      <c r="AB133" s="1083"/>
      <c r="AC133" s="1083"/>
      <c r="AD133" s="1083"/>
      <c r="AE133" s="1084"/>
      <c r="AF133" s="1082">
        <v>2.9</v>
      </c>
      <c r="AG133" s="1083"/>
      <c r="AH133" s="1083"/>
      <c r="AI133" s="1083"/>
      <c r="AJ133" s="1084"/>
      <c r="AK133" s="1082">
        <v>3.2</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1anyp51SxaFnqTc+JcCo6+KXQGf00DstSrJSMW+efmcPpXUFuTc5oJ2bTVKcmtP+euVTp+SwPnpRRSdHr868g==" saltValue="pQ4JfE7t8XdqY8p3W+ic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uaLaWoIIkAxq+3v/p1zPULMDyk7cwTrh5CyLZrC0Co5EERuH6/7xqsEZl/DAfaOPcr+XtIeZC1LKfTysuQKdA==" saltValue="XARSb7FiqF+xQGMgfFTL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zkIeiqpjSyJETBXrn2b+sjKWeQ54bAO+3/NViW1uN0Apog05WhMmb1URmZGVHGJCBHbK5ItwIHMgI1AMM3+ug==" saltValue="+XSsb5M3wMhFEtjjer0S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15793992</v>
      </c>
      <c r="AP9" s="281">
        <v>70528</v>
      </c>
      <c r="AQ9" s="282">
        <v>64047</v>
      </c>
      <c r="AR9" s="283">
        <v>10.1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2219</v>
      </c>
      <c r="AP10" s="284">
        <v>10</v>
      </c>
      <c r="AQ10" s="285">
        <v>2298</v>
      </c>
      <c r="AR10" s="286">
        <v>-99.6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v>668298</v>
      </c>
      <c r="AP11" s="284">
        <v>2984</v>
      </c>
      <c r="AQ11" s="285">
        <v>1764</v>
      </c>
      <c r="AR11" s="286">
        <v>69.2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486</v>
      </c>
      <c r="AL12" s="1120"/>
      <c r="AM12" s="1120"/>
      <c r="AN12" s="1121"/>
      <c r="AO12" s="284" t="s">
        <v>487</v>
      </c>
      <c r="AP12" s="284" t="s">
        <v>487</v>
      </c>
      <c r="AQ12" s="285">
        <v>30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398966</v>
      </c>
      <c r="AP13" s="284">
        <v>1782</v>
      </c>
      <c r="AQ13" s="285">
        <v>1643</v>
      </c>
      <c r="AR13" s="286">
        <v>8.5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345842</v>
      </c>
      <c r="AP14" s="284">
        <v>1544</v>
      </c>
      <c r="AQ14" s="285">
        <v>1378</v>
      </c>
      <c r="AR14" s="286">
        <v>12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-725767</v>
      </c>
      <c r="AP15" s="284">
        <v>-3241</v>
      </c>
      <c r="AQ15" s="285">
        <v>-2215</v>
      </c>
      <c r="AR15" s="286">
        <v>46.3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16483550</v>
      </c>
      <c r="AP16" s="284">
        <v>73607</v>
      </c>
      <c r="AQ16" s="285">
        <v>68944</v>
      </c>
      <c r="AR16" s="286">
        <v>6.8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6.29</v>
      </c>
      <c r="AP21" s="298">
        <v>6.5</v>
      </c>
      <c r="AQ21" s="299">
        <v>-0.21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100.1</v>
      </c>
      <c r="AP22" s="303">
        <v>99.5</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6036078</v>
      </c>
      <c r="AP32" s="312">
        <v>26954</v>
      </c>
      <c r="AQ32" s="313">
        <v>30222</v>
      </c>
      <c r="AR32" s="314">
        <v>-10.8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v>41667</v>
      </c>
      <c r="AP34" s="312">
        <v>186</v>
      </c>
      <c r="AQ34" s="313">
        <v>22</v>
      </c>
      <c r="AR34" s="314">
        <v>745.5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1249071</v>
      </c>
      <c r="AP35" s="312">
        <v>5578</v>
      </c>
      <c r="AQ35" s="313">
        <v>7968</v>
      </c>
      <c r="AR35" s="314">
        <v>-30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12470</v>
      </c>
      <c r="AP36" s="312">
        <v>56</v>
      </c>
      <c r="AQ36" s="313">
        <v>535</v>
      </c>
      <c r="AR36" s="314">
        <v>-89.5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v>122604</v>
      </c>
      <c r="AP37" s="312">
        <v>547</v>
      </c>
      <c r="AQ37" s="313">
        <v>897</v>
      </c>
      <c r="AR37" s="314">
        <v>-39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487</v>
      </c>
      <c r="AP38" s="315" t="s">
        <v>487</v>
      </c>
      <c r="AQ38" s="316">
        <v>0</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-3032721</v>
      </c>
      <c r="AP39" s="312">
        <v>-13543</v>
      </c>
      <c r="AQ39" s="313">
        <v>-7440</v>
      </c>
      <c r="AR39" s="314">
        <v>82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-2722581</v>
      </c>
      <c r="AP40" s="312">
        <v>-12158</v>
      </c>
      <c r="AQ40" s="313">
        <v>-23690</v>
      </c>
      <c r="AR40" s="314">
        <v>-48.7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1706588</v>
      </c>
      <c r="AP41" s="312">
        <v>7621</v>
      </c>
      <c r="AQ41" s="313">
        <v>8515</v>
      </c>
      <c r="AR41" s="314">
        <v>-10.5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12125727</v>
      </c>
      <c r="AN51" s="334">
        <v>54042</v>
      </c>
      <c r="AO51" s="335">
        <v>-14.8</v>
      </c>
      <c r="AP51" s="336">
        <v>46035</v>
      </c>
      <c r="AQ51" s="337">
        <v>2.2999999999999998</v>
      </c>
      <c r="AR51" s="338">
        <v>-17.100000000000001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9368154</v>
      </c>
      <c r="AN52" s="342">
        <v>41752</v>
      </c>
      <c r="AO52" s="343">
        <v>-12.6</v>
      </c>
      <c r="AP52" s="344">
        <v>25158</v>
      </c>
      <c r="AQ52" s="345">
        <v>-0.4</v>
      </c>
      <c r="AR52" s="346">
        <v>-12.2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13059676</v>
      </c>
      <c r="AN53" s="334">
        <v>58378</v>
      </c>
      <c r="AO53" s="335">
        <v>8</v>
      </c>
      <c r="AP53" s="336">
        <v>43261</v>
      </c>
      <c r="AQ53" s="337">
        <v>-6</v>
      </c>
      <c r="AR53" s="338">
        <v>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10613254</v>
      </c>
      <c r="AN54" s="342">
        <v>47442</v>
      </c>
      <c r="AO54" s="343">
        <v>13.6</v>
      </c>
      <c r="AP54" s="344">
        <v>24721</v>
      </c>
      <c r="AQ54" s="345">
        <v>-1.7</v>
      </c>
      <c r="AR54" s="346">
        <v>15.3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10691845</v>
      </c>
      <c r="AN55" s="334">
        <v>47849</v>
      </c>
      <c r="AO55" s="335">
        <v>-18</v>
      </c>
      <c r="AP55" s="336">
        <v>40626</v>
      </c>
      <c r="AQ55" s="337">
        <v>-6.1</v>
      </c>
      <c r="AR55" s="338">
        <v>-11.9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9227041</v>
      </c>
      <c r="AN56" s="342">
        <v>41293</v>
      </c>
      <c r="AO56" s="343">
        <v>-13</v>
      </c>
      <c r="AP56" s="344">
        <v>24279</v>
      </c>
      <c r="AQ56" s="345">
        <v>-1.8</v>
      </c>
      <c r="AR56" s="346">
        <v>-11.2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12555188</v>
      </c>
      <c r="AN57" s="334">
        <v>56091</v>
      </c>
      <c r="AO57" s="335">
        <v>17.2</v>
      </c>
      <c r="AP57" s="336">
        <v>46133</v>
      </c>
      <c r="AQ57" s="337">
        <v>13.6</v>
      </c>
      <c r="AR57" s="338">
        <v>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10349453</v>
      </c>
      <c r="AN58" s="342">
        <v>46237</v>
      </c>
      <c r="AO58" s="343">
        <v>12</v>
      </c>
      <c r="AP58" s="344">
        <v>27280</v>
      </c>
      <c r="AQ58" s="345">
        <v>12.4</v>
      </c>
      <c r="AR58" s="346">
        <v>-0.4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13243518</v>
      </c>
      <c r="AN59" s="334">
        <v>59139</v>
      </c>
      <c r="AO59" s="335">
        <v>5.4</v>
      </c>
      <c r="AP59" s="336">
        <v>49174</v>
      </c>
      <c r="AQ59" s="337">
        <v>6.6</v>
      </c>
      <c r="AR59" s="338">
        <v>-1.2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11238225</v>
      </c>
      <c r="AN60" s="342">
        <v>50184</v>
      </c>
      <c r="AO60" s="343">
        <v>8.5</v>
      </c>
      <c r="AP60" s="344">
        <v>29896</v>
      </c>
      <c r="AQ60" s="345">
        <v>9.6</v>
      </c>
      <c r="AR60" s="346">
        <v>-1.1000000000000001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12335191</v>
      </c>
      <c r="AN61" s="349">
        <v>55100</v>
      </c>
      <c r="AO61" s="350">
        <v>-0.4</v>
      </c>
      <c r="AP61" s="351">
        <v>45046</v>
      </c>
      <c r="AQ61" s="352">
        <v>2.1</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10159225</v>
      </c>
      <c r="AN62" s="342">
        <v>45382</v>
      </c>
      <c r="AO62" s="343">
        <v>1.7</v>
      </c>
      <c r="AP62" s="344">
        <v>26267</v>
      </c>
      <c r="AQ62" s="345">
        <v>3.6</v>
      </c>
      <c r="AR62" s="346">
        <v>-1.9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gU4IQ7fG5eZqc7D24X9lXl7TLqFuf7bm0vhK5/NON4cOOq3hRryW/aFu9qQVMbSiW7EcrIMYPP2qpg7AZsAQ==" saltValue="ZZvo62djTpj2txsSCwPw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iIibIG252oT57bBuQCfL+JaMCf/Qt3CqwK8hmqmbTrjm73Kkc/l9/MtJPiMnkm2bGO8i/0Hxc20WDemc4mkyJA==" saltValue="PSwZ+uLs4vXEMGzeGp+i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we3XAPWLP3P0NFUp/zs/D787EBsf7AaBITWBt5MF0XUYiHuDs0+DOJV4n00WhyDeo8h39/R1IMVCMK0wC/W23g==" saltValue="0k7WFtXdRSWp4jSE9QAo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27.1</v>
      </c>
      <c r="G47" s="12">
        <v>28.87</v>
      </c>
      <c r="H47" s="12">
        <v>31.41</v>
      </c>
      <c r="I47" s="12">
        <v>28.58</v>
      </c>
      <c r="J47" s="13">
        <v>31.03</v>
      </c>
    </row>
    <row r="48" spans="2:10" ht="57.75" customHeight="1" x14ac:dyDescent="0.2">
      <c r="B48" s="14"/>
      <c r="C48" s="1144" t="s">
        <v>4</v>
      </c>
      <c r="D48" s="1144"/>
      <c r="E48" s="1145"/>
      <c r="F48" s="15">
        <v>7.37</v>
      </c>
      <c r="G48" s="16">
        <v>9.06</v>
      </c>
      <c r="H48" s="16">
        <v>11.41</v>
      </c>
      <c r="I48" s="16">
        <v>10.47</v>
      </c>
      <c r="J48" s="17">
        <v>7.33</v>
      </c>
    </row>
    <row r="49" spans="2:10" ht="57.75" customHeight="1" thickBot="1" x14ac:dyDescent="0.25">
      <c r="B49" s="18"/>
      <c r="C49" s="1146" t="s">
        <v>5</v>
      </c>
      <c r="D49" s="1146"/>
      <c r="E49" s="1147"/>
      <c r="F49" s="19">
        <v>1.91</v>
      </c>
      <c r="G49" s="20">
        <v>5.03</v>
      </c>
      <c r="H49" s="20">
        <v>1.62</v>
      </c>
      <c r="I49" s="20" t="s">
        <v>530</v>
      </c>
      <c r="J49" s="21">
        <v>1.03</v>
      </c>
    </row>
    <row r="50" spans="2:10" ht="13" x14ac:dyDescent="0.2"/>
  </sheetData>
  <sheetProtection algorithmName="SHA-512" hashValue="AHXanO1HNo8a5w9F/1wCAF0Xt0Z3Xqcg4jriUfzPpuHWioKjnjob+g2A74Ywhy7kUFgZQibdV6ezlD6G4qmfCQ==" saltValue="A2XNqMVHDOQ3MhxTS/oe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531</v>
      </c>
      <c r="D34" s="1154"/>
      <c r="E34" s="1155"/>
      <c r="F34" s="32">
        <v>7.37</v>
      </c>
      <c r="G34" s="33">
        <v>9.06</v>
      </c>
      <c r="H34" s="33">
        <v>11.4</v>
      </c>
      <c r="I34" s="33">
        <v>10.47</v>
      </c>
      <c r="J34" s="34">
        <v>7.32</v>
      </c>
      <c r="K34" s="22"/>
      <c r="L34" s="22"/>
      <c r="M34" s="22"/>
      <c r="N34" s="22"/>
      <c r="O34" s="22"/>
      <c r="P34" s="22"/>
    </row>
    <row r="35" spans="1:16" ht="39" customHeight="1" x14ac:dyDescent="0.2">
      <c r="A35" s="22"/>
      <c r="B35" s="35"/>
      <c r="C35" s="1148" t="s">
        <v>532</v>
      </c>
      <c r="D35" s="1149"/>
      <c r="E35" s="1150"/>
      <c r="F35" s="36">
        <v>2.09</v>
      </c>
      <c r="G35" s="37">
        <v>5.05</v>
      </c>
      <c r="H35" s="37">
        <v>10.3</v>
      </c>
      <c r="I35" s="37">
        <v>7.4</v>
      </c>
      <c r="J35" s="38">
        <v>7.14</v>
      </c>
      <c r="K35" s="22"/>
      <c r="L35" s="22"/>
      <c r="M35" s="22"/>
      <c r="N35" s="22"/>
      <c r="O35" s="22"/>
      <c r="P35" s="22"/>
    </row>
    <row r="36" spans="1:16" ht="39" customHeight="1" x14ac:dyDescent="0.2">
      <c r="A36" s="22"/>
      <c r="B36" s="35"/>
      <c r="C36" s="1148" t="s">
        <v>533</v>
      </c>
      <c r="D36" s="1149"/>
      <c r="E36" s="1150"/>
      <c r="F36" s="36" t="s">
        <v>487</v>
      </c>
      <c r="G36" s="37">
        <v>1.65</v>
      </c>
      <c r="H36" s="37">
        <v>2.21</v>
      </c>
      <c r="I36" s="37">
        <v>2.71</v>
      </c>
      <c r="J36" s="38">
        <v>3.63</v>
      </c>
      <c r="K36" s="22"/>
      <c r="L36" s="22"/>
      <c r="M36" s="22"/>
      <c r="N36" s="22"/>
      <c r="O36" s="22"/>
      <c r="P36" s="22"/>
    </row>
    <row r="37" spans="1:16" ht="39" customHeight="1" x14ac:dyDescent="0.2">
      <c r="A37" s="22"/>
      <c r="B37" s="35"/>
      <c r="C37" s="1148" t="s">
        <v>534</v>
      </c>
      <c r="D37" s="1149"/>
      <c r="E37" s="1150"/>
      <c r="F37" s="36">
        <v>0.95</v>
      </c>
      <c r="G37" s="37">
        <v>0.42</v>
      </c>
      <c r="H37" s="37">
        <v>0.18</v>
      </c>
      <c r="I37" s="37">
        <v>1.07</v>
      </c>
      <c r="J37" s="38">
        <v>1.02</v>
      </c>
      <c r="K37" s="22"/>
      <c r="L37" s="22"/>
      <c r="M37" s="22"/>
      <c r="N37" s="22"/>
      <c r="O37" s="22"/>
      <c r="P37" s="22"/>
    </row>
    <row r="38" spans="1:16" ht="39" customHeight="1" x14ac:dyDescent="0.2">
      <c r="A38" s="22"/>
      <c r="B38" s="35"/>
      <c r="C38" s="1148" t="s">
        <v>535</v>
      </c>
      <c r="D38" s="1149"/>
      <c r="E38" s="1150"/>
      <c r="F38" s="36">
        <v>0.3</v>
      </c>
      <c r="G38" s="37">
        <v>0.31</v>
      </c>
      <c r="H38" s="37">
        <v>0.32</v>
      </c>
      <c r="I38" s="37">
        <v>0.12</v>
      </c>
      <c r="J38" s="38">
        <v>0.23</v>
      </c>
      <c r="K38" s="22"/>
      <c r="L38" s="22"/>
      <c r="M38" s="22"/>
      <c r="N38" s="22"/>
      <c r="O38" s="22"/>
      <c r="P38" s="22"/>
    </row>
    <row r="39" spans="1:16" ht="39" customHeight="1" x14ac:dyDescent="0.2">
      <c r="A39" s="22"/>
      <c r="B39" s="35"/>
      <c r="C39" s="1148" t="s">
        <v>536</v>
      </c>
      <c r="D39" s="1149"/>
      <c r="E39" s="1150"/>
      <c r="F39" s="36">
        <v>7.0000000000000007E-2</v>
      </c>
      <c r="G39" s="37">
        <v>7.0000000000000007E-2</v>
      </c>
      <c r="H39" s="37">
        <v>7.0000000000000007E-2</v>
      </c>
      <c r="I39" s="37">
        <v>0.08</v>
      </c>
      <c r="J39" s="38">
        <v>7.0000000000000007E-2</v>
      </c>
      <c r="K39" s="22"/>
      <c r="L39" s="22"/>
      <c r="M39" s="22"/>
      <c r="N39" s="22"/>
      <c r="O39" s="22"/>
      <c r="P39" s="22"/>
    </row>
    <row r="40" spans="1:16" ht="39" customHeight="1" x14ac:dyDescent="0.2">
      <c r="A40" s="22"/>
      <c r="B40" s="35"/>
      <c r="C40" s="1148" t="s">
        <v>537</v>
      </c>
      <c r="D40" s="1149"/>
      <c r="E40" s="1150"/>
      <c r="F40" s="36">
        <v>0</v>
      </c>
      <c r="G40" s="37">
        <v>0</v>
      </c>
      <c r="H40" s="37">
        <v>0</v>
      </c>
      <c r="I40" s="37">
        <v>0</v>
      </c>
      <c r="J40" s="38">
        <v>0</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538</v>
      </c>
      <c r="D42" s="1149"/>
      <c r="E42" s="1150"/>
      <c r="F42" s="36" t="s">
        <v>487</v>
      </c>
      <c r="G42" s="37" t="s">
        <v>487</v>
      </c>
      <c r="H42" s="37" t="s">
        <v>487</v>
      </c>
      <c r="I42" s="37" t="s">
        <v>487</v>
      </c>
      <c r="J42" s="38" t="s">
        <v>487</v>
      </c>
      <c r="K42" s="22"/>
      <c r="L42" s="22"/>
      <c r="M42" s="22"/>
      <c r="N42" s="22"/>
      <c r="O42" s="22"/>
      <c r="P42" s="22"/>
    </row>
    <row r="43" spans="1:16" ht="39" customHeight="1" thickBot="1" x14ac:dyDescent="0.25">
      <c r="A43" s="22"/>
      <c r="B43" s="40"/>
      <c r="C43" s="1151" t="s">
        <v>539</v>
      </c>
      <c r="D43" s="1152"/>
      <c r="E43" s="1153"/>
      <c r="F43" s="41">
        <v>0.87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z71baA58i81gevSBxVfeBZYXeaql2Wa5cxisY2zFyBf1q7qH82YJjJNlxXxAFOebya2BxDR+yqu9oV8DaZVlw==" saltValue="mg5b51DL9ia35Crlrom6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6001</v>
      </c>
      <c r="L45" s="60">
        <v>5753</v>
      </c>
      <c r="M45" s="60">
        <v>6044</v>
      </c>
      <c r="N45" s="60">
        <v>6132</v>
      </c>
      <c r="O45" s="61">
        <v>6036</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2">
      <c r="A47" s="48"/>
      <c r="B47" s="1158"/>
      <c r="C47" s="1159"/>
      <c r="D47" s="62"/>
      <c r="E47" s="1164" t="s">
        <v>12</v>
      </c>
      <c r="F47" s="1164"/>
      <c r="G47" s="1164"/>
      <c r="H47" s="1164"/>
      <c r="I47" s="1164"/>
      <c r="J47" s="1165"/>
      <c r="K47" s="63">
        <v>42</v>
      </c>
      <c r="L47" s="64">
        <v>42</v>
      </c>
      <c r="M47" s="64">
        <v>42</v>
      </c>
      <c r="N47" s="64">
        <v>42</v>
      </c>
      <c r="O47" s="65">
        <v>42</v>
      </c>
      <c r="P47" s="48"/>
      <c r="Q47" s="48"/>
      <c r="R47" s="48"/>
      <c r="S47" s="48"/>
      <c r="T47" s="48"/>
      <c r="U47" s="48"/>
    </row>
    <row r="48" spans="1:21" ht="30.75" customHeight="1" x14ac:dyDescent="0.2">
      <c r="A48" s="48"/>
      <c r="B48" s="1158"/>
      <c r="C48" s="1159"/>
      <c r="D48" s="62"/>
      <c r="E48" s="1164" t="s">
        <v>13</v>
      </c>
      <c r="F48" s="1164"/>
      <c r="G48" s="1164"/>
      <c r="H48" s="1164"/>
      <c r="I48" s="1164"/>
      <c r="J48" s="1165"/>
      <c r="K48" s="63">
        <v>1158</v>
      </c>
      <c r="L48" s="64">
        <v>1122</v>
      </c>
      <c r="M48" s="64">
        <v>1163</v>
      </c>
      <c r="N48" s="64">
        <v>1141</v>
      </c>
      <c r="O48" s="65">
        <v>1249</v>
      </c>
      <c r="P48" s="48"/>
      <c r="Q48" s="48"/>
      <c r="R48" s="48"/>
      <c r="S48" s="48"/>
      <c r="T48" s="48"/>
      <c r="U48" s="48"/>
    </row>
    <row r="49" spans="1:21" ht="30.75" customHeight="1" x14ac:dyDescent="0.2">
      <c r="A49" s="48"/>
      <c r="B49" s="1158"/>
      <c r="C49" s="1159"/>
      <c r="D49" s="62"/>
      <c r="E49" s="1164" t="s">
        <v>14</v>
      </c>
      <c r="F49" s="1164"/>
      <c r="G49" s="1164"/>
      <c r="H49" s="1164"/>
      <c r="I49" s="1164"/>
      <c r="J49" s="1165"/>
      <c r="K49" s="63" t="s">
        <v>487</v>
      </c>
      <c r="L49" s="64" t="s">
        <v>487</v>
      </c>
      <c r="M49" s="64">
        <v>5</v>
      </c>
      <c r="N49" s="64">
        <v>5</v>
      </c>
      <c r="O49" s="65">
        <v>12</v>
      </c>
      <c r="P49" s="48"/>
      <c r="Q49" s="48"/>
      <c r="R49" s="48"/>
      <c r="S49" s="48"/>
      <c r="T49" s="48"/>
      <c r="U49" s="48"/>
    </row>
    <row r="50" spans="1:21" ht="30.75" customHeight="1" x14ac:dyDescent="0.2">
      <c r="A50" s="48"/>
      <c r="B50" s="1158"/>
      <c r="C50" s="1159"/>
      <c r="D50" s="62"/>
      <c r="E50" s="1164" t="s">
        <v>15</v>
      </c>
      <c r="F50" s="1164"/>
      <c r="G50" s="1164"/>
      <c r="H50" s="1164"/>
      <c r="I50" s="1164"/>
      <c r="J50" s="1165"/>
      <c r="K50" s="63" t="s">
        <v>487</v>
      </c>
      <c r="L50" s="64" t="s">
        <v>487</v>
      </c>
      <c r="M50" s="64" t="s">
        <v>487</v>
      </c>
      <c r="N50" s="64">
        <v>654</v>
      </c>
      <c r="O50" s="65">
        <v>123</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487</v>
      </c>
      <c r="L51" s="64" t="s">
        <v>487</v>
      </c>
      <c r="M51" s="64" t="s">
        <v>487</v>
      </c>
      <c r="N51" s="64" t="s">
        <v>487</v>
      </c>
      <c r="O51" s="65" t="s">
        <v>487</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5749</v>
      </c>
      <c r="L52" s="64">
        <v>5725</v>
      </c>
      <c r="M52" s="64">
        <v>6044</v>
      </c>
      <c r="N52" s="64">
        <v>6231</v>
      </c>
      <c r="O52" s="65">
        <v>5756</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1452</v>
      </c>
      <c r="L53" s="69">
        <v>1192</v>
      </c>
      <c r="M53" s="69">
        <v>1210</v>
      </c>
      <c r="N53" s="69">
        <v>1743</v>
      </c>
      <c r="O53" s="70">
        <v>1706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v>617</v>
      </c>
      <c r="L60" s="90">
        <v>658</v>
      </c>
      <c r="M60" s="90">
        <v>700</v>
      </c>
      <c r="N60" s="90">
        <v>742</v>
      </c>
      <c r="O60" s="91">
        <v>783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LOVLQKFN6IlRNmiPzzyp64tz+IrwvRxdKlMysaBI9KaC4tZzf/vDP8EVy1Vf/kEmJtmfYTyeHOVnexOpH6swg==" saltValue="elg/U5PDhzJr042DiTl0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7" t="s">
        <v>30</v>
      </c>
      <c r="C41" s="1188"/>
      <c r="D41" s="105"/>
      <c r="E41" s="1193" t="s">
        <v>31</v>
      </c>
      <c r="F41" s="1193"/>
      <c r="G41" s="1193"/>
      <c r="H41" s="1194"/>
      <c r="I41" s="355">
        <v>55067</v>
      </c>
      <c r="J41" s="356">
        <v>58568</v>
      </c>
      <c r="K41" s="356">
        <v>60349</v>
      </c>
      <c r="L41" s="356">
        <v>63061</v>
      </c>
      <c r="M41" s="357">
        <v>67207</v>
      </c>
    </row>
    <row r="42" spans="2:13" ht="27.75" customHeight="1" x14ac:dyDescent="0.2">
      <c r="B42" s="1189"/>
      <c r="C42" s="1190"/>
      <c r="D42" s="106"/>
      <c r="E42" s="1195" t="s">
        <v>32</v>
      </c>
      <c r="F42" s="1195"/>
      <c r="G42" s="1195"/>
      <c r="H42" s="1196"/>
      <c r="I42" s="358" t="s">
        <v>487</v>
      </c>
      <c r="J42" s="359" t="s">
        <v>487</v>
      </c>
      <c r="K42" s="359" t="s">
        <v>487</v>
      </c>
      <c r="L42" s="359">
        <v>654</v>
      </c>
      <c r="M42" s="360">
        <v>1990</v>
      </c>
    </row>
    <row r="43" spans="2:13" ht="27.75" customHeight="1" x14ac:dyDescent="0.2">
      <c r="B43" s="1189"/>
      <c r="C43" s="1190"/>
      <c r="D43" s="106"/>
      <c r="E43" s="1195" t="s">
        <v>33</v>
      </c>
      <c r="F43" s="1195"/>
      <c r="G43" s="1195"/>
      <c r="H43" s="1196"/>
      <c r="I43" s="358">
        <v>12633</v>
      </c>
      <c r="J43" s="359">
        <v>12900</v>
      </c>
      <c r="K43" s="359">
        <v>13817</v>
      </c>
      <c r="L43" s="359">
        <v>14407</v>
      </c>
      <c r="M43" s="360">
        <v>14648</v>
      </c>
    </row>
    <row r="44" spans="2:13" ht="27.75" customHeight="1" x14ac:dyDescent="0.2">
      <c r="B44" s="1189"/>
      <c r="C44" s="1190"/>
      <c r="D44" s="106"/>
      <c r="E44" s="1195" t="s">
        <v>34</v>
      </c>
      <c r="F44" s="1195"/>
      <c r="G44" s="1195"/>
      <c r="H44" s="1196"/>
      <c r="I44" s="358" t="s">
        <v>487</v>
      </c>
      <c r="J44" s="359">
        <v>1265</v>
      </c>
      <c r="K44" s="359">
        <v>1373</v>
      </c>
      <c r="L44" s="359">
        <v>2307</v>
      </c>
      <c r="M44" s="360">
        <v>4715</v>
      </c>
    </row>
    <row r="45" spans="2:13" ht="27.75" customHeight="1" x14ac:dyDescent="0.2">
      <c r="B45" s="1189"/>
      <c r="C45" s="1190"/>
      <c r="D45" s="106"/>
      <c r="E45" s="1195" t="s">
        <v>35</v>
      </c>
      <c r="F45" s="1195"/>
      <c r="G45" s="1195"/>
      <c r="H45" s="1196"/>
      <c r="I45" s="358">
        <v>11498</v>
      </c>
      <c r="J45" s="359">
        <v>11125</v>
      </c>
      <c r="K45" s="359">
        <v>10660</v>
      </c>
      <c r="L45" s="359">
        <v>10698</v>
      </c>
      <c r="M45" s="360">
        <v>10840</v>
      </c>
    </row>
    <row r="46" spans="2:13" ht="27.75" customHeight="1" x14ac:dyDescent="0.2">
      <c r="B46" s="1189"/>
      <c r="C46" s="1190"/>
      <c r="D46" s="107"/>
      <c r="E46" s="1195" t="s">
        <v>36</v>
      </c>
      <c r="F46" s="1195"/>
      <c r="G46" s="1195"/>
      <c r="H46" s="1196"/>
      <c r="I46" s="358" t="s">
        <v>487</v>
      </c>
      <c r="J46" s="359" t="s">
        <v>487</v>
      </c>
      <c r="K46" s="359" t="s">
        <v>487</v>
      </c>
      <c r="L46" s="359" t="s">
        <v>487</v>
      </c>
      <c r="M46" s="360" t="s">
        <v>487</v>
      </c>
    </row>
    <row r="47" spans="2:13" ht="27.75" customHeight="1" x14ac:dyDescent="0.2">
      <c r="B47" s="1189"/>
      <c r="C47" s="1190"/>
      <c r="D47" s="108"/>
      <c r="E47" s="1197" t="s">
        <v>37</v>
      </c>
      <c r="F47" s="1198"/>
      <c r="G47" s="1198"/>
      <c r="H47" s="1199"/>
      <c r="I47" s="358" t="s">
        <v>487</v>
      </c>
      <c r="J47" s="359" t="s">
        <v>487</v>
      </c>
      <c r="K47" s="359" t="s">
        <v>487</v>
      </c>
      <c r="L47" s="359" t="s">
        <v>487</v>
      </c>
      <c r="M47" s="360" t="s">
        <v>487</v>
      </c>
    </row>
    <row r="48" spans="2:13" ht="27.75" customHeight="1" x14ac:dyDescent="0.2">
      <c r="B48" s="1189"/>
      <c r="C48" s="1190"/>
      <c r="D48" s="106"/>
      <c r="E48" s="1195" t="s">
        <v>38</v>
      </c>
      <c r="F48" s="1195"/>
      <c r="G48" s="1195"/>
      <c r="H48" s="1196"/>
      <c r="I48" s="358" t="s">
        <v>487</v>
      </c>
      <c r="J48" s="359" t="s">
        <v>487</v>
      </c>
      <c r="K48" s="359" t="s">
        <v>487</v>
      </c>
      <c r="L48" s="359" t="s">
        <v>487</v>
      </c>
      <c r="M48" s="360" t="s">
        <v>487</v>
      </c>
    </row>
    <row r="49" spans="2:13" ht="27.75" customHeight="1" x14ac:dyDescent="0.2">
      <c r="B49" s="1191"/>
      <c r="C49" s="1192"/>
      <c r="D49" s="106"/>
      <c r="E49" s="1195" t="s">
        <v>39</v>
      </c>
      <c r="F49" s="1195"/>
      <c r="G49" s="1195"/>
      <c r="H49" s="1196"/>
      <c r="I49" s="358" t="s">
        <v>487</v>
      </c>
      <c r="J49" s="359" t="s">
        <v>487</v>
      </c>
      <c r="K49" s="359" t="s">
        <v>487</v>
      </c>
      <c r="L49" s="359" t="s">
        <v>487</v>
      </c>
      <c r="M49" s="360" t="s">
        <v>487</v>
      </c>
    </row>
    <row r="50" spans="2:13" ht="27.75" customHeight="1" x14ac:dyDescent="0.2">
      <c r="B50" s="1200" t="s">
        <v>40</v>
      </c>
      <c r="C50" s="1201"/>
      <c r="D50" s="109"/>
      <c r="E50" s="1195" t="s">
        <v>41</v>
      </c>
      <c r="F50" s="1195"/>
      <c r="G50" s="1195"/>
      <c r="H50" s="1196"/>
      <c r="I50" s="358">
        <v>22598</v>
      </c>
      <c r="J50" s="359">
        <v>26472</v>
      </c>
      <c r="K50" s="359">
        <v>28714</v>
      </c>
      <c r="L50" s="359">
        <v>31127</v>
      </c>
      <c r="M50" s="360">
        <v>33372</v>
      </c>
    </row>
    <row r="51" spans="2:13" ht="27.75" customHeight="1" x14ac:dyDescent="0.2">
      <c r="B51" s="1189"/>
      <c r="C51" s="1190"/>
      <c r="D51" s="106"/>
      <c r="E51" s="1195" t="s">
        <v>42</v>
      </c>
      <c r="F51" s="1195"/>
      <c r="G51" s="1195"/>
      <c r="H51" s="1196"/>
      <c r="I51" s="358">
        <v>10310</v>
      </c>
      <c r="J51" s="359">
        <v>12261</v>
      </c>
      <c r="K51" s="359">
        <v>14954</v>
      </c>
      <c r="L51" s="359">
        <v>17411</v>
      </c>
      <c r="M51" s="360">
        <v>17154</v>
      </c>
    </row>
    <row r="52" spans="2:13" ht="27.75" customHeight="1" x14ac:dyDescent="0.2">
      <c r="B52" s="1191"/>
      <c r="C52" s="1192"/>
      <c r="D52" s="106"/>
      <c r="E52" s="1195" t="s">
        <v>43</v>
      </c>
      <c r="F52" s="1195"/>
      <c r="G52" s="1195"/>
      <c r="H52" s="1196"/>
      <c r="I52" s="358">
        <v>27888</v>
      </c>
      <c r="J52" s="359">
        <v>25318</v>
      </c>
      <c r="K52" s="359">
        <v>23348</v>
      </c>
      <c r="L52" s="359">
        <v>21803</v>
      </c>
      <c r="M52" s="360">
        <v>21264</v>
      </c>
    </row>
    <row r="53" spans="2:13" ht="27.75" customHeight="1" thickBot="1" x14ac:dyDescent="0.25">
      <c r="B53" s="1202" t="s">
        <v>19</v>
      </c>
      <c r="C53" s="1203"/>
      <c r="D53" s="110"/>
      <c r="E53" s="1204" t="s">
        <v>44</v>
      </c>
      <c r="F53" s="1204"/>
      <c r="G53" s="1204"/>
      <c r="H53" s="1205"/>
      <c r="I53" s="361">
        <v>18403</v>
      </c>
      <c r="J53" s="362">
        <v>19808</v>
      </c>
      <c r="K53" s="362">
        <v>19184</v>
      </c>
      <c r="L53" s="362">
        <v>20785</v>
      </c>
      <c r="M53" s="363">
        <v>27611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XJPMxYzUhCaclurH6JrVzFBefEhdn/EVglp0vutqZXIE7VFwmdA4vbSRqTsEVMWgku75/+NBzxHbqWJsnvt4lA==" saltValue="W60rbldAAQCkylI2mYe2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4" t="s">
        <v>46</v>
      </c>
      <c r="D55" s="1214"/>
      <c r="E55" s="1215"/>
      <c r="F55" s="122">
        <v>15322</v>
      </c>
      <c r="G55" s="122">
        <v>14156</v>
      </c>
      <c r="H55" s="123">
        <v>16079</v>
      </c>
    </row>
    <row r="56" spans="2:8" ht="52.5" customHeight="1" x14ac:dyDescent="0.2">
      <c r="B56" s="124"/>
      <c r="C56" s="1216" t="s">
        <v>47</v>
      </c>
      <c r="D56" s="1216"/>
      <c r="E56" s="1217"/>
      <c r="F56" s="125" t="s">
        <v>487</v>
      </c>
      <c r="G56" s="125" t="s">
        <v>487</v>
      </c>
      <c r="H56" s="126" t="s">
        <v>487</v>
      </c>
    </row>
    <row r="57" spans="2:8" ht="53.25" customHeight="1" x14ac:dyDescent="0.2">
      <c r="B57" s="124"/>
      <c r="C57" s="1218" t="s">
        <v>48</v>
      </c>
      <c r="D57" s="1218"/>
      <c r="E57" s="1219"/>
      <c r="F57" s="127">
        <v>9770</v>
      </c>
      <c r="G57" s="127">
        <v>14199</v>
      </c>
      <c r="H57" s="128">
        <v>15489</v>
      </c>
    </row>
    <row r="58" spans="2:8" ht="45.75" customHeight="1" x14ac:dyDescent="0.2">
      <c r="B58" s="129"/>
      <c r="C58" s="1206" t="s">
        <v>558</v>
      </c>
      <c r="D58" s="1207"/>
      <c r="E58" s="1208"/>
      <c r="F58" s="130">
        <v>6036</v>
      </c>
      <c r="G58" s="130">
        <v>8039</v>
      </c>
      <c r="H58" s="131">
        <v>8045</v>
      </c>
    </row>
    <row r="59" spans="2:8" ht="45.75" customHeight="1" x14ac:dyDescent="0.2">
      <c r="B59" s="129"/>
      <c r="C59" s="1206" t="s">
        <v>557</v>
      </c>
      <c r="D59" s="1207"/>
      <c r="E59" s="1208"/>
      <c r="F59" s="130" t="s">
        <v>487</v>
      </c>
      <c r="G59" s="130">
        <v>2400</v>
      </c>
      <c r="H59" s="131">
        <v>3405</v>
      </c>
    </row>
    <row r="60" spans="2:8" ht="45.75" customHeight="1" x14ac:dyDescent="0.2">
      <c r="B60" s="129"/>
      <c r="C60" s="1206" t="s">
        <v>554</v>
      </c>
      <c r="D60" s="1207"/>
      <c r="E60" s="1208"/>
      <c r="F60" s="130">
        <v>3017</v>
      </c>
      <c r="G60" s="130">
        <v>3019</v>
      </c>
      <c r="H60" s="131">
        <v>3325</v>
      </c>
    </row>
    <row r="61" spans="2:8" ht="45.75" customHeight="1" x14ac:dyDescent="0.2">
      <c r="B61" s="129"/>
      <c r="C61" s="1206" t="s">
        <v>555</v>
      </c>
      <c r="D61" s="1207"/>
      <c r="E61" s="1208"/>
      <c r="F61" s="130">
        <v>204</v>
      </c>
      <c r="G61" s="130">
        <v>204</v>
      </c>
      <c r="H61" s="131">
        <v>204</v>
      </c>
    </row>
    <row r="62" spans="2:8" ht="45.75" customHeight="1" thickBot="1" x14ac:dyDescent="0.25">
      <c r="B62" s="132"/>
      <c r="C62" s="1209" t="s">
        <v>556</v>
      </c>
      <c r="D62" s="1210"/>
      <c r="E62" s="1211"/>
      <c r="F62" s="133">
        <v>177</v>
      </c>
      <c r="G62" s="133">
        <v>177</v>
      </c>
      <c r="H62" s="134">
        <v>177</v>
      </c>
    </row>
    <row r="63" spans="2:8" ht="52.5" customHeight="1" thickBot="1" x14ac:dyDescent="0.25">
      <c r="B63" s="135"/>
      <c r="C63" s="1212" t="s">
        <v>49</v>
      </c>
      <c r="D63" s="1212"/>
      <c r="E63" s="1213"/>
      <c r="F63" s="136">
        <v>25092</v>
      </c>
      <c r="G63" s="136">
        <v>28355</v>
      </c>
      <c r="H63" s="137">
        <v>31568</v>
      </c>
    </row>
    <row r="64" spans="2:8" ht="13" x14ac:dyDescent="0.2"/>
  </sheetData>
  <sheetProtection algorithmName="SHA-512" hashValue="kIN//1VsOcKL+eiD31284HtbcD63HL9wEifFx0CcolJMvA4e8ySL3lHg9S/cMOYKPEgWxVBl1gZVY8LtiLz0mA==" saltValue="RMU3l95KHgoPcjCkRQQo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54042</v>
      </c>
      <c r="E3" s="156"/>
      <c r="F3" s="157">
        <v>46035</v>
      </c>
      <c r="G3" s="158"/>
      <c r="H3" s="159"/>
    </row>
    <row r="4" spans="1:8" x14ac:dyDescent="0.2">
      <c r="A4" s="160"/>
      <c r="B4" s="161"/>
      <c r="C4" s="162"/>
      <c r="D4" s="163">
        <v>41752</v>
      </c>
      <c r="E4" s="164"/>
      <c r="F4" s="165">
        <v>25158</v>
      </c>
      <c r="G4" s="166"/>
      <c r="H4" s="167"/>
    </row>
    <row r="5" spans="1:8" x14ac:dyDescent="0.2">
      <c r="A5" s="148" t="s">
        <v>519</v>
      </c>
      <c r="B5" s="153"/>
      <c r="C5" s="154"/>
      <c r="D5" s="155">
        <v>58378</v>
      </c>
      <c r="E5" s="156"/>
      <c r="F5" s="157">
        <v>43261</v>
      </c>
      <c r="G5" s="158"/>
      <c r="H5" s="159"/>
    </row>
    <row r="6" spans="1:8" x14ac:dyDescent="0.2">
      <c r="A6" s="160"/>
      <c r="B6" s="161"/>
      <c r="C6" s="162"/>
      <c r="D6" s="163">
        <v>47442</v>
      </c>
      <c r="E6" s="164"/>
      <c r="F6" s="165">
        <v>24721</v>
      </c>
      <c r="G6" s="166"/>
      <c r="H6" s="167"/>
    </row>
    <row r="7" spans="1:8" x14ac:dyDescent="0.2">
      <c r="A7" s="148" t="s">
        <v>520</v>
      </c>
      <c r="B7" s="153"/>
      <c r="C7" s="154"/>
      <c r="D7" s="155">
        <v>47849</v>
      </c>
      <c r="E7" s="156"/>
      <c r="F7" s="157">
        <v>40626</v>
      </c>
      <c r="G7" s="158"/>
      <c r="H7" s="159"/>
    </row>
    <row r="8" spans="1:8" x14ac:dyDescent="0.2">
      <c r="A8" s="160"/>
      <c r="B8" s="161"/>
      <c r="C8" s="162"/>
      <c r="D8" s="163">
        <v>41293</v>
      </c>
      <c r="E8" s="164"/>
      <c r="F8" s="165">
        <v>24279</v>
      </c>
      <c r="G8" s="166"/>
      <c r="H8" s="167"/>
    </row>
    <row r="9" spans="1:8" x14ac:dyDescent="0.2">
      <c r="A9" s="148" t="s">
        <v>521</v>
      </c>
      <c r="B9" s="153"/>
      <c r="C9" s="154"/>
      <c r="D9" s="155">
        <v>56091</v>
      </c>
      <c r="E9" s="156"/>
      <c r="F9" s="157">
        <v>46133</v>
      </c>
      <c r="G9" s="158"/>
      <c r="H9" s="159"/>
    </row>
    <row r="10" spans="1:8" x14ac:dyDescent="0.2">
      <c r="A10" s="160"/>
      <c r="B10" s="161"/>
      <c r="C10" s="162"/>
      <c r="D10" s="163">
        <v>46237</v>
      </c>
      <c r="E10" s="164"/>
      <c r="F10" s="165">
        <v>27280</v>
      </c>
      <c r="G10" s="166"/>
      <c r="H10" s="167"/>
    </row>
    <row r="11" spans="1:8" x14ac:dyDescent="0.2">
      <c r="A11" s="148" t="s">
        <v>522</v>
      </c>
      <c r="B11" s="153"/>
      <c r="C11" s="154"/>
      <c r="D11" s="155">
        <v>59139</v>
      </c>
      <c r="E11" s="156"/>
      <c r="F11" s="157">
        <v>49174</v>
      </c>
      <c r="G11" s="158"/>
      <c r="H11" s="159"/>
    </row>
    <row r="12" spans="1:8" x14ac:dyDescent="0.2">
      <c r="A12" s="160"/>
      <c r="B12" s="161"/>
      <c r="C12" s="168"/>
      <c r="D12" s="163">
        <v>50184</v>
      </c>
      <c r="E12" s="164"/>
      <c r="F12" s="165">
        <v>29896</v>
      </c>
      <c r="G12" s="166"/>
      <c r="H12" s="167"/>
    </row>
    <row r="13" spans="1:8" x14ac:dyDescent="0.2">
      <c r="A13" s="148"/>
      <c r="B13" s="153"/>
      <c r="C13" s="169"/>
      <c r="D13" s="170">
        <v>55100</v>
      </c>
      <c r="E13" s="171"/>
      <c r="F13" s="172">
        <v>45046</v>
      </c>
      <c r="G13" s="173"/>
      <c r="H13" s="159"/>
    </row>
    <row r="14" spans="1:8" x14ac:dyDescent="0.2">
      <c r="A14" s="160"/>
      <c r="B14" s="161"/>
      <c r="C14" s="162"/>
      <c r="D14" s="163">
        <v>45382</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7.37</v>
      </c>
      <c r="C19" s="174">
        <f>ROUND(VALUE(SUBSTITUTE(実質収支比率等に係る経年分析!G$48,"▲","-")),2)</f>
        <v>9.06</v>
      </c>
      <c r="D19" s="174">
        <f>ROUND(VALUE(SUBSTITUTE(実質収支比率等に係る経年分析!H$48,"▲","-")),2)</f>
        <v>11.41</v>
      </c>
      <c r="E19" s="174">
        <f>ROUND(VALUE(SUBSTITUTE(実質収支比率等に係る経年分析!I$48,"▲","-")),2)</f>
        <v>10.47</v>
      </c>
      <c r="F19" s="174">
        <f>ROUND(VALUE(SUBSTITUTE(実質収支比率等に係る経年分析!J$48,"▲","-")),2)</f>
        <v>7.33</v>
      </c>
    </row>
    <row r="20" spans="1:11" x14ac:dyDescent="0.2">
      <c r="A20" s="174" t="s">
        <v>53</v>
      </c>
      <c r="B20" s="174">
        <f>ROUND(VALUE(SUBSTITUTE(実質収支比率等に係る経年分析!F$47,"▲","-")),2)</f>
        <v>27.1</v>
      </c>
      <c r="C20" s="174">
        <f>ROUND(VALUE(SUBSTITUTE(実質収支比率等に係る経年分析!G$47,"▲","-")),2)</f>
        <v>28.87</v>
      </c>
      <c r="D20" s="174">
        <f>ROUND(VALUE(SUBSTITUTE(実質収支比率等に係る経年分析!H$47,"▲","-")),2)</f>
        <v>31.41</v>
      </c>
      <c r="E20" s="174">
        <f>ROUND(VALUE(SUBSTITUTE(実質収支比率等に係る経年分析!I$47,"▲","-")),2)</f>
        <v>28.58</v>
      </c>
      <c r="F20" s="174">
        <f>ROUND(VALUE(SUBSTITUTE(実質収支比率等に係る経年分析!J$47,"▲","-")),2)</f>
        <v>31.03</v>
      </c>
    </row>
    <row r="21" spans="1:11" x14ac:dyDescent="0.2">
      <c r="A21" s="174" t="s">
        <v>54</v>
      </c>
      <c r="B21" s="174">
        <f>IF(ISNUMBER(VALUE(SUBSTITUTE(実質収支比率等に係る経年分析!F$49,"▲","-"))),ROUND(VALUE(SUBSTITUTE(実質収支比率等に係る経年分析!F$49,"▲","-")),2),NA())</f>
        <v>1.91</v>
      </c>
      <c r="C21" s="174">
        <f>IF(ISNUMBER(VALUE(SUBSTITUTE(実質収支比率等に係る経年分析!G$49,"▲","-"))),ROUND(VALUE(SUBSTITUTE(実質収支比率等に係る経年分析!G$49,"▲","-")),2),NA())</f>
        <v>5.03</v>
      </c>
      <c r="D21" s="174">
        <f>IF(ISNUMBER(VALUE(SUBSTITUTE(実質収支比率等に係る経年分析!H$49,"▲","-"))),ROUND(VALUE(SUBSTITUTE(実質収支比率等に係る経年分析!H$49,"▲","-")),2),NA())</f>
        <v>1.62</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1.03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公共用地取得事業特別会計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3.63</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5749</v>
      </c>
      <c r="E42" s="176"/>
      <c r="F42" s="176"/>
      <c r="G42" s="176">
        <f>'実質公債費比率（分子）の構造'!L$52</f>
        <v>5725</v>
      </c>
      <c r="H42" s="176"/>
      <c r="I42" s="176"/>
      <c r="J42" s="176">
        <f>'実質公債費比率（分子）の構造'!M$52</f>
        <v>6044</v>
      </c>
      <c r="K42" s="176"/>
      <c r="L42" s="176"/>
      <c r="M42" s="176">
        <f>'実質公債費比率（分子）の構造'!N$52</f>
        <v>6231</v>
      </c>
      <c r="N42" s="176"/>
      <c r="O42" s="176"/>
      <c r="P42" s="176">
        <f>'実質公債費比率（分子）の構造'!O$52</f>
        <v>5756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654</v>
      </c>
      <c r="L44" s="176"/>
      <c r="M44" s="176"/>
      <c r="N44" s="176">
        <f>'実質公債費比率（分子）の構造'!O$50</f>
        <v>123</v>
      </c>
      <c r="O44" s="176"/>
      <c r="P44" s="176"/>
    </row>
    <row r="45" spans="1:16" x14ac:dyDescent="0.2">
      <c r="A45" s="176" t="s">
        <v>63</v>
      </c>
      <c r="B45" s="176" t="str">
        <f>'実質公債費比率（分子）の構造'!K$49</f>
        <v>-</v>
      </c>
      <c r="C45" s="176"/>
      <c r="D45" s="176"/>
      <c r="E45" s="176" t="str">
        <f>'実質公債費比率（分子）の構造'!L$49</f>
        <v>-</v>
      </c>
      <c r="F45" s="176"/>
      <c r="G45" s="176"/>
      <c r="H45" s="176">
        <f>'実質公債費比率（分子）の構造'!M$49</f>
        <v>5</v>
      </c>
      <c r="I45" s="176"/>
      <c r="J45" s="176"/>
      <c r="K45" s="176">
        <f>'実質公債費比率（分子）の構造'!N$49</f>
        <v>5</v>
      </c>
      <c r="L45" s="176"/>
      <c r="M45" s="176"/>
      <c r="N45" s="176">
        <f>'実質公債費比率（分子）の構造'!O$49</f>
        <v>12</v>
      </c>
      <c r="O45" s="176"/>
      <c r="P45" s="176"/>
    </row>
    <row r="46" spans="1:16" x14ac:dyDescent="0.2">
      <c r="A46" s="176" t="s">
        <v>64</v>
      </c>
      <c r="B46" s="176">
        <f>'実質公債費比率（分子）の構造'!K$48</f>
        <v>1158</v>
      </c>
      <c r="C46" s="176"/>
      <c r="D46" s="176"/>
      <c r="E46" s="176">
        <f>'実質公債費比率（分子）の構造'!L$48</f>
        <v>1122</v>
      </c>
      <c r="F46" s="176"/>
      <c r="G46" s="176"/>
      <c r="H46" s="176">
        <f>'実質公債費比率（分子）の構造'!M$48</f>
        <v>1163</v>
      </c>
      <c r="I46" s="176"/>
      <c r="J46" s="176"/>
      <c r="K46" s="176">
        <f>'実質公債費比率（分子）の構造'!N$48</f>
        <v>1141</v>
      </c>
      <c r="L46" s="176"/>
      <c r="M46" s="176"/>
      <c r="N46" s="176">
        <f>'実質公債費比率（分子）の構造'!O$48</f>
        <v>1249</v>
      </c>
      <c r="O46" s="176"/>
      <c r="P46" s="176"/>
    </row>
    <row r="47" spans="1:16" x14ac:dyDescent="0.2">
      <c r="A47" s="176" t="s">
        <v>12</v>
      </c>
      <c r="B47" s="176">
        <f>'実質公債費比率（分子）の構造'!K$47</f>
        <v>42</v>
      </c>
      <c r="C47" s="176"/>
      <c r="D47" s="176"/>
      <c r="E47" s="176">
        <f>'実質公債費比率（分子）の構造'!L$47</f>
        <v>42</v>
      </c>
      <c r="F47" s="176"/>
      <c r="G47" s="176"/>
      <c r="H47" s="176">
        <f>'実質公債費比率（分子）の構造'!M$47</f>
        <v>42</v>
      </c>
      <c r="I47" s="176"/>
      <c r="J47" s="176"/>
      <c r="K47" s="176">
        <f>'実質公債費比率（分子）の構造'!N$47</f>
        <v>42</v>
      </c>
      <c r="L47" s="176"/>
      <c r="M47" s="176"/>
      <c r="N47" s="176">
        <f>'実質公債費比率（分子）の構造'!O$47</f>
        <v>42</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6001</v>
      </c>
      <c r="C49" s="176"/>
      <c r="D49" s="176"/>
      <c r="E49" s="176">
        <f>'実質公債費比率（分子）の構造'!L$45</f>
        <v>5753</v>
      </c>
      <c r="F49" s="176"/>
      <c r="G49" s="176"/>
      <c r="H49" s="176">
        <f>'実質公債費比率（分子）の構造'!M$45</f>
        <v>6044</v>
      </c>
      <c r="I49" s="176"/>
      <c r="J49" s="176"/>
      <c r="K49" s="176">
        <f>'実質公債費比率（分子）の構造'!N$45</f>
        <v>6132</v>
      </c>
      <c r="L49" s="176"/>
      <c r="M49" s="176"/>
      <c r="N49" s="176">
        <f>'実質公債費比率（分子）の構造'!O$45</f>
        <v>6036</v>
      </c>
      <c r="O49" s="176"/>
      <c r="P49" s="176"/>
    </row>
    <row r="50" spans="1:16" x14ac:dyDescent="0.2">
      <c r="A50" s="176" t="s">
        <v>67</v>
      </c>
      <c r="B50" s="176" t="e">
        <f>NA()</f>
        <v>#N/A</v>
      </c>
      <c r="C50" s="176">
        <f>IF(ISNUMBER('実質公債費比率（分子）の構造'!K$53),'実質公債費比率（分子）の構造'!K$53,NA())</f>
        <v>1452</v>
      </c>
      <c r="D50" s="176" t="e">
        <f>NA()</f>
        <v>#N/A</v>
      </c>
      <c r="E50" s="176" t="e">
        <f>NA()</f>
        <v>#N/A</v>
      </c>
      <c r="F50" s="176">
        <f>IF(ISNUMBER('実質公債費比率（分子）の構造'!L$53),'実質公債費比率（分子）の構造'!L$53,NA())</f>
        <v>1192</v>
      </c>
      <c r="G50" s="176" t="e">
        <f>NA()</f>
        <v>#N/A</v>
      </c>
      <c r="H50" s="176" t="e">
        <f>NA()</f>
        <v>#N/A</v>
      </c>
      <c r="I50" s="176">
        <f>IF(ISNUMBER('実質公債費比率（分子）の構造'!M$53),'実質公債費比率（分子）の構造'!M$53,NA())</f>
        <v>1210</v>
      </c>
      <c r="J50" s="176" t="e">
        <f>NA()</f>
        <v>#N/A</v>
      </c>
      <c r="K50" s="176" t="e">
        <f>NA()</f>
        <v>#N/A</v>
      </c>
      <c r="L50" s="176">
        <f>IF(ISNUMBER('実質公債費比率（分子）の構造'!N$53),'実質公債費比率（分子）の構造'!N$53,NA())</f>
        <v>1743</v>
      </c>
      <c r="M50" s="176" t="e">
        <f>NA()</f>
        <v>#N/A</v>
      </c>
      <c r="N50" s="176" t="e">
        <f>NA()</f>
        <v>#N/A</v>
      </c>
      <c r="O50" s="176">
        <f>IF(ISNUMBER('実質公債費比率（分子）の構造'!O$53),'実質公債費比率（分子）の構造'!O$53,NA())</f>
        <v>1706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27888</v>
      </c>
      <c r="E56" s="175"/>
      <c r="F56" s="175"/>
      <c r="G56" s="175">
        <f>'将来負担比率（分子）の構造'!J$52</f>
        <v>25318</v>
      </c>
      <c r="H56" s="175"/>
      <c r="I56" s="175"/>
      <c r="J56" s="175">
        <f>'将来負担比率（分子）の構造'!K$52</f>
        <v>23348</v>
      </c>
      <c r="K56" s="175"/>
      <c r="L56" s="175"/>
      <c r="M56" s="175">
        <f>'将来負担比率（分子）の構造'!L$52</f>
        <v>21803</v>
      </c>
      <c r="N56" s="175"/>
      <c r="O56" s="175"/>
      <c r="P56" s="175">
        <f>'将来負担比率（分子）の構造'!M$52</f>
        <v>21264</v>
      </c>
    </row>
    <row r="57" spans="1:16" x14ac:dyDescent="0.2">
      <c r="A57" s="175" t="s">
        <v>42</v>
      </c>
      <c r="B57" s="175"/>
      <c r="C57" s="175"/>
      <c r="D57" s="175">
        <f>'将来負担比率（分子）の構造'!I$51</f>
        <v>10310</v>
      </c>
      <c r="E57" s="175"/>
      <c r="F57" s="175"/>
      <c r="G57" s="175">
        <f>'将来負担比率（分子）の構造'!J$51</f>
        <v>12261</v>
      </c>
      <c r="H57" s="175"/>
      <c r="I57" s="175"/>
      <c r="J57" s="175">
        <f>'将来負担比率（分子）の構造'!K$51</f>
        <v>14954</v>
      </c>
      <c r="K57" s="175"/>
      <c r="L57" s="175"/>
      <c r="M57" s="175">
        <f>'将来負担比率（分子）の構造'!L$51</f>
        <v>17411</v>
      </c>
      <c r="N57" s="175"/>
      <c r="O57" s="175"/>
      <c r="P57" s="175">
        <f>'将来負担比率（分子）の構造'!M$51</f>
        <v>17154</v>
      </c>
    </row>
    <row r="58" spans="1:16" x14ac:dyDescent="0.2">
      <c r="A58" s="175" t="s">
        <v>41</v>
      </c>
      <c r="B58" s="175"/>
      <c r="C58" s="175"/>
      <c r="D58" s="175">
        <f>'将来負担比率（分子）の構造'!I$50</f>
        <v>22598</v>
      </c>
      <c r="E58" s="175"/>
      <c r="F58" s="175"/>
      <c r="G58" s="175">
        <f>'将来負担比率（分子）の構造'!J$50</f>
        <v>26472</v>
      </c>
      <c r="H58" s="175"/>
      <c r="I58" s="175"/>
      <c r="J58" s="175">
        <f>'将来負担比率（分子）の構造'!K$50</f>
        <v>28714</v>
      </c>
      <c r="K58" s="175"/>
      <c r="L58" s="175"/>
      <c r="M58" s="175">
        <f>'将来負担比率（分子）の構造'!L$50</f>
        <v>31127</v>
      </c>
      <c r="N58" s="175"/>
      <c r="O58" s="175"/>
      <c r="P58" s="175">
        <f>'将来負担比率（分子）の構造'!M$50</f>
        <v>33372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11498</v>
      </c>
      <c r="C62" s="175"/>
      <c r="D62" s="175"/>
      <c r="E62" s="175">
        <f>'将来負担比率（分子）の構造'!J$45</f>
        <v>11125</v>
      </c>
      <c r="F62" s="175"/>
      <c r="G62" s="175"/>
      <c r="H62" s="175">
        <f>'将来負担比率（分子）の構造'!K$45</f>
        <v>10660</v>
      </c>
      <c r="I62" s="175"/>
      <c r="J62" s="175"/>
      <c r="K62" s="175">
        <f>'将来負担比率（分子）の構造'!L$45</f>
        <v>10698</v>
      </c>
      <c r="L62" s="175"/>
      <c r="M62" s="175"/>
      <c r="N62" s="175">
        <f>'将来負担比率（分子）の構造'!M$45</f>
        <v>10840</v>
      </c>
      <c r="O62" s="175"/>
      <c r="P62" s="175"/>
    </row>
    <row r="63" spans="1:16" x14ac:dyDescent="0.2">
      <c r="A63" s="175" t="s">
        <v>34</v>
      </c>
      <c r="B63" s="175" t="str">
        <f>'将来負担比率（分子）の構造'!I$44</f>
        <v>-</v>
      </c>
      <c r="C63" s="175"/>
      <c r="D63" s="175"/>
      <c r="E63" s="175">
        <f>'将来負担比率（分子）の構造'!J$44</f>
        <v>1265</v>
      </c>
      <c r="F63" s="175"/>
      <c r="G63" s="175"/>
      <c r="H63" s="175">
        <f>'将来負担比率（分子）の構造'!K$44</f>
        <v>1373</v>
      </c>
      <c r="I63" s="175"/>
      <c r="J63" s="175"/>
      <c r="K63" s="175">
        <f>'将来負担比率（分子）の構造'!L$44</f>
        <v>2307</v>
      </c>
      <c r="L63" s="175"/>
      <c r="M63" s="175"/>
      <c r="N63" s="175">
        <f>'将来負担比率（分子）の構造'!M$44</f>
        <v>4715</v>
      </c>
      <c r="O63" s="175"/>
      <c r="P63" s="175"/>
    </row>
    <row r="64" spans="1:16" x14ac:dyDescent="0.2">
      <c r="A64" s="175" t="s">
        <v>33</v>
      </c>
      <c r="B64" s="175">
        <f>'将来負担比率（分子）の構造'!I$43</f>
        <v>12633</v>
      </c>
      <c r="C64" s="175"/>
      <c r="D64" s="175"/>
      <c r="E64" s="175">
        <f>'将来負担比率（分子）の構造'!J$43</f>
        <v>12900</v>
      </c>
      <c r="F64" s="175"/>
      <c r="G64" s="175"/>
      <c r="H64" s="175">
        <f>'将来負担比率（分子）の構造'!K$43</f>
        <v>13817</v>
      </c>
      <c r="I64" s="175"/>
      <c r="J64" s="175"/>
      <c r="K64" s="175">
        <f>'将来負担比率（分子）の構造'!L$43</f>
        <v>14407</v>
      </c>
      <c r="L64" s="175"/>
      <c r="M64" s="175"/>
      <c r="N64" s="175">
        <f>'将来負担比率（分子）の構造'!M$43</f>
        <v>14648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654</v>
      </c>
      <c r="L65" s="175"/>
      <c r="M65" s="175"/>
      <c r="N65" s="175">
        <f>'将来負担比率（分子）の構造'!M$42</f>
        <v>1990</v>
      </c>
      <c r="O65" s="175"/>
      <c r="P65" s="175"/>
    </row>
    <row r="66" spans="1:16" x14ac:dyDescent="0.2">
      <c r="A66" s="175" t="s">
        <v>31</v>
      </c>
      <c r="B66" s="175">
        <f>'将来負担比率（分子）の構造'!I$41</f>
        <v>55067</v>
      </c>
      <c r="C66" s="175"/>
      <c r="D66" s="175"/>
      <c r="E66" s="175">
        <f>'将来負担比率（分子）の構造'!J$41</f>
        <v>58568</v>
      </c>
      <c r="F66" s="175"/>
      <c r="G66" s="175"/>
      <c r="H66" s="175">
        <f>'将来負担比率（分子）の構造'!K$41</f>
        <v>60349</v>
      </c>
      <c r="I66" s="175"/>
      <c r="J66" s="175"/>
      <c r="K66" s="175">
        <f>'将来負担比率（分子）の構造'!L$41</f>
        <v>63061</v>
      </c>
      <c r="L66" s="175"/>
      <c r="M66" s="175"/>
      <c r="N66" s="175">
        <f>'将来負担比率（分子）の構造'!M$41</f>
        <v>67207</v>
      </c>
      <c r="O66" s="175"/>
      <c r="P66" s="175"/>
    </row>
    <row r="67" spans="1:16" x14ac:dyDescent="0.2">
      <c r="A67" s="175" t="s">
        <v>71</v>
      </c>
      <c r="B67" s="175" t="e">
        <f>NA()</f>
        <v>#N/A</v>
      </c>
      <c r="C67" s="175">
        <f>IF(ISNUMBER('将来負担比率（分子）の構造'!I$53), IF('将来負担比率（分子）の構造'!I$53 &lt; 0, 0, '将来負担比率（分子）の構造'!I$53), NA())</f>
        <v>18403</v>
      </c>
      <c r="D67" s="175" t="e">
        <f>NA()</f>
        <v>#N/A</v>
      </c>
      <c r="E67" s="175" t="e">
        <f>NA()</f>
        <v>#N/A</v>
      </c>
      <c r="F67" s="175">
        <f>IF(ISNUMBER('将来負担比率（分子）の構造'!J$53), IF('将来負担比率（分子）の構造'!J$53 &lt; 0, 0, '将来負担比率（分子）の構造'!J$53), NA())</f>
        <v>19808</v>
      </c>
      <c r="G67" s="175" t="e">
        <f>NA()</f>
        <v>#N/A</v>
      </c>
      <c r="H67" s="175" t="e">
        <f>NA()</f>
        <v>#N/A</v>
      </c>
      <c r="I67" s="175">
        <f>IF(ISNUMBER('将来負担比率（分子）の構造'!K$53), IF('将来負担比率（分子）の構造'!K$53 &lt; 0, 0, '将来負担比率（分子）の構造'!K$53), NA())</f>
        <v>19184</v>
      </c>
      <c r="J67" s="175" t="e">
        <f>NA()</f>
        <v>#N/A</v>
      </c>
      <c r="K67" s="175" t="e">
        <f>NA()</f>
        <v>#N/A</v>
      </c>
      <c r="L67" s="175">
        <f>IF(ISNUMBER('将来負担比率（分子）の構造'!L$53), IF('将来負担比率（分子）の構造'!L$53 &lt; 0, 0, '将来負担比率（分子）の構造'!L$53), NA())</f>
        <v>20785</v>
      </c>
      <c r="M67" s="175" t="e">
        <f>NA()</f>
        <v>#N/A</v>
      </c>
      <c r="N67" s="175" t="e">
        <f>NA()</f>
        <v>#N/A</v>
      </c>
      <c r="O67" s="175">
        <f>IF(ISNUMBER('将来負担比率（分子）の構造'!M$53), IF('将来負担比率（分子）の構造'!M$53 &lt; 0, 0, '将来負担比率（分子）の構造'!M$53), NA())</f>
        <v>27611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15322</v>
      </c>
      <c r="C72" s="179">
        <f>基金残高に係る経年分析!G55</f>
        <v>14156</v>
      </c>
      <c r="D72" s="179">
        <f>基金残高に係る経年分析!H55</f>
        <v>16079</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9770</v>
      </c>
      <c r="C74" s="179">
        <f>基金残高に係る経年分析!G57</f>
        <v>14199</v>
      </c>
      <c r="D74" s="179">
        <f>基金残高に係る経年分析!H57</f>
        <v>15489</v>
      </c>
    </row>
  </sheetData>
  <sheetProtection algorithmName="SHA-512" hashValue="6XfweAAw6JLS3hnzvgG5YiSoh7h0NjgSj5FqSUflvCuwTRCfxjYjeHoVpD7HU6TlsERE6rZDpD5SV8387aQFAQ==" saltValue="wSNyumjX5m704csp1WaT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2025-03-18T01:40:39Z</cp:lastPrinted>
  <dcterms:created xsi:type="dcterms:W3CDTF">2025-02-19T02:00:19Z</dcterms:created>
  <dcterms:modified xsi:type="dcterms:W3CDTF">2025-03-25T02:51:28Z</dcterms:modified>
  <cp:category/>
</cp:coreProperties>
</file>