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ED6EC7AF-59D7-448E-8EA9-CD54CA19CC7C}" xr6:coauthVersionLast="47" xr6:coauthVersionMax="47" xr10:uidLastSave="{00000000-0000-0000-0000-000000000000}"/>
  <bookViews>
    <workbookView xWindow="29280" yWindow="48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1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W38" i="10"/>
  <c r="BE38" i="10"/>
  <c r="AM38" i="10"/>
  <c r="U38" i="10"/>
  <c r="C38" i="10"/>
  <c r="BW37" i="10"/>
  <c r="BE37" i="10"/>
  <c r="AM37" i="10"/>
  <c r="U37" i="10"/>
  <c r="C37" i="10"/>
  <c r="BE36" i="10"/>
  <c r="AM36" i="10"/>
  <c r="BE35" i="10"/>
  <c r="BW34" i="10"/>
  <c r="BW35" i="10" s="1"/>
  <c r="BW36" i="10" s="1"/>
  <c r="BE34" i="10"/>
  <c r="C34" i="10"/>
  <c r="C35" i="10" s="1"/>
  <c r="CO34" i="10" l="1"/>
  <c r="CO35" i="10" s="1"/>
  <c r="CO36" i="10" s="1"/>
  <c r="CO37" i="10" s="1"/>
  <c r="CO38" i="10" s="1"/>
  <c r="U34" i="10"/>
  <c r="U35" i="10" s="1"/>
  <c r="U36" i="10" s="1"/>
  <c r="C36" i="10"/>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<sst xmlns="http://schemas.openxmlformats.org/spreadsheetml/2006/main" count="1114" uniqueCount="573">
  <si>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</si>
  <si>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</si>
  <si>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</si>
  <si>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</si>
  <si>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</si>
  <si>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</si>
  <si>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</si>
  <si>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</si>
  <si>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</si>
  <si>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</si>
  <si>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</si>
  <si>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</si>
  <si>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</si>
  <si>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</si>
  <si>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</si>
  <si>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</si>
  <si>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</si>
  <si>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</si>
  <si>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</si>
  <si>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</si>
  <si>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</si>
  <si>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</si>
  <si>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</si>
  <si>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</si>
  <si>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</si>
  <si>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</si>
  <si>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</si>
  <si>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</si>
  <si>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</si>
  <si>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</si>
  <si>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</si>
  <si>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</si>
  <si>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</si>
  <si>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</si>
  <si>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</si>
  <si>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</si>
  <si>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</si>
  <si>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</si>
  <si>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</si>
  <si>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</si>
  <si>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</si>
  <si>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</si>
  <si>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</si>
  <si>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</si>
  <si>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</si>
  <si>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</si>
  <si>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</si>
  <si>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</si>
  <si>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</si>
  <si>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</si>
  <si>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</si>
  <si>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</si>
  <si>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</si>
  <si>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</si>
  <si>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</si>
  <si>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</si>
  <si>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</si>
  <si>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</si>
  <si>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</si>
  <si>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</si>
  <si>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</si>
  <si>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</si>
  <si>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</si>
  <si>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</si>
  <si>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</si>
  <si>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</si>
  <si>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</si>
  <si>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</si>
  <si>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</si>
  <si>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</si>
  <si>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</si>
  <si>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</si>
  <si>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</si>
  <si>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</si>
  <si>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</si>
  <si>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</si>
  <si>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</si>
  <si>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</si>
  <si>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</si>
  <si>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</si>
  <si>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</si>
  <si>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</si>
  <si>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</si>
  <si>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</si>
  <si>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</si>
  <si>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</si>
  <si>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</si>
  <si>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</si>
  <si>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</si>
  <si>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</si>
  <si>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</si>
  <si>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</si>
  <si>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</si>
  <si>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</si>
  <si>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厚木市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</si>
  <si>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</si>
  <si>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</si>
  <si>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</si>
  <si>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</si>
  <si>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</si>
  <si>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</si>
  <si>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</si>
  <si>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</si>
  <si>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</si>
  <si>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</si>
  <si>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</si>
  <si>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</si>
  <si>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</si>
  <si>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</si>
  <si>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</si>
  <si>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</si>
  <si>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</si>
  <si>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</si>
  <si>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</si>
  <si>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</si>
  <si>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</si>
  <si>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</si>
  <si>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</si>
  <si>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</si>
  <si>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</si>
  <si>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</si>
  <si>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</si>
  <si>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</si>
  <si>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</si>
  <si>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</si>
  <si>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</si>
  <si>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</si>
  <si>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</si>
  <si>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</si>
  <si>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</si>
  <si>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</si>
  <si>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</si>
  <si>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</si>
  <si>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</si>
  <si>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</si>
  <si>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</si>
  <si>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</si>
  <si>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</si>
  <si>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</si>
  <si>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</si>
  <si>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</si>
  <si>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</si>
  <si>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</si>
  <si>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</si>
  <si>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</si>
  <si>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</si>
  <si>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</si>
  <si>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</si>
  <si>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</si>
  <si>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</si>
  <si>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</si>
  <si>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</si>
  <si>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</si>
  <si>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</si>
  <si>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</si>
  <si>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</si>
  <si>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</si>
  <si>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</si>
  <si>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</si>
  <si>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</si>
  <si>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</si>
  <si>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</si>
  <si>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</si>
  <si>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</si>
  <si>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</si>
  <si>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</si>
  <si>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</si>
  <si>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</si>
  <si>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</si>
  <si>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</si>
  <si>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</si>
  <si>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</si>
  <si>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</si>
  <si>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</si>
  <si>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</si>
  <si>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</si>
  <si>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</si>
  <si>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</si>
  <si>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</si>
  <si>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</si>
  <si>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</si>
  <si>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</si>
  <si>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</si>
  <si>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</si>
  <si>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</si>
  <si>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</si>
  <si>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</si>
  <si>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</si>
  <si>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</si>
  <si>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</si>
  <si>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</si>
  <si>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</si>
  <si>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</si>
  <si>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</si>
  <si>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</si>
  <si>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</si>
  <si>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</si>
  <si>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</si>
  <si>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</si>
  <si>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</si>
  <si>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</si>
  <si>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</si>
  <si>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</si>
  <si>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神奈川県厚木市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</si>
  <si>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</si>
  <si>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</si>
  <si>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</si>
  <si>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</si>
  <si>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</si>
  <si>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</si>
  <si>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</si>
  <si>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</si>
  <si>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</si>
  <si>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</si>
  <si>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</si>
  <si>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</si>
  <si>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</si>
  <si>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</si>
  <si>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</si>
  <si>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</si>
  <si>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</si>
  <si>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</si>
  <si>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</si>
  <si>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</si>
  <si>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</si>
  <si>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</si>
  <si>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</si>
  <si>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</si>
  <si>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</si>
  <si>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</si>
  <si>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</si>
  <si>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</si>
  <si>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</si>
  <si>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</si>
  <si>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</si>
  <si>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</si>
  <si>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</si>
  <si>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</si>
  <si>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</si>
  <si>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</si>
  <si>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</si>
  <si>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</si>
  <si>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</si>
  <si>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</si>
  <si>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</si>
  <si>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</si>
  <si>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</si>
  <si>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</si>
  <si>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</si>
  <si>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</si>
  <si>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</si>
  <si>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</si>
  <si>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</si>
  <si>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</si>
  <si>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</si>
  <si>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</si>
  <si>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</si>
  <si>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</si>
  <si>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</si>
  <si>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</si>
  <si>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</si>
  <si>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</si>
  <si>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</si>
  <si>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</si>
  <si>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</si>
  <si>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</si>
  <si>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</si>
  <si>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</si>
  <si>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</si>
  <si>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</si>
  <si>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</si>
  <si>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</si>
  <si>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</si>
  <si>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</si>
  <si>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</si>
  <si>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</si>
  <si>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</si>
  <si>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</si>
  <si>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</si>
  <si>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</si>
  <si>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</si>
  <si>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</si>
  <si>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</si>
  <si>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</si>
  <si>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</si>
  <si>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</si>
  <si>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</si>
  <si>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</si>
  <si>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</si>
  <si>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</si>
  <si>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</si>
  <si>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</si>
  <si>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</si>
  <si>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</si>
  <si>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</si>
  <si>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</si>
  <si>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</si>
  <si>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</si>
  <si>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</si>
  <si>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</si>
  <si>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</si>
  <si>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</si>
  <si>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</si>
  <si>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</si>
  <si>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</si>
  <si>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</si>
  <si>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</si>
  <si>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</si>
  <si>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</si>
  <si>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</si>
  <si>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</si>
  <si>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</si>
  <si>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</si>
  <si>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</si>
  <si>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</si>
  <si>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</si>
  <si>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</si>
  <si>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</si>
  <si>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</si>
  <si>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</si>
  <si>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</si>
  <si>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</si>
  <si>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</si>
  <si>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</si>
  <si>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</si>
  <si>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</si>
  <si>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</si>
  <si>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</si>
  <si>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</si>
  <si>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</si>
  <si>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</si>
  <si>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</si>
  <si>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</si>
  <si>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</si>
  <si>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</si>
  <si>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</si>
  <si>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</si>
  <si>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</si>
  <si>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</si>
  <si>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</si>
  <si>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</si>
  <si>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</si>
  <si>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</si>
  <si>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</si>
  <si>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</si>
  <si>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</si>
  <si>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</si>
  <si>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</si>
  <si>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</si>
  <si>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</si>
  <si>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</si>
  <si>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</si>
  <si>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</si>
  <si>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</si>
  <si>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神奈川県厚木市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</si>
  <si>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</si>
  <si>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</si>
  <si>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</si>
  <si>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</si>
  <si>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</si>
  <si>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</si>
  <si>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</si>
  <si>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</si>
  <si>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</si>
  <si>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</si>
  <si>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</si>
  <si>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</si>
  <si>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</si>
  <si>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</si>
  <si>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</si>
  <si>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</si>
  <si>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</si>
  <si>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</si>
  <si>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</si>
  <si>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</si>
  <si>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公共用地取得事業特別会計</t>
    <phoneticPr fontId="5"/>
  </si>
  <si>
    <t>学校給食事業特別会計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</si>
  <si>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</si>
  <si>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</si>
  <si>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</si>
  <si>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</si>
  <si>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</si>
  <si>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</si>
  <si>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</si>
  <si>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</si>
  <si>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</si>
  <si>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</si>
  <si>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</si>
  <si>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</si>
  <si>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</si>
  <si>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</si>
  <si>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</si>
  <si>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</si>
  <si>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病院事業会計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</si>
  <si>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</si>
  <si>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</si>
  <si>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</si>
  <si>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</si>
  <si>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</si>
  <si>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</si>
  <si>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</si>
  <si>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</si>
  <si>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</si>
  <si>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</si>
  <si>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</si>
  <si>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</si>
  <si>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</si>
  <si>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</si>
  <si>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</si>
  <si>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</si>
  <si>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</si>
  <si>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</si>
  <si>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</si>
  <si>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</si>
  <si>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</si>
  <si>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</si>
  <si>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</si>
  <si>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</si>
  <si>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</si>
  <si>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</si>
  <si>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</si>
  <si>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</si>
  <si>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</si>
  <si>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</si>
  <si>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</si>
  <si>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</si>
  <si>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</si>
  <si>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</si>
  <si>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</si>
  <si>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</si>
  <si>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</si>
  <si>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</si>
  <si>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</si>
  <si>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</si>
  <si>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</si>
  <si>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</si>
  <si>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</si>
  <si>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</si>
  <si>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</si>
  <si>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</si>
  <si>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</si>
  <si>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</si>
  <si>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</si>
  <si>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</si>
  <si>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</si>
  <si>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</si>
  <si>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</si>
  <si>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</si>
  <si>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</si>
  <si>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</si>
  <si>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</si>
  <si>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</si>
  <si>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</si>
  <si>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</si>
  <si>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</si>
  <si>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</si>
  <si>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</si>
  <si>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</si>
  <si>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</si>
  <si>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</si>
  <si>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</si>
  <si>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</si>
  <si>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</si>
  <si>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</si>
  <si>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</si>
  <si>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</si>
  <si>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</si>
  <si>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</si>
  <si>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</si>
  <si>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</si>
  <si>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</si>
  <si>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</si>
  <si>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</si>
  <si>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</si>
  <si>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</si>
  <si>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</si>
  <si>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</si>
  <si>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</si>
  <si>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</si>
  <si>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</si>
  <si>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</si>
  <si>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</si>
  <si>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</si>
  <si>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</si>
  <si>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</si>
  <si>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</si>
  <si>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</si>
  <si>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</si>
  <si>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</si>
  <si>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</si>
  <si>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</si>
  <si>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</si>
  <si>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</si>
  <si>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</si>
  <si>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</si>
  <si>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</si>
  <si>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</si>
  <si>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</si>
  <si>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</si>
  <si>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</si>
  <si>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</si>
  <si>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</si>
  <si>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</si>
  <si>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</si>
  <si>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</si>
  <si>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</si>
  <si>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</si>
  <si>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</si>
  <si>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</si>
  <si>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</si>
  <si>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</si>
  <si>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</si>
  <si>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</si>
  <si>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</si>
  <si>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</si>
  <si>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</si>
  <si>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</si>
  <si>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</si>
  <si>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</si>
  <si>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</si>
  <si>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</si>
  <si>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</si>
  <si>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</si>
  <si>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</si>
  <si>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</si>
  <si>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</si>
  <si>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</si>
  <si>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</si>
  <si>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</si>
  <si>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</si>
  <si>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</si>
  <si>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3.12</t>
  </si>
  <si>
    <t>一般会計</t>
  </si>
  <si>
    <t>病院事業会計</t>
  </si>
  <si>
    <t>公共下水道事業会計</t>
  </si>
  <si>
    <t>介護保険事業特別会計</t>
  </si>
  <si>
    <t>国民健康保険事業特別会計</t>
  </si>
  <si>
    <t>後期高齢者医療事業特別会計</t>
  </si>
  <si>
    <t>公共用地取得事業特別会計</t>
  </si>
  <si>
    <t>学校給食事業特別会計</t>
  </si>
  <si>
    <t>その他会計（赤字）</t>
  </si>
  <si>
    <t>その他会計（黒字）</t>
  </si>
  <si>
    <t>R02</t>
    <phoneticPr fontId="5"/>
  </si>
  <si>
    <t>R03</t>
    <phoneticPr fontId="5"/>
  </si>
  <si>
    <t>R04</t>
    <phoneticPr fontId="5"/>
  </si>
  <si>
    <t>R05</t>
    <phoneticPr fontId="5"/>
  </si>
  <si>
    <t>R06</t>
    <phoneticPr fontId="5"/>
  </si>
  <si>
    <t>庁舎整備基金</t>
    <rPh sb="2" eb="4">
      <t>セイビ</t>
    </rPh>
    <phoneticPr fontId="5"/>
  </si>
  <si>
    <t>学校施設整備基金</t>
  </si>
  <si>
    <t>一般廃棄物処理施設建設基金</t>
  </si>
  <si>
    <t>社会福祉基金</t>
  </si>
  <si>
    <t>みどりの基金</t>
  </si>
  <si>
    <t>-</t>
    <phoneticPr fontId="2"/>
  </si>
  <si>
    <t>厚木ガーデンシティビル</t>
    <rPh sb="0" eb="2">
      <t>アツギ</t>
    </rPh>
    <phoneticPr fontId="2"/>
  </si>
  <si>
    <t>厚木市勤労者福祉サービスセンター</t>
    <rPh sb="0" eb="3">
      <t>アツギシ</t>
    </rPh>
    <rPh sb="3" eb="6">
      <t>キンロウシャ</t>
    </rPh>
    <rPh sb="6" eb="8">
      <t>フクシ</t>
    </rPh>
    <phoneticPr fontId="2"/>
  </si>
  <si>
    <t>厚木市環境みどり公社</t>
    <rPh sb="0" eb="3">
      <t>アツギシ</t>
    </rPh>
    <rPh sb="3" eb="5">
      <t>カンキョウ</t>
    </rPh>
    <rPh sb="8" eb="10">
      <t>コウシャ</t>
    </rPh>
    <phoneticPr fontId="2"/>
  </si>
  <si>
    <t>厚木市スポーツ協会</t>
    <rPh sb="0" eb="3">
      <t>アツギシ</t>
    </rPh>
    <rPh sb="7" eb="9">
      <t>キョウカイ</t>
    </rPh>
    <phoneticPr fontId="2"/>
  </si>
  <si>
    <t>厚木市文化振興財団</t>
    <rPh sb="0" eb="3">
      <t>アツギシ</t>
    </rPh>
    <rPh sb="3" eb="5">
      <t>ブンカ</t>
    </rPh>
    <rPh sb="5" eb="7">
      <t>シンコウ</t>
    </rPh>
    <rPh sb="7" eb="9">
      <t>ザイダン</t>
    </rPh>
    <phoneticPr fontId="2"/>
  </si>
  <si>
    <t>厚木愛甲環境施設組合</t>
    <rPh sb="0" eb="2">
      <t>アツギ</t>
    </rPh>
    <rPh sb="2" eb="4">
      <t>アイコウ</t>
    </rPh>
    <rPh sb="4" eb="6">
      <t>カンキョウ</t>
    </rPh>
    <rPh sb="6" eb="8">
      <t>シセツ</t>
    </rPh>
    <rPh sb="8" eb="10">
      <t>クミアイ</t>
    </rPh>
    <phoneticPr fontId="3"/>
  </si>
  <si>
    <t>神奈川県後期高齢者医療広域連合（一般会計）</t>
    <rPh sb="0" eb="4">
      <t>カナガワケン</t>
    </rPh>
    <rPh sb="4" eb="6">
      <t>コウキ</t>
    </rPh>
    <rPh sb="6" eb="9">
      <t>コウレイシャ</t>
    </rPh>
    <rPh sb="9" eb="11">
      <t>イリョウ</t>
    </rPh>
    <rPh sb="11" eb="13">
      <t>コウイキ</t>
    </rPh>
    <rPh sb="13" eb="15">
      <t>レンゴウ</t>
    </rPh>
    <rPh sb="16" eb="18">
      <t>イッパン</t>
    </rPh>
    <rPh sb="18" eb="20">
      <t>カイケイ</t>
    </rPh>
    <phoneticPr fontId="3"/>
  </si>
  <si>
    <t>神奈川県後期高齢者医療広域連合（特別会計）</t>
    <rPh sb="0" eb="4">
      <t>カナガワケン</t>
    </rPh>
    <rPh sb="4" eb="6">
      <t>コウキ</t>
    </rPh>
    <rPh sb="6" eb="9">
      <t>コウレイシャ</t>
    </rPh>
    <rPh sb="9" eb="11">
      <t>イリョウ</t>
    </rPh>
    <rPh sb="11" eb="13">
      <t>コウイキ</t>
    </rPh>
    <rPh sb="13" eb="15">
      <t>レンゴウ</t>
    </rPh>
    <rPh sb="16" eb="18">
      <t>トクベツ</t>
    </rPh>
    <rPh sb="18" eb="20">
      <t>カイケイ</t>
    </rPh>
    <phoneticPr fontId="3"/>
  </si>
  <si>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</si>
  <si>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</si>
  <si>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</si>
  <si>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</si>
  <si>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</si>
  <si>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</si>
  <si>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実質公債費比率は、類似団体と比較して低い水準にあるものの、将来負担比率は高い傾向にある。
普通交付税不交付団体である当市は、自立した財政運営を行い、独自の取組も多い結果であるが、景気変動や企業業績等により経常一般財源総額に大きな影響を受けるため、今後予定されている、大規模な投資事業の執行に際しても、これまでと同様に公債費の適正化に取り組んでいく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</si>
  <si>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</si>
  <si>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</si>
  <si>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</si>
  <si>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地方債現在高の増などによる将来負担額の増などにより、増加傾向にあり、また、類似団体内平均値を上回っている状況である。また、有形固定資産減価償却率についても、公共施設の老朽化等により、増加傾向となっている。平成26年度に策定（令和３年度に改定）した厚木市公共施設最適化基本計画に基づき、更新、統廃合、長寿命化などを計画的に進め、将来負担と公共施設の最適化のバランスを図っ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</si>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</sst>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578C6A8-8EA4-4E1F-AC49-C98AF08077B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7A74-4939-9275-1E3D571CB16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58378</c:v>
                </c:pt>
                <c:pt idx="1">
                  <c:v>47849</c:v>
                </c:pt>
                <c:pt idx="2">
                  <c:v>56091</c:v>
                </c:pt>
                <c:pt idx="3">
                  <c:v>59139</c:v>
                </c:pt>
                <c:pt idx="4">
                  <c:v>72920</c:v>
                </c:pt>
              </c:numCache>
            </c:numRef>
          </c:val>
          <c:smooth val="0"/>
          <c:extLst>
            <c:ext xmlns:c16="http://schemas.microsoft.com/office/drawing/2014/chart" uri="{C3380CC4-5D6E-409C-BE32-E72D297353CC}">
              <c16:uniqueId val="{00000001-7A74-4939-9275-1E3D571CB16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9.06</c:v>
                </c:pt>
                <c:pt idx="1">
                  <c:v>11.41</c:v>
                </c:pt>
                <c:pt idx="2">
                  <c:v>10.47</c:v>
                </c:pt>
                <c:pt idx="3">
                  <c:v>7.33</c:v>
                </c:pt>
                <c:pt idx="4">
                  <c:v>9.68</c:v>
                </c:pt>
              </c:numCache>
            </c:numRef>
          </c:val>
          <c:extLst>
            <c:ext xmlns:c16="http://schemas.microsoft.com/office/drawing/2014/chart" uri="{C3380CC4-5D6E-409C-BE32-E72D297353CC}">
              <c16:uniqueId val="{00000000-D0A5-495F-93B6-0225C76CD79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28.87</c:v>
                </c:pt>
                <c:pt idx="1">
                  <c:v>31.41</c:v>
                </c:pt>
                <c:pt idx="2">
                  <c:v>28.58</c:v>
                </c:pt>
                <c:pt idx="3">
                  <c:v>31.03</c:v>
                </c:pt>
                <c:pt idx="4">
                  <c:v>30.1</c:v>
                </c:pt>
              </c:numCache>
            </c:numRef>
          </c:val>
          <c:extLst>
            <c:ext xmlns:c16="http://schemas.microsoft.com/office/drawing/2014/chart" uri="{C3380CC4-5D6E-409C-BE32-E72D297353CC}">
              <c16:uniqueId val="{00000001-D0A5-495F-93B6-0225C76CD79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5.03</c:v>
                </c:pt>
                <c:pt idx="1">
                  <c:v>1.62</c:v>
                </c:pt>
                <c:pt idx="2">
                  <c:v>-3.12</c:v>
                </c:pt>
                <c:pt idx="3">
                  <c:v>1.03</c:v>
                </c:pt>
                <c:pt idx="4">
                  <c:v>3.22</c:v>
                </c:pt>
              </c:numCache>
            </c:numRef>
          </c:val>
          <c:smooth val="0"/>
          <c:extLst>
            <c:ext xmlns:c16="http://schemas.microsoft.com/office/drawing/2014/chart" uri="{C3380CC4-5D6E-409C-BE32-E72D297353CC}">
              <c16:uniqueId val="{00000002-D0A5-495F-93B6-0225C76CD79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59D-487D-B88A-02F0B7F23A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59D-487D-B88A-02F0B7F23AF0}"/>
            </c:ext>
          </c:extLst>
        </c:ser>
        <c:ser>
          <c:idx val="2"/>
          <c:order val="2"/>
          <c:tx>
            <c:strRef>
              <c:f>データシート!$A$29</c:f>
              <c:strCache>
                <c:ptCount val="1"/>
                <c:pt idx="0">
                  <c:v>学校給食事業特別会計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c:ext xmlns:c16="http://schemas.microsoft.com/office/drawing/2014/chart" uri="{C3380CC4-5D6E-409C-BE32-E72D297353CC}">
              <c16:uniqueId val="{00000002-859D-487D-B88A-02F0B7F23AF0}"/>
            </c:ext>
          </c:extLst>
        </c:ser>
        <c:ser>
          <c:idx val="3"/>
          <c:order val="3"/>
          <c:tx>
            <c:strRef>
              <c:f>データシート!$A$30</c:f>
              <c:strCache>
                <c:ptCount val="1"/>
                <c:pt idx="0">
                  <c:v>公共用地取得事業特別会計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859D-487D-B88A-02F0B7F23AF0}"/>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7.0000000000000007E-2</c:v>
                </c:pt>
                <c:pt idx="4">
                  <c:v>#N/A</c:v>
                </c:pt>
                <c:pt idx="5">
                  <c:v>0.08</c:v>
                </c:pt>
                <c:pt idx="6">
                  <c:v>#N/A</c:v>
                </c:pt>
                <c:pt idx="7">
                  <c:v>7.0000000000000007E-2</c:v>
                </c:pt>
                <c:pt idx="8">
                  <c:v>#N/A</c:v>
                </c:pt>
                <c:pt idx="9">
                  <c:v>7.0000000000000007E-2</c:v>
                </c:pt>
              </c:numCache>
            </c:numRef>
          </c:val>
          <c:extLst>
            <c:ext xmlns:c16="http://schemas.microsoft.com/office/drawing/2014/chart" uri="{C3380CC4-5D6E-409C-BE32-E72D297353CC}">
              <c16:uniqueId val="{00000004-859D-487D-B88A-02F0B7F23AF0}"/>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0.31</c:v>
                </c:pt>
                <c:pt idx="2">
                  <c:v>#N/A</c:v>
                </c:pt>
                <c:pt idx="3">
                  <c:v>0.32</c:v>
                </c:pt>
                <c:pt idx="4">
                  <c:v>#N/A</c:v>
                </c:pt>
                <c:pt idx="5">
                  <c:v>0.12</c:v>
                </c:pt>
                <c:pt idx="6">
                  <c:v>#N/A</c:v>
                </c:pt>
                <c:pt idx="7">
                  <c:v>0.23</c:v>
                </c:pt>
                <c:pt idx="8">
                  <c:v>#N/A</c:v>
                </c:pt>
                <c:pt idx="9">
                  <c:v>0.31</c:v>
                </c:pt>
              </c:numCache>
            </c:numRef>
          </c:val>
          <c:extLst>
            <c:ext xmlns:c16="http://schemas.microsoft.com/office/drawing/2014/chart" uri="{C3380CC4-5D6E-409C-BE32-E72D297353CC}">
              <c16:uniqueId val="{00000005-859D-487D-B88A-02F0B7F23AF0}"/>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0.42</c:v>
                </c:pt>
                <c:pt idx="2">
                  <c:v>#N/A</c:v>
                </c:pt>
                <c:pt idx="3">
                  <c:v>0.18</c:v>
                </c:pt>
                <c:pt idx="4">
                  <c:v>#N/A</c:v>
                </c:pt>
                <c:pt idx="5">
                  <c:v>1.07</c:v>
                </c:pt>
                <c:pt idx="6">
                  <c:v>#N/A</c:v>
                </c:pt>
                <c:pt idx="7">
                  <c:v>1.02</c:v>
                </c:pt>
                <c:pt idx="8">
                  <c:v>#N/A</c:v>
                </c:pt>
                <c:pt idx="9">
                  <c:v>1.48</c:v>
                </c:pt>
              </c:numCache>
            </c:numRef>
          </c:val>
          <c:extLst>
            <c:ext xmlns:c16="http://schemas.microsoft.com/office/drawing/2014/chart" uri="{C3380CC4-5D6E-409C-BE32-E72D297353CC}">
              <c16:uniqueId val="{00000006-859D-487D-B88A-02F0B7F23AF0}"/>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1.65</c:v>
                </c:pt>
                <c:pt idx="2">
                  <c:v>#N/A</c:v>
                </c:pt>
                <c:pt idx="3">
                  <c:v>2.21</c:v>
                </c:pt>
                <c:pt idx="4">
                  <c:v>#N/A</c:v>
                </c:pt>
                <c:pt idx="5">
                  <c:v>2.71</c:v>
                </c:pt>
                <c:pt idx="6">
                  <c:v>#N/A</c:v>
                </c:pt>
                <c:pt idx="7">
                  <c:v>3.63</c:v>
                </c:pt>
                <c:pt idx="8">
                  <c:v>#N/A</c:v>
                </c:pt>
                <c:pt idx="9">
                  <c:v>4.3099999999999996</c:v>
                </c:pt>
              </c:numCache>
            </c:numRef>
          </c:val>
          <c:extLst>
            <c:ext xmlns:c16="http://schemas.microsoft.com/office/drawing/2014/chart" uri="{C3380CC4-5D6E-409C-BE32-E72D297353CC}">
              <c16:uniqueId val="{00000007-859D-487D-B88A-02F0B7F23AF0}"/>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5.05</c:v>
                </c:pt>
                <c:pt idx="2">
                  <c:v>#N/A</c:v>
                </c:pt>
                <c:pt idx="3">
                  <c:v>10.3</c:v>
                </c:pt>
                <c:pt idx="4">
                  <c:v>#N/A</c:v>
                </c:pt>
                <c:pt idx="5">
                  <c:v>7.4</c:v>
                </c:pt>
                <c:pt idx="6">
                  <c:v>#N/A</c:v>
                </c:pt>
                <c:pt idx="7">
                  <c:v>7.14</c:v>
                </c:pt>
                <c:pt idx="8">
                  <c:v>#N/A</c:v>
                </c:pt>
                <c:pt idx="9">
                  <c:v>5.68</c:v>
                </c:pt>
              </c:numCache>
            </c:numRef>
          </c:val>
          <c:extLst>
            <c:ext xmlns:c16="http://schemas.microsoft.com/office/drawing/2014/chart" uri="{C3380CC4-5D6E-409C-BE32-E72D297353CC}">
              <c16:uniqueId val="{00000008-859D-487D-B88A-02F0B7F23AF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9.06</c:v>
                </c:pt>
                <c:pt idx="2">
                  <c:v>#N/A</c:v>
                </c:pt>
                <c:pt idx="3">
                  <c:v>11.4</c:v>
                </c:pt>
                <c:pt idx="4">
                  <c:v>#N/A</c:v>
                </c:pt>
                <c:pt idx="5">
                  <c:v>10.47</c:v>
                </c:pt>
                <c:pt idx="6">
                  <c:v>#N/A</c:v>
                </c:pt>
                <c:pt idx="7">
                  <c:v>7.32</c:v>
                </c:pt>
                <c:pt idx="8">
                  <c:v>#N/A</c:v>
                </c:pt>
                <c:pt idx="9">
                  <c:v>9.68</c:v>
                </c:pt>
              </c:numCache>
            </c:numRef>
          </c:val>
          <c:extLst>
            <c:ext xmlns:c16="http://schemas.microsoft.com/office/drawing/2014/chart" uri="{C3380CC4-5D6E-409C-BE32-E72D297353CC}">
              <c16:uniqueId val="{00000009-859D-487D-B88A-02F0B7F23AF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5725</c:v>
                </c:pt>
                <c:pt idx="5">
                  <c:v>6044</c:v>
                </c:pt>
                <c:pt idx="8">
                  <c:v>6231</c:v>
                </c:pt>
                <c:pt idx="11">
                  <c:v>5756</c:v>
                </c:pt>
                <c:pt idx="14">
                  <c:v>5507</c:v>
                </c:pt>
              </c:numCache>
            </c:numRef>
          </c:val>
          <c:extLst>
            <c:ext xmlns:c16="http://schemas.microsoft.com/office/drawing/2014/chart" uri="{C3380CC4-5D6E-409C-BE32-E72D297353CC}">
              <c16:uniqueId val="{00000000-C56D-42AF-ABF3-E862F597535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56D-42AF-ABF3-E862F597535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654</c:v>
                </c:pt>
                <c:pt idx="9">
                  <c:v>123</c:v>
                </c:pt>
                <c:pt idx="12">
                  <c:v>90</c:v>
                </c:pt>
              </c:numCache>
            </c:numRef>
          </c:val>
          <c:extLst>
            <c:ext xmlns:c16="http://schemas.microsoft.com/office/drawing/2014/chart" uri="{C3380CC4-5D6E-409C-BE32-E72D297353CC}">
              <c16:uniqueId val="{00000002-C56D-42AF-ABF3-E862F597535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5</c:v>
                </c:pt>
                <c:pt idx="6">
                  <c:v>5</c:v>
                </c:pt>
                <c:pt idx="9">
                  <c:v>12</c:v>
                </c:pt>
                <c:pt idx="12">
                  <c:v>112</c:v>
                </c:pt>
              </c:numCache>
            </c:numRef>
          </c:val>
          <c:extLst>
            <c:ext xmlns:c16="http://schemas.microsoft.com/office/drawing/2014/chart" uri="{C3380CC4-5D6E-409C-BE32-E72D297353CC}">
              <c16:uniqueId val="{00000003-C56D-42AF-ABF3-E862F597535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1122</c:v>
                </c:pt>
                <c:pt idx="3">
                  <c:v>1163</c:v>
                </c:pt>
                <c:pt idx="6">
                  <c:v>1141</c:v>
                </c:pt>
                <c:pt idx="9">
                  <c:v>1249</c:v>
                </c:pt>
                <c:pt idx="12">
                  <c:v>1213</c:v>
                </c:pt>
              </c:numCache>
            </c:numRef>
          </c:val>
          <c:extLst>
            <c:ext xmlns:c16="http://schemas.microsoft.com/office/drawing/2014/chart" uri="{C3380CC4-5D6E-409C-BE32-E72D297353CC}">
              <c16:uniqueId val="{00000004-C56D-42AF-ABF3-E862F597535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42</c:v>
                </c:pt>
                <c:pt idx="3">
                  <c:v>42</c:v>
                </c:pt>
                <c:pt idx="6">
                  <c:v>42</c:v>
                </c:pt>
                <c:pt idx="9">
                  <c:v>42</c:v>
                </c:pt>
                <c:pt idx="12">
                  <c:v>25</c:v>
                </c:pt>
              </c:numCache>
            </c:numRef>
          </c:val>
          <c:extLst>
            <c:ext xmlns:c16="http://schemas.microsoft.com/office/drawing/2014/chart" uri="{C3380CC4-5D6E-409C-BE32-E72D297353CC}">
              <c16:uniqueId val="{00000005-C56D-42AF-ABF3-E862F597535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56D-42AF-ABF3-E862F597535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5753</c:v>
                </c:pt>
                <c:pt idx="3">
                  <c:v>6044</c:v>
                </c:pt>
                <c:pt idx="6">
                  <c:v>6132</c:v>
                </c:pt>
                <c:pt idx="9">
                  <c:v>6036</c:v>
                </c:pt>
                <c:pt idx="12">
                  <c:v>6234</c:v>
                </c:pt>
              </c:numCache>
            </c:numRef>
          </c:val>
          <c:extLst>
            <c:ext xmlns:c16="http://schemas.microsoft.com/office/drawing/2014/chart" uri="{C3380CC4-5D6E-409C-BE32-E72D297353CC}">
              <c16:uniqueId val="{00000007-C56D-42AF-ABF3-E862F597535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1192</c:v>
                </c:pt>
                <c:pt idx="2">
                  <c:v>#N/A</c:v>
                </c:pt>
                <c:pt idx="3">
                  <c:v>#N/A</c:v>
                </c:pt>
                <c:pt idx="4">
                  <c:v>1210</c:v>
                </c:pt>
                <c:pt idx="5">
                  <c:v>#N/A</c:v>
                </c:pt>
                <c:pt idx="6">
                  <c:v>#N/A</c:v>
                </c:pt>
                <c:pt idx="7">
                  <c:v>1743</c:v>
                </c:pt>
                <c:pt idx="8">
                  <c:v>#N/A</c:v>
                </c:pt>
                <c:pt idx="9">
                  <c:v>#N/A</c:v>
                </c:pt>
                <c:pt idx="10">
                  <c:v>1706</c:v>
                </c:pt>
                <c:pt idx="11">
                  <c:v>#N/A</c:v>
                </c:pt>
                <c:pt idx="12">
                  <c:v>#N/A</c:v>
                </c:pt>
                <c:pt idx="13">
                  <c:v>2167</c:v>
                </c:pt>
                <c:pt idx="14">
                  <c:v>#N/A</c:v>
                </c:pt>
              </c:numCache>
            </c:numRef>
          </c:val>
          <c:smooth val="0"/>
          <c:extLst>
            <c:ext xmlns:c16="http://schemas.microsoft.com/office/drawing/2014/chart" uri="{C3380CC4-5D6E-409C-BE32-E72D297353CC}">
              <c16:uniqueId val="{00000008-C56D-42AF-ABF3-E862F597535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25318</c:v>
                </c:pt>
                <c:pt idx="5">
                  <c:v>23348</c:v>
                </c:pt>
                <c:pt idx="8">
                  <c:v>21803</c:v>
                </c:pt>
                <c:pt idx="11">
                  <c:v>21264</c:v>
                </c:pt>
                <c:pt idx="14">
                  <c:v>22788</c:v>
                </c:pt>
              </c:numCache>
            </c:numRef>
          </c:val>
          <c:extLst>
            <c:ext xmlns:c16="http://schemas.microsoft.com/office/drawing/2014/chart" uri="{C3380CC4-5D6E-409C-BE32-E72D297353CC}">
              <c16:uniqueId val="{00000000-4E7E-4589-873A-00D42942123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12261</c:v>
                </c:pt>
                <c:pt idx="5">
                  <c:v>14954</c:v>
                </c:pt>
                <c:pt idx="8">
                  <c:v>17411</c:v>
                </c:pt>
                <c:pt idx="11">
                  <c:v>17154</c:v>
                </c:pt>
                <c:pt idx="14">
                  <c:v>17325</c:v>
                </c:pt>
              </c:numCache>
            </c:numRef>
          </c:val>
          <c:extLst>
            <c:ext xmlns:c16="http://schemas.microsoft.com/office/drawing/2014/chart" uri="{C3380CC4-5D6E-409C-BE32-E72D297353CC}">
              <c16:uniqueId val="{00000001-4E7E-4589-873A-00D42942123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26472</c:v>
                </c:pt>
                <c:pt idx="5">
                  <c:v>28714</c:v>
                </c:pt>
                <c:pt idx="8">
                  <c:v>31127</c:v>
                </c:pt>
                <c:pt idx="11">
                  <c:v>33372</c:v>
                </c:pt>
                <c:pt idx="14">
                  <c:v>33532</c:v>
                </c:pt>
              </c:numCache>
            </c:numRef>
          </c:val>
          <c:extLst>
            <c:ext xmlns:c16="http://schemas.microsoft.com/office/drawing/2014/chart" uri="{C3380CC4-5D6E-409C-BE32-E72D297353CC}">
              <c16:uniqueId val="{00000002-4E7E-4589-873A-00D42942123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E7E-4589-873A-00D42942123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E7E-4589-873A-00D42942123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E7E-4589-873A-00D42942123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11125</c:v>
                </c:pt>
                <c:pt idx="3">
                  <c:v>10660</c:v>
                </c:pt>
                <c:pt idx="6">
                  <c:v>10698</c:v>
                </c:pt>
                <c:pt idx="9">
                  <c:v>10840</c:v>
                </c:pt>
                <c:pt idx="12">
                  <c:v>10902</c:v>
                </c:pt>
              </c:numCache>
            </c:numRef>
          </c:val>
          <c:extLst>
            <c:ext xmlns:c16="http://schemas.microsoft.com/office/drawing/2014/chart" uri="{C3380CC4-5D6E-409C-BE32-E72D297353CC}">
              <c16:uniqueId val="{00000006-4E7E-4589-873A-00D42942123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1265</c:v>
                </c:pt>
                <c:pt idx="3">
                  <c:v>1373</c:v>
                </c:pt>
                <c:pt idx="6">
                  <c:v>2307</c:v>
                </c:pt>
                <c:pt idx="9">
                  <c:v>4715</c:v>
                </c:pt>
                <c:pt idx="12">
                  <c:v>11099</c:v>
                </c:pt>
              </c:numCache>
            </c:numRef>
          </c:val>
          <c:extLst>
            <c:ext xmlns:c16="http://schemas.microsoft.com/office/drawing/2014/chart" uri="{C3380CC4-5D6E-409C-BE32-E72D297353CC}">
              <c16:uniqueId val="{00000007-4E7E-4589-873A-00D42942123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12900</c:v>
                </c:pt>
                <c:pt idx="3">
                  <c:v>13817</c:v>
                </c:pt>
                <c:pt idx="6">
                  <c:v>14407</c:v>
                </c:pt>
                <c:pt idx="9">
                  <c:v>14648</c:v>
                </c:pt>
                <c:pt idx="12">
                  <c:v>14982</c:v>
                </c:pt>
              </c:numCache>
            </c:numRef>
          </c:val>
          <c:extLst>
            <c:ext xmlns:c16="http://schemas.microsoft.com/office/drawing/2014/chart" uri="{C3380CC4-5D6E-409C-BE32-E72D297353CC}">
              <c16:uniqueId val="{00000008-4E7E-4589-873A-00D42942123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654</c:v>
                </c:pt>
                <c:pt idx="9">
                  <c:v>1990</c:v>
                </c:pt>
                <c:pt idx="12">
                  <c:v>1850</c:v>
                </c:pt>
              </c:numCache>
            </c:numRef>
          </c:val>
          <c:extLst>
            <c:ext xmlns:c16="http://schemas.microsoft.com/office/drawing/2014/chart" uri="{C3380CC4-5D6E-409C-BE32-E72D297353CC}">
              <c16:uniqueId val="{00000009-4E7E-4589-873A-00D42942123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58568</c:v>
                </c:pt>
                <c:pt idx="3">
                  <c:v>60349</c:v>
                </c:pt>
                <c:pt idx="6">
                  <c:v>63061</c:v>
                </c:pt>
                <c:pt idx="9">
                  <c:v>67207</c:v>
                </c:pt>
                <c:pt idx="12">
                  <c:v>74334</c:v>
                </c:pt>
              </c:numCache>
            </c:numRef>
          </c:val>
          <c:extLst>
            <c:ext xmlns:c16="http://schemas.microsoft.com/office/drawing/2014/chart" uri="{C3380CC4-5D6E-409C-BE32-E72D297353CC}">
              <c16:uniqueId val="{0000000A-4E7E-4589-873A-00D42942123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19808</c:v>
                </c:pt>
                <c:pt idx="2">
                  <c:v>#N/A</c:v>
                </c:pt>
                <c:pt idx="3">
                  <c:v>#N/A</c:v>
                </c:pt>
                <c:pt idx="4">
                  <c:v>19184</c:v>
                </c:pt>
                <c:pt idx="5">
                  <c:v>#N/A</c:v>
                </c:pt>
                <c:pt idx="6">
                  <c:v>#N/A</c:v>
                </c:pt>
                <c:pt idx="7">
                  <c:v>20785</c:v>
                </c:pt>
                <c:pt idx="8">
                  <c:v>#N/A</c:v>
                </c:pt>
                <c:pt idx="9">
                  <c:v>#N/A</c:v>
                </c:pt>
                <c:pt idx="10">
                  <c:v>27611</c:v>
                </c:pt>
                <c:pt idx="11">
                  <c:v>#N/A</c:v>
                </c:pt>
                <c:pt idx="12">
                  <c:v>#N/A</c:v>
                </c:pt>
                <c:pt idx="13">
                  <c:v>39523</c:v>
                </c:pt>
                <c:pt idx="14">
                  <c:v>#N/A</c:v>
                </c:pt>
              </c:numCache>
            </c:numRef>
          </c:val>
          <c:smooth val="0"/>
          <c:extLst>
            <c:ext xmlns:c16="http://schemas.microsoft.com/office/drawing/2014/chart" uri="{C3380CC4-5D6E-409C-BE32-E72D297353CC}">
              <c16:uniqueId val="{0000000B-4E7E-4589-873A-00D42942123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14156</c:v>
                </c:pt>
                <c:pt idx="1">
                  <c:v>16079</c:v>
                </c:pt>
                <c:pt idx="2">
                  <c:v>16362</c:v>
                </c:pt>
              </c:numCache>
            </c:numRef>
          </c:val>
          <c:extLst>
            <c:ext xmlns:c16="http://schemas.microsoft.com/office/drawing/2014/chart" uri="{C3380CC4-5D6E-409C-BE32-E72D297353CC}">
              <c16:uniqueId val="{00000000-2322-451A-9EA0-EF96E3FFAB89}"/>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0</c:v>
                </c:pt>
                <c:pt idx="1">
                  <c:v>0</c:v>
                </c:pt>
                <c:pt idx="2">
                  <c:v>0</c:v>
                </c:pt>
              </c:numCache>
            </c:numRef>
          </c:val>
          <c:extLst>
            <c:ext xmlns:c16="http://schemas.microsoft.com/office/drawing/2014/chart" uri="{C3380CC4-5D6E-409C-BE32-E72D297353CC}">
              <c16:uniqueId val="{00000001-2322-451A-9EA0-EF96E3FFAB89}"/>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14199</c:v>
                </c:pt>
                <c:pt idx="1">
                  <c:v>15489</c:v>
                </c:pt>
                <c:pt idx="2">
                  <c:v>15210</c:v>
                </c:pt>
              </c:numCache>
            </c:numRef>
          </c:val>
          <c:extLst>
            <c:ext xmlns:c16="http://schemas.microsoft.com/office/drawing/2014/chart" uri="{C3380CC4-5D6E-409C-BE32-E72D297353CC}">
              <c16:uniqueId val="{00000002-2322-451A-9EA0-EF96E3FFAB8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{FDDF1069-8B7F-4323-B43A-E4E7A209A70F}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ADB-4262-8335-C35B54760DB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{9E71C094-EC83-4775-B1AD-55C6E89BB870}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ADB-4262-8335-C35B54760DB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{12EF0CF3-A567-4354-98A0-C4B0863E181B}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ADB-4262-8335-C35B54760DB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{6BA75065-8035-4431-B22D-BCA538EB2E15}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ADB-4262-8335-C35B54760DB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{2EE407AC-ED01-4C75-AAFA-1B16B0478419}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ADB-4262-8335-C35B54760DB4}"/>
                </c:ext>
              </c:extLst>
            </c:dLbl>
            <c:dLbl>
              <c:idx val="8"/>
              <c:layout>
                <c:manualLayout>
                  <c:x val="-2.9214814767355882E-2"/>
                  <c:y val="-7.4229388885751021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{52756638-E436-4720-A9D8-F5D4F11BB3D9}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ADB-4262-8335-C35B54760DB4}"/>
                </c:ext>
              </c:extLst>
            </c:dLbl>
            <c:dLbl>
              <c:idx val="16"/>
              <c:layout>
                <c:manualLayout>
                  <c:x val="-3.4816686533112505E-2"/>
                  <c:y val="-5.524869532597942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{76A5FED1-7AE7-4B3E-8F10-9E8BF8C0E5EF}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ADB-4262-8335-C35B54760DB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{D94405B1-F152-4E39-97C0-C60E533213FC}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ADB-4262-8335-C35B54760DB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{DDBE1C01-3E6B-4F80-B3DA-61D534E01FD2}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ADB-4262-8335-C35B54760DB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61.8</c:v>
                </c:pt>
                <c:pt idx="8">
                  <c:v>62.7</c:v>
                </c:pt>
                <c:pt idx="16">
                  <c:v>62.8</c:v>
                </c:pt>
                <c:pt idx="24">
                  <c:v>63.3</c:v>
                </c:pt>
                <c:pt idx="32">
                  <c:v>63.2</c:v>
                </c:pt>
              </c:numCache>
            </c:numRef>
          </c:xVal>
          <c:yVal>
            <c:numRef>
              <c:f>公会計指標分析・財政指標組合せ分析表!$BP$51:$DC$51</c:f>
              <c:numCache>
                <c:formatCode>#,##0.0;"▲ "#,##0.0</c:formatCode>
                <c:ptCount val="40"/>
                <c:pt idx="0">
                  <c:v>39.700000000000003</c:v>
                </c:pt>
                <c:pt idx="8">
                  <c:v>42</c:v>
                </c:pt>
                <c:pt idx="16">
                  <c:v>44.6</c:v>
                </c:pt>
                <c:pt idx="24">
                  <c:v>56.2</c:v>
                </c:pt>
                <c:pt idx="32">
                  <c:v>76.099999999999994</c:v>
                </c:pt>
              </c:numCache>
            </c:numRef>
          </c:yVal>
          <c:smooth val="0"/>
          <c:extLst>
            <c:ext xmlns:c16="http://schemas.microsoft.com/office/drawing/2014/chart" uri="{C3380CC4-5D6E-409C-BE32-E72D297353CC}">
              <c16:uniqueId val="{00000009-8ADB-4262-8335-C35B54760DB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{D58FE910-6D10-42F8-B640-F75787AB5185}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ADB-4262-8335-C35B54760DB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{155355A0-CD83-40E1-8950-02DEA263C63E}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ADB-4262-8335-C35B54760DB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{86258D44-C255-4123-8977-003ED479B578}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ADB-4262-8335-C35B54760DB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{EE6D7706-4518-41BB-8CF2-799CA2F92D53}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ADB-4262-8335-C35B54760DB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{D7082C8E-A71B-4A2B-836E-AA5F13385E05}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ADB-4262-8335-C35B54760DB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{3B750BBB-EFBB-4EAF-BDF9-38FC513A90F4}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ADB-4262-8335-C35B54760DB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{62E631E5-510D-41E2-8586-DA0330DAB362}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ADB-4262-8335-C35B54760DB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{58BDFC5E-2483-4E7F-93D7-3C24254315AC}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ADB-4262-8335-C35B54760DB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{D2D1CCD3-4FCB-4DFC-AA50-67E95C9819DD}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ADB-4262-8335-C35B54760DB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8ADB-4262-8335-C35B54760DB4}"/>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{C6D2328B-7E41-4D36-BB54-0F3C2F50F1C8}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E2D-4300-91D4-CB3221E4639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{2A7F63E6-22D8-423D-ACA3-CFED81D4F42A}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E2D-4300-91D4-CB3221E4639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{7BDF498E-7030-4AA9-86E6-56BA954FDD71}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E2D-4300-91D4-CB3221E4639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{A26E732C-DAFE-4801-8C05-D9389A9D5A73}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E2D-4300-91D4-CB3221E4639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{9108599A-5D81-4CF1-A012-ABE24C8B9B97}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E2D-4300-91D4-CB3221E4639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{5E369025-3EB8-4712-AC4D-79ACCE06D7DE}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E2D-4300-91D4-CB3221E4639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{8AFE3294-E630-48DE-A821-292B97A7F20D}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E2D-4300-91D4-CB3221E4639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{85AB52F6-84F9-4209-8B93-174555DBFDDF}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E2D-4300-91D4-CB3221E4639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{E41F4AAB-F613-438E-9A6C-45013D0EC3CF}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E2D-4300-91D4-CB3221E4639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2.5</c:v>
                </c:pt>
                <c:pt idx="8">
                  <c:v>2.7</c:v>
                </c:pt>
                <c:pt idx="16">
                  <c:v>2.9</c:v>
                </c:pt>
                <c:pt idx="24">
                  <c:v>3.2</c:v>
                </c:pt>
                <c:pt idx="32">
                  <c:v>3.7</c:v>
                </c:pt>
              </c:numCache>
            </c:numRef>
          </c:xVal>
          <c:yVal>
            <c:numRef>
              <c:f>公会計指標分析・財政指標組合せ分析表!$BP$73:$DC$73</c:f>
              <c:numCache>
                <c:formatCode>#,##0.0;"▲ "#,##0.0</c:formatCode>
                <c:ptCount val="40"/>
                <c:pt idx="0">
                  <c:v>39.700000000000003</c:v>
                </c:pt>
                <c:pt idx="8">
                  <c:v>42</c:v>
                </c:pt>
                <c:pt idx="16">
                  <c:v>44.6</c:v>
                </c:pt>
                <c:pt idx="24">
                  <c:v>56.2</c:v>
                </c:pt>
                <c:pt idx="32">
                  <c:v>76.099999999999994</c:v>
                </c:pt>
              </c:numCache>
            </c:numRef>
          </c:yVal>
          <c:smooth val="0"/>
          <c:extLst>
            <c:ext xmlns:c16="http://schemas.microsoft.com/office/drawing/2014/chart" uri="{C3380CC4-5D6E-409C-BE32-E72D297353CC}">
              <c16:uniqueId val="{00000009-4E2D-4300-91D4-CB3221E4639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{6BF9F3EA-60DC-4989-AF6F-91D2DA3E737D}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E2D-4300-91D4-CB3221E4639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{FC5740EA-B2E9-438D-A91D-1761E8030D68}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E2D-4300-91D4-CB3221E4639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{456A2AED-C984-47B0-83E0-EB0B32890AB6}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E2D-4300-91D4-CB3221E4639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{D61F75F0-B491-4ECE-B8D4-958B5522E4EE}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E2D-4300-91D4-CB3221E4639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{9C7B4994-52D8-4FE4-929D-97C300C345BE}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E2D-4300-91D4-CB3221E4639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{E1D06A21-F75F-42A4-BBE2-BE0AB2336724}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E2D-4300-91D4-CB3221E4639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{E84C1A49-BCF5-49E6-9DAC-207E236AF20E}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E2D-4300-91D4-CB3221E4639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{1A60B511-E4DA-4F18-B337-9EEFCD37E0F0}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E2D-4300-91D4-CB3221E4639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{BAEF3BC4-9D3F-4349-864A-31E83A479440}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E2D-4300-91D4-CB3221E4639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4E2D-4300-91D4-CB3221E4639A}"/>
            </c:ext>
          </c:extLst>
        </c:ser>
        <c:dLbls>
          <c:showLegendKey val="0"/>
          <c:showVal val="1"/>
          <c:showCatName val="0"/>
          <c:showSerName val="0"/>
          <c:showPercent val="0"/>
          <c:showBubbleSize val="0"/>
        </c:dLbls>
        <c:axId val="84219776"/>
        <c:axId val="84234240"/>
      </c:scatterChart>
      <c:valAx>
        <c:axId val="84219776"/>
        <c:scaling>
          <c:orientation val="maxMin"/>
          <c:max val="5"/>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神奈川県厚木市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223,424
213,190
93.83
115,079,049
109,487,991
5,262,532
54,360,214
74,333,919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年度における財政力指数（３か年平均）は類似団体との比較で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ポイント高い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となっており、昭和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年の最終交付以来</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年連続で普通交付税の不交付団体となっている。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年度においては、分母である基準財政需要額が高齢者福祉費</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や公債費</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等の拡大によ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り約</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9.3</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+2.7</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したものの、分子となる基準財政収入額が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固定資産税</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の増収等により約</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19.1</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億円（＋</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4.8</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したことから、分子の増加率が分母のそれを上回ったため、単年度財政力指数は前年度</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0.023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増の</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1.200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137160</xdr:rowOff>
    </xdr:from>
    <xdr:to>
      <xdr:col>23</xdr:col>
      <xdr:colOff>133350</xdr:colOff>
      <xdr:row>37</xdr:row>
      <xdr:rowOff>38100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6309360"/>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120667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7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36</xdr:row>
      <xdr:rowOff>137160</xdr:rowOff>
    </xdr:from>
    <xdr:to>
      <xdr:col>19</xdr:col>
      <xdr:colOff>133350</xdr:colOff>
      <xdr:row>37</xdr:row>
      <xdr:rowOff>38100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30936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63517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88900</xdr:rowOff>
    </xdr:from>
    <xdr:to>
      <xdr:col>15</xdr:col>
      <xdr:colOff>82550</xdr:colOff>
      <xdr:row>36</xdr:row>
      <xdr:rowOff>137160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2611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35</xdr:row>
      <xdr:rowOff>115570</xdr:rowOff>
    </xdr:from>
    <xdr:to>
      <xdr:col>11</xdr:col>
      <xdr:colOff>31750</xdr:colOff>
      <xdr:row>36</xdr:row>
      <xdr:rowOff>88900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1163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86360</xdr:rowOff>
    </xdr:from>
    <xdr:to>
      <xdr:col>23</xdr:col>
      <xdr:colOff>184150</xdr:colOff>
      <xdr:row>37</xdr:row>
      <xdr:rowOff>16510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7637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17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36</xdr:row>
      <xdr:rowOff>158750</xdr:rowOff>
    </xdr:from>
    <xdr:to>
      <xdr:col>19</xdr:col>
      <xdr:colOff>184150</xdr:colOff>
      <xdr:row>37</xdr:row>
      <xdr:rowOff>88900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99077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09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86360</xdr:rowOff>
    </xdr:from>
    <xdr:to>
      <xdr:col>15</xdr:col>
      <xdr:colOff>133350</xdr:colOff>
      <xdr:row>37</xdr:row>
      <xdr:rowOff>16510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26687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02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38100</xdr:rowOff>
    </xdr:from>
    <xdr:to>
      <xdr:col>11</xdr:col>
      <xdr:colOff>82550</xdr:colOff>
      <xdr:row>36</xdr:row>
      <xdr:rowOff>139700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149877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64770</xdr:rowOff>
    </xdr:from>
    <xdr:to>
      <xdr:col>7</xdr:col>
      <xdr:colOff>31750</xdr:colOff>
      <xdr:row>35</xdr:row>
      <xdr:rowOff>166370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5097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６年度は、定額減税減収補てん特例交付金の創設等により分母である経常一般財源が増加したものの、人件費、物件費、扶助費、繰出金の増加等により、分子である経常経費充当一般財源も増加したことから、経常収支比率は前年度と比較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4.8</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ポイント上昇した。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なお、本市では、経常一般財源において年度間の振れ幅が大きい法人市民税の比率が比較的高く、経常収支比率に大きな影響を与える財政構造となっている。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156633</xdr:rowOff>
    </xdr:from>
    <xdr:to>
      <xdr:col>23</xdr:col>
      <xdr:colOff>133350</xdr:colOff>
      <xdr:row>62</xdr:row>
      <xdr:rowOff>28363</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272183"/>
          <a:ext cx="8382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148590</xdr:rowOff>
    </xdr:from>
    <xdr:to>
      <xdr:col>19</xdr:col>
      <xdr:colOff>133350</xdr:colOff>
      <xdr:row>59</xdr:row>
      <xdr:rowOff>156633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2641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31767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6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148590</xdr:rowOff>
    </xdr:from>
    <xdr:to>
      <xdr:col>15</xdr:col>
      <xdr:colOff>82550</xdr:colOff>
      <xdr:row>60</xdr:row>
      <xdr:rowOff>170180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264140"/>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146914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57</xdr:row>
      <xdr:rowOff>97367</xdr:rowOff>
    </xdr:from>
    <xdr:to>
      <xdr:col>11</xdr:col>
      <xdr:colOff>31750</xdr:colOff>
      <xdr:row>60</xdr:row>
      <xdr:rowOff>170180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9870017"/>
          <a:ext cx="889000" cy="58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149013</xdr:rowOff>
    </xdr:from>
    <xdr:to>
      <xdr:col>23</xdr:col>
      <xdr:colOff>184150</xdr:colOff>
      <xdr:row>62</xdr:row>
      <xdr:rowOff>79163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165540</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45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105833</xdr:rowOff>
    </xdr:from>
    <xdr:to>
      <xdr:col>19</xdr:col>
      <xdr:colOff>184150</xdr:colOff>
      <xdr:row>60</xdr:row>
      <xdr:rowOff>35983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46160</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999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97790</xdr:rowOff>
    </xdr:from>
    <xdr:to>
      <xdr:col>15</xdr:col>
      <xdr:colOff>133350</xdr:colOff>
      <xdr:row>60</xdr:row>
      <xdr:rowOff>27940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38117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998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119380</xdr:rowOff>
    </xdr:from>
    <xdr:to>
      <xdr:col>11</xdr:col>
      <xdr:colOff>82550</xdr:colOff>
      <xdr:row>61</xdr:row>
      <xdr:rowOff>49530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34307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57</xdr:row>
      <xdr:rowOff>46567</xdr:rowOff>
    </xdr:from>
    <xdr:to>
      <xdr:col>7</xdr:col>
      <xdr:colOff>31750</xdr:colOff>
      <xdr:row>57</xdr:row>
      <xdr:rowOff>148167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981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55</xdr:row>
      <xdr:rowOff>158344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9588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tx1"/>
              </a:solidFill>
              <a:effectLst/>
              <a:latin typeface="+mn-lt"/>
              <a:ea typeface="+mn-ea"/>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年度は、給与改定等の影響により人件費が増加した</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ほか、小中学校給食費を徴収しないことなどによ</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り</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物件費も増加したことから、</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人口１人当たりの決算額としては、前年度と比べて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11,571</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となった。本市は、類似団体と比べて公共施設の数が多いことから、施設管理に係る委託料などの物件費が高くなる傾向がある。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167380</xdr:rowOff>
    </xdr:from>
    <xdr:to>
      <xdr:col>23</xdr:col>
      <xdr:colOff>133350</xdr:colOff>
      <xdr:row>85</xdr:row>
      <xdr:rowOff>151047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569180"/>
          <a:ext cx="838200" cy="155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15166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45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167380</xdr:rowOff>
    </xdr:from>
    <xdr:to>
      <xdr:col>19</xdr:col>
      <xdr:colOff>133350</xdr:colOff>
      <xdr:row>85</xdr:row>
      <xdr:rowOff>5073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56918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164017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5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140221</xdr:rowOff>
    </xdr:from>
    <xdr:to>
      <xdr:col>15</xdr:col>
      <xdr:colOff>82550</xdr:colOff>
      <xdr:row>85</xdr:row>
      <xdr:rowOff>5073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542021"/>
          <a:ext cx="889000" cy="3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160371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4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60806</xdr:rowOff>
    </xdr:from>
    <xdr:to>
      <xdr:col>11</xdr:col>
      <xdr:colOff>31750</xdr:colOff>
      <xdr:row>84</xdr:row>
      <xdr:rowOff>140221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462606"/>
          <a:ext cx="889000" cy="7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116200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00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7721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5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100247</xdr:rowOff>
    </xdr:from>
    <xdr:to>
      <xdr:col>23</xdr:col>
      <xdr:colOff>184150</xdr:colOff>
      <xdr:row>86</xdr:row>
      <xdr:rowOff>30397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67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72324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645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116580</xdr:rowOff>
    </xdr:from>
    <xdr:to>
      <xdr:col>19</xdr:col>
      <xdr:colOff>184150</xdr:colOff>
      <xdr:row>85</xdr:row>
      <xdr:rowOff>46730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51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31507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60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125723</xdr:rowOff>
    </xdr:from>
    <xdr:to>
      <xdr:col>15</xdr:col>
      <xdr:colOff>133350</xdr:colOff>
      <xdr:row>85</xdr:row>
      <xdr:rowOff>55873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52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40650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613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89421</xdr:rowOff>
    </xdr:from>
    <xdr:to>
      <xdr:col>11</xdr:col>
      <xdr:colOff>82550</xdr:colOff>
      <xdr:row>85</xdr:row>
      <xdr:rowOff>19571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49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4348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77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10006</xdr:rowOff>
    </xdr:from>
    <xdr:to>
      <xdr:col>7</xdr:col>
      <xdr:colOff>31750</xdr:colOff>
      <xdr:row>84</xdr:row>
      <xdr:rowOff>111606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41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96383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498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令和２年度においては、退職及び採用並びに年齢による階層変動に係る職員構成の変動が要因となりラスパイレス指数が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上昇し</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たが、その後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おおむね</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横ばいに推移し</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は、</a:t>
          </a:r>
          <a:r>
            <a:rPr lang="ja-JP" altLang="en-US" sz="1300">
              <a:solidFill>
                <a:schemeClr val="tx1"/>
              </a:solidFill>
              <a:latin typeface="ＭＳ Ｐゴシック" panose="020B0600070205080204" pitchFamily="50" charset="-128"/>
              <a:ea typeface="ＭＳ Ｐゴシック" panose="020B0600070205080204" pitchFamily="50" charset="-128"/>
            </a:rPr>
            <a:t>退職及び定年延長に伴う職員構成の変動などにより、指数としては</a:t>
          </a:r>
          <a:r>
            <a:rPr lang="en-US" altLang="ja-JP" sz="1300">
              <a:solidFill>
                <a:schemeClr val="tx1"/>
              </a:solidFill>
              <a:latin typeface="ＭＳ Ｐゴシック" panose="020B0600070205080204" pitchFamily="50" charset="-128"/>
              <a:ea typeface="ＭＳ Ｐゴシック" panose="020B0600070205080204" pitchFamily="50" charset="-128"/>
            </a:rPr>
            <a:t>0.2</a:t>
          </a:r>
          <a:r>
            <a:rPr lang="ja-JP" altLang="en-US" sz="1300">
              <a:solidFill>
                <a:schemeClr val="tx1"/>
              </a:solidFill>
              <a:latin typeface="ＭＳ Ｐゴシック" panose="020B0600070205080204" pitchFamily="50" charset="-128"/>
              <a:ea typeface="ＭＳ Ｐゴシック" panose="020B0600070205080204" pitchFamily="50" charset="-128"/>
            </a:rPr>
            <a:t>ポイントの下降となった。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今後も、近隣市の状況を踏まえながら、引き続き給与の適正化に努める。</a:t>
          </a:r>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77470</xdr:rowOff>
    </xdr:from>
    <xdr:to>
      <xdr:col>81</xdr:col>
      <xdr:colOff>44450</xdr:colOff>
      <xdr:row>86</xdr:row>
      <xdr:rowOff>125730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82217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93997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9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125730</xdr:rowOff>
    </xdr:from>
    <xdr:to>
      <xdr:col>77</xdr:col>
      <xdr:colOff>44450</xdr:colOff>
      <xdr:row>86</xdr:row>
      <xdr:rowOff>125730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8704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101600</xdr:rowOff>
    </xdr:from>
    <xdr:to>
      <xdr:col>72</xdr:col>
      <xdr:colOff>203200</xdr:colOff>
      <xdr:row>86</xdr:row>
      <xdr:rowOff>125730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8463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101600</xdr:rowOff>
    </xdr:from>
    <xdr:to>
      <xdr:col>68</xdr:col>
      <xdr:colOff>152400</xdr:colOff>
      <xdr:row>87</xdr:row>
      <xdr:rowOff>50800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84630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26670</xdr:rowOff>
    </xdr:from>
    <xdr:to>
      <xdr:col>81</xdr:col>
      <xdr:colOff>95250</xdr:colOff>
      <xdr:row>86</xdr:row>
      <xdr:rowOff>128270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170197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4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74930</xdr:rowOff>
    </xdr:from>
    <xdr:to>
      <xdr:col>77</xdr:col>
      <xdr:colOff>95250</xdr:colOff>
      <xdr:row>87</xdr:row>
      <xdr:rowOff>5080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161307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90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74930</xdr:rowOff>
    </xdr:from>
    <xdr:to>
      <xdr:col>73</xdr:col>
      <xdr:colOff>44450</xdr:colOff>
      <xdr:row>87</xdr:row>
      <xdr:rowOff>5080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8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161307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90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類似団体の平均を</a:t>
          </a:r>
          <a:r>
            <a:rPr kumimoji="1" lang="en-US" altLang="ja-JP" sz="1300">
              <a:solidFill>
                <a:schemeClr val="tx1"/>
              </a:solidFill>
              <a:latin typeface="ＭＳ Ｐゴシック" panose="020B0600070205080204" pitchFamily="50" charset="-128"/>
              <a:ea typeface="ＭＳ Ｐゴシック" panose="020B0600070205080204" pitchFamily="50" charset="-128"/>
            </a:rPr>
            <a:t>0.23</a:t>
          </a:r>
          <a:r>
            <a:rPr kumimoji="1" lang="ja-JP" altLang="en-US" sz="1300">
              <a:solidFill>
                <a:schemeClr val="tx1"/>
              </a:solidFill>
              <a:latin typeface="ＭＳ Ｐゴシック" panose="020B0600070205080204" pitchFamily="50" charset="-128"/>
              <a:ea typeface="ＭＳ Ｐゴシック" panose="020B0600070205080204" pitchFamily="50" charset="-128"/>
            </a:rPr>
            <a:t>人下回っているが、厚木市定員管理方針に基づき、将来を見据え、計画的な職員採用等を行うことにより、適正な定員管理に努める。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51012</xdr:rowOff>
    </xdr:from>
    <xdr:to>
      <xdr:col>81</xdr:col>
      <xdr:colOff>44450</xdr:colOff>
      <xdr:row>61</xdr:row>
      <xdr:rowOff>75142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09462"/>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51012</xdr:rowOff>
    </xdr:from>
    <xdr:to>
      <xdr:col>77</xdr:col>
      <xdr:colOff>44450</xdr:colOff>
      <xdr:row>61</xdr:row>
      <xdr:rowOff>67098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509462"/>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171044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62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67098</xdr:rowOff>
    </xdr:from>
    <xdr:to>
      <xdr:col>72</xdr:col>
      <xdr:colOff>203200</xdr:colOff>
      <xdr:row>61</xdr:row>
      <xdr:rowOff>91229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525548"/>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87206</xdr:rowOff>
    </xdr:from>
    <xdr:to>
      <xdr:col>68</xdr:col>
      <xdr:colOff>152400</xdr:colOff>
      <xdr:row>61</xdr:row>
      <xdr:rowOff>91229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545656"/>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24342</xdr:rowOff>
    </xdr:from>
    <xdr:to>
      <xdr:col>81</xdr:col>
      <xdr:colOff>95250</xdr:colOff>
      <xdr:row>61</xdr:row>
      <xdr:rowOff>125942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40869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327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212</xdr:rowOff>
    </xdr:from>
    <xdr:to>
      <xdr:col>77</xdr:col>
      <xdr:colOff>95250</xdr:colOff>
      <xdr:row>61</xdr:row>
      <xdr:rowOff>101812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5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111989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227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16298</xdr:rowOff>
    </xdr:from>
    <xdr:to>
      <xdr:col>73</xdr:col>
      <xdr:colOff>44450</xdr:colOff>
      <xdr:row>61</xdr:row>
      <xdr:rowOff>117898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7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128075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243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40429</xdr:rowOff>
    </xdr:from>
    <xdr:to>
      <xdr:col>68</xdr:col>
      <xdr:colOff>203200</xdr:colOff>
      <xdr:row>61</xdr:row>
      <xdr:rowOff>142029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9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152206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267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36406</xdr:rowOff>
    </xdr:from>
    <xdr:to>
      <xdr:col>64</xdr:col>
      <xdr:colOff>152400</xdr:colOff>
      <xdr:row>61</xdr:row>
      <xdr:rowOff>138006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148183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26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分子の要素である、一般会計や公共用地取得事業特別会計の元利償還金の増（</a:t>
          </a:r>
          <a:r>
            <a:rPr kumimoji="1" lang="en-US" altLang="ja-JP" sz="1300">
              <a:solidFill>
                <a:schemeClr val="tx1"/>
              </a:solidFill>
              <a:latin typeface="ＭＳ Ｐゴシック" panose="020B0600070205080204" pitchFamily="50" charset="-128"/>
              <a:ea typeface="ＭＳ Ｐゴシック" panose="020B0600070205080204" pitchFamily="50" charset="-128"/>
            </a:rPr>
            <a:t>+2.0</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億円）などにより、分子として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27.1</a:t>
          </a:r>
          <a:r>
            <a:rPr kumimoji="1" lang="ja-JP" altLang="en-US" sz="1300">
              <a:solidFill>
                <a:schemeClr val="tx1"/>
              </a:solidFill>
              <a:latin typeface="ＭＳ Ｐゴシック" panose="020B0600070205080204" pitchFamily="50" charset="-128"/>
              <a:ea typeface="ＭＳ Ｐゴシック" panose="020B0600070205080204" pitchFamily="50" charset="-128"/>
            </a:rPr>
            <a:t>％の増となった。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また、分母の要素である法人市民税の法人税割や固定資産税が増となったことから、分母として</a:t>
          </a:r>
          <a:r>
            <a:rPr kumimoji="1" lang="en-US" altLang="ja-JP" sz="1300">
              <a:solidFill>
                <a:schemeClr val="tx1"/>
              </a:solidFill>
              <a:latin typeface="ＭＳ Ｐゴシック" panose="020B0600070205080204" pitchFamily="50" charset="-128"/>
              <a:ea typeface="ＭＳ Ｐゴシック" panose="020B0600070205080204" pitchFamily="50" charset="-128"/>
            </a:rPr>
            <a:t>5.7</a:t>
          </a:r>
          <a:r>
            <a:rPr kumimoji="1" lang="ja-JP" altLang="en-US" sz="1300">
              <a:solidFill>
                <a:schemeClr val="tx1"/>
              </a:solidFill>
              <a:latin typeface="ＭＳ Ｐゴシック" panose="020B0600070205080204" pitchFamily="50" charset="-128"/>
              <a:ea typeface="ＭＳ Ｐゴシック" panose="020B0600070205080204" pitchFamily="50" charset="-128"/>
            </a:rPr>
            <a:t>％の増となった。結果として、単年度の実質公債費比率は、</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分母、分子ともに増加となったが、分子の増加率が高かったことから、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0.7</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なお、３ヵ年平均については、</a:t>
          </a:r>
          <a:r>
            <a:rPr kumimoji="1" lang="en-US" altLang="ja-JP" sz="1300">
              <a:solidFill>
                <a:schemeClr val="tx1"/>
              </a:solidFill>
              <a:latin typeface="ＭＳ Ｐゴシック" panose="020B0600070205080204" pitchFamily="50" charset="-128"/>
              <a:ea typeface="ＭＳ Ｐゴシック" panose="020B0600070205080204" pitchFamily="50" charset="-128"/>
            </a:rPr>
            <a:t>R03</a:t>
          </a:r>
          <a:r>
            <a:rPr kumimoji="1" lang="ja-JP" altLang="en-US" sz="1300">
              <a:solidFill>
                <a:schemeClr val="tx1"/>
              </a:solidFill>
              <a:latin typeface="ＭＳ Ｐゴシック" panose="020B0600070205080204" pitchFamily="50" charset="-128"/>
              <a:ea typeface="ＭＳ Ｐゴシック" panose="020B0600070205080204" pitchFamily="50" charset="-128"/>
            </a:rPr>
            <a:t>の</a:t>
          </a:r>
          <a:r>
            <a:rPr kumimoji="1" lang="en-US" altLang="ja-JP" sz="1300">
              <a:solidFill>
                <a:schemeClr val="tx1"/>
              </a:solidFill>
              <a:latin typeface="ＭＳ Ｐゴシック" panose="020B0600070205080204" pitchFamily="50" charset="-128"/>
              <a:ea typeface="ＭＳ Ｐゴシック" panose="020B0600070205080204" pitchFamily="50" charset="-128"/>
            </a:rPr>
            <a:t>2.6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ポイントが抜け、</a:t>
          </a:r>
          <a:r>
            <a:rPr kumimoji="1" lang="en-US" altLang="ja-JP" sz="1300">
              <a:solidFill>
                <a:schemeClr val="tx1"/>
              </a:solidFill>
              <a:latin typeface="ＭＳ Ｐゴシック" panose="020B0600070205080204" pitchFamily="50" charset="-128"/>
              <a:ea typeface="ＭＳ Ｐゴシック" panose="020B0600070205080204" pitchFamily="50" charset="-128"/>
            </a:rPr>
            <a:t>R06</a:t>
          </a:r>
          <a:r>
            <a:rPr kumimoji="1" lang="ja-JP" altLang="en-US" sz="1300">
              <a:solidFill>
                <a:schemeClr val="tx1"/>
              </a:solidFill>
              <a:latin typeface="ＭＳ Ｐゴシック" panose="020B0600070205080204" pitchFamily="50" charset="-128"/>
              <a:ea typeface="ＭＳ Ｐゴシック" panose="020B0600070205080204" pitchFamily="50" charset="-128"/>
            </a:rPr>
            <a:t>の</a:t>
          </a:r>
          <a:r>
            <a:rPr kumimoji="1" lang="en-US" altLang="ja-JP" sz="1300">
              <a:solidFill>
                <a:schemeClr val="tx1"/>
              </a:solidFill>
              <a:latin typeface="ＭＳ Ｐゴシック" panose="020B0600070205080204" pitchFamily="50" charset="-128"/>
              <a:ea typeface="ＭＳ Ｐゴシック" panose="020B0600070205080204" pitchFamily="50" charset="-128"/>
            </a:rPr>
            <a:t>4.2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ポイント加わったため、前年度から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0.5</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ポイント増となった。</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94545</xdr:rowOff>
    </xdr:from>
    <xdr:to>
      <xdr:col>81</xdr:col>
      <xdr:colOff>44450</xdr:colOff>
      <xdr:row>38</xdr:row>
      <xdr:rowOff>161572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609645"/>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18644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05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54328</xdr:rowOff>
    </xdr:from>
    <xdr:to>
      <xdr:col>77</xdr:col>
      <xdr:colOff>44450</xdr:colOff>
      <xdr:row>38</xdr:row>
      <xdr:rowOff>94545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656942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106132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792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27517</xdr:rowOff>
    </xdr:from>
    <xdr:to>
      <xdr:col>72</xdr:col>
      <xdr:colOff>203200</xdr:colOff>
      <xdr:row>38</xdr:row>
      <xdr:rowOff>54328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54261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65916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7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705</xdr:rowOff>
    </xdr:from>
    <xdr:to>
      <xdr:col>68</xdr:col>
      <xdr:colOff>152400</xdr:colOff>
      <xdr:row>38</xdr:row>
      <xdr:rowOff>27517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5158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170338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685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110772</xdr:rowOff>
    </xdr:from>
    <xdr:to>
      <xdr:col>81</xdr:col>
      <xdr:colOff>95250</xdr:colOff>
      <xdr:row>39</xdr:row>
      <xdr:rowOff>40922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62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127299</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47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43745</xdr:rowOff>
    </xdr:from>
    <xdr:to>
      <xdr:col>77</xdr:col>
      <xdr:colOff>95250</xdr:colOff>
      <xdr:row>38</xdr:row>
      <xdr:rowOff>145345</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55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155522</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327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3528</xdr:rowOff>
    </xdr:from>
    <xdr:to>
      <xdr:col>73</xdr:col>
      <xdr:colOff>44450</xdr:colOff>
      <xdr:row>38</xdr:row>
      <xdr:rowOff>105128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51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115305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28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148167</xdr:rowOff>
    </xdr:from>
    <xdr:to>
      <xdr:col>68</xdr:col>
      <xdr:colOff>203200</xdr:colOff>
      <xdr:row>38</xdr:row>
      <xdr:rowOff>78316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491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88494</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26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121355</xdr:rowOff>
    </xdr:from>
    <xdr:to>
      <xdr:col>64</xdr:col>
      <xdr:colOff>152400</xdr:colOff>
      <xdr:row>38</xdr:row>
      <xdr:rowOff>51505</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46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61682</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23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令和６年度については、分子の要素である、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一般会計と公共用地取得事業特別会計を合わせた地方債現在高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となっているほか、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環境施設組合の償還額への負担金の増（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+63.8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a:t>
          </a:r>
          <a:r>
            <a:rPr kumimoji="1" lang="ja-JP" altLang="en-US" sz="1300">
              <a:latin typeface="ＭＳ Ｐゴシック" panose="020B0600070205080204" pitchFamily="50" charset="-128"/>
              <a:ea typeface="ＭＳ Ｐゴシック" panose="020B0600070205080204" pitchFamily="50" charset="-128"/>
            </a:rPr>
            <a:t>基準財政需要算入見込額の増（</a:t>
          </a:r>
          <a:r>
            <a:rPr kumimoji="1" lang="en-US" altLang="ja-JP" sz="1300">
              <a:latin typeface="ＭＳ Ｐゴシック" panose="020B0600070205080204" pitchFamily="50" charset="-128"/>
              <a:ea typeface="ＭＳ Ｐゴシック" panose="020B0600070205080204" pitchFamily="50" charset="-128"/>
            </a:rPr>
            <a:t>+15.2</a:t>
          </a:r>
          <a:r>
            <a:rPr kumimoji="1" lang="ja-JP" altLang="en-US" sz="1300">
              <a:latin typeface="ＭＳ Ｐゴシック" panose="020B0600070205080204" pitchFamily="50" charset="-128"/>
              <a:ea typeface="ＭＳ Ｐゴシック" panose="020B0600070205080204" pitchFamily="50" charset="-128"/>
            </a:rPr>
            <a:t>億円）となり、分子全体としては</a:t>
          </a:r>
          <a:r>
            <a:rPr kumimoji="1" lang="en-US" altLang="ja-JP" sz="1300">
              <a:latin typeface="ＭＳ Ｐゴシック" panose="020B0600070205080204" pitchFamily="50" charset="-128"/>
              <a:ea typeface="ＭＳ Ｐゴシック" panose="020B0600070205080204" pitchFamily="50" charset="-128"/>
            </a:rPr>
            <a:t>43.1</a:t>
          </a:r>
          <a:r>
            <a:rPr kumimoji="1" lang="ja-JP" altLang="en-US" sz="1300">
              <a:latin typeface="ＭＳ Ｐゴシック" panose="020B0600070205080204" pitchFamily="50" charset="-128"/>
              <a:ea typeface="ＭＳ Ｐゴシック" panose="020B0600070205080204" pitchFamily="50" charset="-128"/>
            </a:rPr>
            <a:t>％の増となった。</a:t>
          </a:r>
        </a:p>
        <a:p>
          <a:r>
            <a:rPr kumimoji="1" lang="ja-JP" altLang="en-US" sz="1300">
              <a:latin typeface="ＭＳ Ｐゴシック" panose="020B0600070205080204" pitchFamily="50" charset="-128"/>
              <a:ea typeface="ＭＳ Ｐゴシック" panose="020B0600070205080204" pitchFamily="50" charset="-128"/>
            </a:rPr>
            <a:t>　また、分母の要素である、法人市民税の法人税割や固定資産税が増となったことから、分母として</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％の増となっており、結果として、分母、分子ともに増加となったが、分子の増加率が高かったことから、将来負担比率は、前年度の</a:t>
          </a:r>
          <a:r>
            <a:rPr kumimoji="1" lang="en-US" altLang="ja-JP" sz="1300">
              <a:latin typeface="ＭＳ Ｐゴシック" panose="020B0600070205080204" pitchFamily="50" charset="-128"/>
              <a:ea typeface="ＭＳ Ｐゴシック" panose="020B0600070205080204" pitchFamily="50" charset="-128"/>
            </a:rPr>
            <a:t>56.2</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19.9</a:t>
          </a:r>
          <a:r>
            <a:rPr kumimoji="1" lang="ja-JP" altLang="en-US" sz="1300">
              <a:latin typeface="ＭＳ Ｐゴシック" panose="020B0600070205080204" pitchFamily="50" charset="-128"/>
              <a:ea typeface="ＭＳ Ｐゴシック" panose="020B0600070205080204" pitchFamily="50" charset="-128"/>
            </a:rPr>
            <a:t>ポイント増加した。　</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71755</xdr:rowOff>
    </xdr:from>
    <xdr:to>
      <xdr:col>81</xdr:col>
      <xdr:colOff>44450</xdr:colOff>
      <xdr:row>22</xdr:row>
      <xdr:rowOff>129011</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179800" y="3500755"/>
          <a:ext cx="838200" cy="40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72301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472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9948</xdr:rowOff>
    </xdr:from>
    <xdr:to>
      <xdr:col>77</xdr:col>
      <xdr:colOff>44450</xdr:colOff>
      <xdr:row>20</xdr:row>
      <xdr:rowOff>71755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5290800" y="3267498"/>
          <a:ext cx="889000" cy="23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129117</xdr:rowOff>
    </xdr:from>
    <xdr:to>
      <xdr:col>72</xdr:col>
      <xdr:colOff>203200</xdr:colOff>
      <xdr:row>19</xdr:row>
      <xdr:rowOff>9948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4401800" y="3215217"/>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82867</xdr:rowOff>
    </xdr:from>
    <xdr:to>
      <xdr:col>68</xdr:col>
      <xdr:colOff>152400</xdr:colOff>
      <xdr:row>18</xdr:row>
      <xdr:rowOff>129117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3512800" y="3168967"/>
          <a:ext cx="889000" cy="4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78211</xdr:rowOff>
    </xdr:from>
    <xdr:to>
      <xdr:col>81</xdr:col>
      <xdr:colOff>95250</xdr:colOff>
      <xdr:row>23</xdr:row>
      <xdr:rowOff>8361</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385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145538</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3745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20955</xdr:rowOff>
    </xdr:from>
    <xdr:to>
      <xdr:col>77</xdr:col>
      <xdr:colOff>95250</xdr:colOff>
      <xdr:row>20</xdr:row>
      <xdr:rowOff>122555</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344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107332</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35363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130598</xdr:rowOff>
    </xdr:from>
    <xdr:to>
      <xdr:col>73</xdr:col>
      <xdr:colOff>44450</xdr:colOff>
      <xdr:row>19</xdr:row>
      <xdr:rowOff>60748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321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45525</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3303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78317</xdr:rowOff>
    </xdr:from>
    <xdr:to>
      <xdr:col>68</xdr:col>
      <xdr:colOff>203200</xdr:colOff>
      <xdr:row>19</xdr:row>
      <xdr:rowOff>8467</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316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164694</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25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32067</xdr:rowOff>
    </xdr:from>
    <xdr:to>
      <xdr:col>64</xdr:col>
      <xdr:colOff>152400</xdr:colOff>
      <xdr:row>18</xdr:row>
      <xdr:rowOff>133667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118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118444</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204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神奈川県厚木市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223,424
213,190
93.83
115,079,049
109,487,991
5,262,532
54,360,214
74,333,919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令和６年度においては、</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定額減税減収補てん特例交付金の創設等により分母となる経常一般財源が増加（＋</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％）し</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たものの</a:t>
          </a:r>
          <a:r>
            <a:rPr kumimoji="1" lang="ja-JP" altLang="en-US" sz="1300">
              <a:solidFill>
                <a:schemeClr val="tx1"/>
              </a:solidFill>
              <a:latin typeface="ＭＳ Ｐゴシック" panose="020B0600070205080204" pitchFamily="50" charset="-128"/>
              <a:ea typeface="ＭＳ Ｐゴシック" panose="020B0600070205080204" pitchFamily="50" charset="-128"/>
            </a:rPr>
            <a:t>、職員給与改定等に伴う人件費増により、分子となる人件費充当一般財源が増加（＋</a:t>
          </a:r>
          <a:r>
            <a:rPr kumimoji="1" lang="en-US" altLang="ja-JP" sz="1300">
              <a:solidFill>
                <a:schemeClr val="tx1"/>
              </a:solidFill>
              <a:latin typeface="ＭＳ Ｐゴシック" panose="020B0600070205080204" pitchFamily="50" charset="-128"/>
              <a:ea typeface="ＭＳ Ｐゴシック" panose="020B0600070205080204" pitchFamily="50" charset="-128"/>
            </a:rPr>
            <a:t>6.0</a:t>
          </a:r>
          <a:r>
            <a:rPr kumimoji="1" lang="ja-JP" altLang="en-US" sz="1300">
              <a:solidFill>
                <a:schemeClr val="tx1"/>
              </a:solidFill>
              <a:latin typeface="ＭＳ Ｐゴシック" panose="020B0600070205080204" pitchFamily="50" charset="-128"/>
              <a:ea typeface="ＭＳ Ｐゴシック" panose="020B0600070205080204" pitchFamily="50" charset="-128"/>
            </a:rPr>
            <a:t>％）し、分子の増加率が分母のそれを上回ったため、前年度から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0.9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ポイント上昇した。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46990</xdr:rowOff>
    </xdr:from>
    <xdr:to>
      <xdr:col>24</xdr:col>
      <xdr:colOff>25400</xdr:colOff>
      <xdr:row>36</xdr:row>
      <xdr:rowOff>12700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04774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6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142240</xdr:rowOff>
    </xdr:from>
    <xdr:to>
      <xdr:col>19</xdr:col>
      <xdr:colOff>187325</xdr:colOff>
      <xdr:row>35</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9715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16527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67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142240</xdr:rowOff>
    </xdr:from>
    <xdr:to>
      <xdr:col>15</xdr:col>
      <xdr:colOff>98425</xdr:colOff>
      <xdr:row>36</xdr:row>
      <xdr:rowOff>88900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597154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36847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157480</xdr:rowOff>
    </xdr:from>
    <xdr:to>
      <xdr:col>11</xdr:col>
      <xdr:colOff>9525</xdr:colOff>
      <xdr:row>36</xdr:row>
      <xdr:rowOff>88900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598678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1287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158767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5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105427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167640</xdr:rowOff>
    </xdr:from>
    <xdr:to>
      <xdr:col>20</xdr:col>
      <xdr:colOff>38100</xdr:colOff>
      <xdr:row>35</xdr:row>
      <xdr:rowOff>97790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82567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83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91440</xdr:rowOff>
    </xdr:from>
    <xdr:to>
      <xdr:col>15</xdr:col>
      <xdr:colOff>149225</xdr:colOff>
      <xdr:row>35</xdr:row>
      <xdr:rowOff>21590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31767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38100</xdr:rowOff>
    </xdr:from>
    <xdr:to>
      <xdr:col>11</xdr:col>
      <xdr:colOff>60325</xdr:colOff>
      <xdr:row>36</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124477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106680</xdr:rowOff>
    </xdr:from>
    <xdr:to>
      <xdr:col>6</xdr:col>
      <xdr:colOff>171450</xdr:colOff>
      <xdr:row>35</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47007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年度においては、定額減税減収補てん特例交付金の創設等により分母となる経常一般財源が増加（＋</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％）した</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ものの、小中学校給食費を徴収しない施策の実施や、</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委託単価上昇の影響等により経常的な物件費</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増加</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したことで</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、分子となる物件費充当一般財源が増加（＋</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16.8</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％）したことから、</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結果として前年度から</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上昇</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114300</xdr:rowOff>
    </xdr:from>
    <xdr:to>
      <xdr:col>82</xdr:col>
      <xdr:colOff>107950</xdr:colOff>
      <xdr:row>20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200400"/>
          <a:ext cx="838200" cy="35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73677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16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114300</xdr:rowOff>
    </xdr:from>
    <xdr:to>
      <xdr:col>78</xdr:col>
      <xdr:colOff>69850</xdr:colOff>
      <xdr:row>18</xdr:row>
      <xdr:rowOff>152400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200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54627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2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152400</xdr:rowOff>
    </xdr:from>
    <xdr:to>
      <xdr:col>73</xdr:col>
      <xdr:colOff>180975</xdr:colOff>
      <xdr:row>18</xdr:row>
      <xdr:rowOff>152400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23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82550</xdr:rowOff>
    </xdr:from>
    <xdr:to>
      <xdr:col>69</xdr:col>
      <xdr:colOff>92075</xdr:colOff>
      <xdr:row>18</xdr:row>
      <xdr:rowOff>152400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9972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20</xdr:row>
      <xdr:rowOff>76200</xdr:rowOff>
    </xdr:from>
    <xdr:to>
      <xdr:col>82</xdr:col>
      <xdr:colOff>158750</xdr:colOff>
      <xdr:row>21</xdr:row>
      <xdr:rowOff>6350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5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48277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47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63500</xdr:rowOff>
    </xdr:from>
    <xdr:to>
      <xdr:col>78</xdr:col>
      <xdr:colOff>120650</xdr:colOff>
      <xdr:row>18</xdr:row>
      <xdr:rowOff>165100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4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149877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23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101600</xdr:rowOff>
    </xdr:from>
    <xdr:to>
      <xdr:col>74</xdr:col>
      <xdr:colOff>31750</xdr:colOff>
      <xdr:row>19</xdr:row>
      <xdr:rowOff>31750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18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16527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101600</xdr:rowOff>
    </xdr:from>
    <xdr:to>
      <xdr:col>69</xdr:col>
      <xdr:colOff>142875</xdr:colOff>
      <xdr:row>19</xdr:row>
      <xdr:rowOff>31750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18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16527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31750</xdr:rowOff>
    </xdr:from>
    <xdr:to>
      <xdr:col>65</xdr:col>
      <xdr:colOff>53975</xdr:colOff>
      <xdr:row>17</xdr:row>
      <xdr:rowOff>133350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4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118127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経常的な扶助費に係る支出は年々増加傾向にあるが、こども及び障がい者関係扶助費に対する国庫・県支出金の拡充もあり、充当一般財源の伸びは一定程度抑制されている。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令和３年度以降は、児童福祉費や社会福祉費といった民生費関係の</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扶</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助費増の影響を、分母となる経常一般財源の増加の影響が上回っていることから数値は下降傾向を示して</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いたが、</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、児童手当支給経費の増等により</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経常一般財源</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が</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7.9</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％増加したことから、結果として</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0.8</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上昇</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した。</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110672</xdr:rowOff>
    </xdr:from>
    <xdr:to>
      <xdr:col>24</xdr:col>
      <xdr:colOff>25400</xdr:colOff>
      <xdr:row>59</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054772"/>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110672</xdr:rowOff>
    </xdr:from>
    <xdr:to>
      <xdr:col>19</xdr:col>
      <xdr:colOff>187325</xdr:colOff>
      <xdr:row>58</xdr:row>
      <xdr:rowOff>159657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100547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159657</xdr:rowOff>
    </xdr:from>
    <xdr:to>
      <xdr:col>15</xdr:col>
      <xdr:colOff>98425</xdr:colOff>
      <xdr:row>59</xdr:row>
      <xdr:rowOff>37193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1010375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118835</xdr:rowOff>
    </xdr:from>
    <xdr:to>
      <xdr:col>11</xdr:col>
      <xdr:colOff>9525</xdr:colOff>
      <xdr:row>59</xdr:row>
      <xdr:rowOff>37193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891485"/>
          <a:ext cx="889000" cy="26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65512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19050</xdr:rowOff>
    </xdr:from>
    <xdr:to>
      <xdr:col>24</xdr:col>
      <xdr:colOff>76200</xdr:colOff>
      <xdr:row>59</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162577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59872</xdr:rowOff>
    </xdr:from>
    <xdr:to>
      <xdr:col>20</xdr:col>
      <xdr:colOff>38100</xdr:colOff>
      <xdr:row>58</xdr:row>
      <xdr:rowOff>161472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0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146249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090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108857</xdr:rowOff>
    </xdr:from>
    <xdr:to>
      <xdr:col>15</xdr:col>
      <xdr:colOff>149225</xdr:colOff>
      <xdr:row>59</xdr:row>
      <xdr:rowOff>39007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23784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157843</xdr:rowOff>
    </xdr:from>
    <xdr:to>
      <xdr:col>11</xdr:col>
      <xdr:colOff>60325</xdr:colOff>
      <xdr:row>59</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1010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72770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68035</xdr:rowOff>
    </xdr:from>
    <xdr:to>
      <xdr:col>6</xdr:col>
      <xdr:colOff>171450</xdr:colOff>
      <xdr:row>57</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4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154412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年度においては、定額減税減収補てん特例交付金の創設等により分母となる経常一般財源が増加（＋</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％）したものの、国民健康保険事業特別会計、介護保険事業特別会計及び後期高齢者医療事業特別会計に対する繰出金が増加したこと等に伴い、分子となるその他経費充当一般財源が増加（＋</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6.7</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％）したことから、その他経費全体として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ポイント上昇した。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127000</xdr:rowOff>
    </xdr:from>
    <xdr:to>
      <xdr:col>82</xdr:col>
      <xdr:colOff>107950</xdr:colOff>
      <xdr:row>57</xdr:row>
      <xdr:rowOff>6350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7282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156227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2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101600</xdr:rowOff>
    </xdr:from>
    <xdr:to>
      <xdr:col>78</xdr:col>
      <xdr:colOff>69850</xdr:colOff>
      <xdr:row>56</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02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76200</xdr:rowOff>
    </xdr:from>
    <xdr:to>
      <xdr:col>73</xdr:col>
      <xdr:colOff>180975</xdr:colOff>
      <xdr:row>56</xdr:row>
      <xdr:rowOff>101600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6774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120650</xdr:rowOff>
    </xdr:from>
    <xdr:to>
      <xdr:col>69</xdr:col>
      <xdr:colOff>92075</xdr:colOff>
      <xdr:row>56</xdr:row>
      <xdr:rowOff>76200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95504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73677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127000</xdr:rowOff>
    </xdr:from>
    <xdr:to>
      <xdr:col>82</xdr:col>
      <xdr:colOff>158750</xdr:colOff>
      <xdr:row>57</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143527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76200</xdr:rowOff>
    </xdr:from>
    <xdr:to>
      <xdr:col>78</xdr:col>
      <xdr:colOff>120650</xdr:colOff>
      <xdr:row>57</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50800</xdr:rowOff>
    </xdr:from>
    <xdr:to>
      <xdr:col>74</xdr:col>
      <xdr:colOff>31750</xdr:colOff>
      <xdr:row>56</xdr:row>
      <xdr:rowOff>152400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162577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25400</xdr:rowOff>
    </xdr:from>
    <xdr:to>
      <xdr:col>69</xdr:col>
      <xdr:colOff>142875</xdr:colOff>
      <xdr:row>56</xdr:row>
      <xdr:rowOff>127000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137177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9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69850</xdr:rowOff>
    </xdr:from>
    <xdr:to>
      <xdr:col>65</xdr:col>
      <xdr:colOff>53975</xdr:colOff>
      <xdr:row>56</xdr:row>
      <xdr:rowOff>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4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26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年度においては、定額減税減収補てん特例交付金の創設等により分母となる経常一般財源が増加（＋</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％）し</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ており、一方、分子については、</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厚木愛甲環境施設組合負担金等の増加</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はあったものの、</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補助費等充当一般財源</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全体としては減少</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4.6</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したことから、前年度から</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下降</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した。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56134</xdr:rowOff>
    </xdr:from>
    <xdr:to>
      <xdr:col>82</xdr:col>
      <xdr:colOff>107950</xdr:colOff>
      <xdr:row>35</xdr:row>
      <xdr:rowOff>78994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05688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69850</xdr:rowOff>
    </xdr:from>
    <xdr:to>
      <xdr:col>78</xdr:col>
      <xdr:colOff>69850</xdr:colOff>
      <xdr:row>35</xdr:row>
      <xdr:rowOff>78994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0706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0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60706</xdr:rowOff>
    </xdr:from>
    <xdr:to>
      <xdr:col>73</xdr:col>
      <xdr:colOff>180975</xdr:colOff>
      <xdr:row>35</xdr:row>
      <xdr:rowOff>69850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0614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51562</xdr:rowOff>
    </xdr:from>
    <xdr:to>
      <xdr:col>69</xdr:col>
      <xdr:colOff>92075</xdr:colOff>
      <xdr:row>35</xdr:row>
      <xdr:rowOff>60706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0523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29989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0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85361</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1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28194</xdr:rowOff>
    </xdr:from>
    <xdr:to>
      <xdr:col>78</xdr:col>
      <xdr:colOff>120650</xdr:colOff>
      <xdr:row>35</xdr:row>
      <xdr:rowOff>129794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2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139971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97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19050</xdr:rowOff>
    </xdr:from>
    <xdr:to>
      <xdr:col>74</xdr:col>
      <xdr:colOff>31750</xdr:colOff>
      <xdr:row>35</xdr:row>
      <xdr:rowOff>120650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130827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9906</xdr:rowOff>
    </xdr:from>
    <xdr:to>
      <xdr:col>69</xdr:col>
      <xdr:colOff>142875</xdr:colOff>
      <xdr:row>35</xdr:row>
      <xdr:rowOff>111506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1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121683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7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xdr:rowOff>
    </xdr:from>
    <xdr:to>
      <xdr:col>65</xdr:col>
      <xdr:colOff>53975</xdr:colOff>
      <xdr:row>35</xdr:row>
      <xdr:rowOff>102362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112539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7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近年大規模な繰上償還は行っておらず、公債費はほぼ経常経費となっている。公債費は近年</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億円前後の横ばいで推移しており、公債費充当一般財源も大きな変動はなく、公債費に係る経常収支比率も類似団体と比べ低位で安定した動きとなっている。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一方で、今後進めていく新庁舎建設等大型事業に係る市債償還が本格化するタイミングにおいては、数値の上昇が予想される。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159657</xdr:rowOff>
    </xdr:from>
    <xdr:to>
      <xdr:col>24</xdr:col>
      <xdr:colOff>25400</xdr:colOff>
      <xdr:row>75</xdr:row>
      <xdr:rowOff>31750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987800" y="12846957"/>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53720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83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159657</xdr:rowOff>
    </xdr:from>
    <xdr:to>
      <xdr:col>19</xdr:col>
      <xdr:colOff>187325</xdr:colOff>
      <xdr:row>75</xdr:row>
      <xdr:rowOff>9978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28469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61884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9978</xdr:rowOff>
    </xdr:from>
    <xdr:to>
      <xdr:col>15</xdr:col>
      <xdr:colOff>98425</xdr:colOff>
      <xdr:row>75</xdr:row>
      <xdr:rowOff>75293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2209800" y="128687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116313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159657</xdr:rowOff>
    </xdr:from>
    <xdr:to>
      <xdr:col>11</xdr:col>
      <xdr:colOff>9525</xdr:colOff>
      <xdr:row>75</xdr:row>
      <xdr:rowOff>75293</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1320800" y="128469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61884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105427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152400</xdr:rowOff>
    </xdr:from>
    <xdr:to>
      <xdr:col>24</xdr:col>
      <xdr:colOff>76200</xdr:colOff>
      <xdr:row>75</xdr:row>
      <xdr:rowOff>82550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168927</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108857</xdr:rowOff>
    </xdr:from>
    <xdr:to>
      <xdr:col>20</xdr:col>
      <xdr:colOff>38100</xdr:colOff>
      <xdr:row>75</xdr:row>
      <xdr:rowOff>39007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279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49184</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565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130628</xdr:rowOff>
    </xdr:from>
    <xdr:to>
      <xdr:col>15</xdr:col>
      <xdr:colOff>149225</xdr:colOff>
      <xdr:row>75</xdr:row>
      <xdr:rowOff>60778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281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70955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58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24493</xdr:rowOff>
    </xdr:from>
    <xdr:to>
      <xdr:col>11</xdr:col>
      <xdr:colOff>60325</xdr:colOff>
      <xdr:row>75</xdr:row>
      <xdr:rowOff>126093</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288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136270</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265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108857</xdr:rowOff>
    </xdr:from>
    <xdr:to>
      <xdr:col>6</xdr:col>
      <xdr:colOff>171450</xdr:colOff>
      <xdr:row>75</xdr:row>
      <xdr:rowOff>39007</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279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49184</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2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令和３年度は、法人市民税の上振れ幅が減少し、経常一般財源が減少したことにより、前年から上昇している。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年度は、定額減税減収補てん特例交付金の創設等により分母となる経常一般財源が増加（＋</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％）したものの、分子となる人件費、</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扶助費、物件費等の増加率が大きいため、結果として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4.4</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ポイント上昇した</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106426</xdr:rowOff>
    </xdr:from>
    <xdr:to>
      <xdr:col>82</xdr:col>
      <xdr:colOff>107950</xdr:colOff>
      <xdr:row>81</xdr:row>
      <xdr:rowOff>33274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2227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5351</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2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33274</xdr:rowOff>
    </xdr:from>
    <xdr:to>
      <xdr:col>82</xdr:col>
      <xdr:colOff>196850</xdr:colOff>
      <xdr:row>81</xdr:row>
      <xdr:rowOff>33274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0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21353</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65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106426</xdr:rowOff>
    </xdr:from>
    <xdr:to>
      <xdr:col>82</xdr:col>
      <xdr:colOff>196850</xdr:colOff>
      <xdr:row>73</xdr:row>
      <xdr:rowOff>106426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2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83566</xdr:rowOff>
    </xdr:from>
    <xdr:to>
      <xdr:col>82</xdr:col>
      <xdr:colOff>107950</xdr:colOff>
      <xdr:row>77</xdr:row>
      <xdr:rowOff>143002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942316"/>
          <a:ext cx="838200" cy="40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170451</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029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153924</xdr:rowOff>
    </xdr:from>
    <xdr:to>
      <xdr:col>82</xdr:col>
      <xdr:colOff>158750</xdr:colOff>
      <xdr:row>77</xdr:row>
      <xdr:rowOff>84074</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8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56134</xdr:rowOff>
    </xdr:from>
    <xdr:to>
      <xdr:col>78</xdr:col>
      <xdr:colOff>69850</xdr:colOff>
      <xdr:row>75</xdr:row>
      <xdr:rowOff>83566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291488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56134</xdr:rowOff>
    </xdr:from>
    <xdr:to>
      <xdr:col>73</xdr:col>
      <xdr:colOff>180975</xdr:colOff>
      <xdr:row>76</xdr:row>
      <xdr:rowOff>49276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2914884"/>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5334</xdr:rowOff>
    </xdr:from>
    <xdr:to>
      <xdr:col>74</xdr:col>
      <xdr:colOff>31750</xdr:colOff>
      <xdr:row>75</xdr:row>
      <xdr:rowOff>106934</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86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117111</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63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140716</xdr:rowOff>
    </xdr:from>
    <xdr:to>
      <xdr:col>69</xdr:col>
      <xdr:colOff>92075</xdr:colOff>
      <xdr:row>76</xdr:row>
      <xdr:rowOff>49276</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004800" y="12485116"/>
          <a:ext cx="889000" cy="59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83058</xdr:rowOff>
    </xdr:from>
    <xdr:to>
      <xdr:col>69</xdr:col>
      <xdr:colOff>142875</xdr:colOff>
      <xdr:row>74</xdr:row>
      <xdr:rowOff>13208</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59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23385</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367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167640</xdr:rowOff>
    </xdr:from>
    <xdr:to>
      <xdr:col>65</xdr:col>
      <xdr:colOff>53975</xdr:colOff>
      <xdr:row>75</xdr:row>
      <xdr:rowOff>97790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85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82566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941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92202</xdr:rowOff>
    </xdr:from>
    <xdr:to>
      <xdr:col>82</xdr:col>
      <xdr:colOff>158750</xdr:colOff>
      <xdr:row>78</xdr:row>
      <xdr:rowOff>22352</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64279</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32766</xdr:rowOff>
    </xdr:from>
    <xdr:to>
      <xdr:col>78</xdr:col>
      <xdr:colOff>120650</xdr:colOff>
      <xdr:row>75</xdr:row>
      <xdr:rowOff>134366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144543</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660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5334</xdr:rowOff>
    </xdr:from>
    <xdr:to>
      <xdr:col>74</xdr:col>
      <xdr:colOff>31750</xdr:colOff>
      <xdr:row>75</xdr:row>
      <xdr:rowOff>106934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91712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9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169926</xdr:rowOff>
    </xdr:from>
    <xdr:to>
      <xdr:col>69</xdr:col>
      <xdr:colOff>142875</xdr:colOff>
      <xdr:row>76</xdr:row>
      <xdr:rowOff>100076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84853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89916</xdr:rowOff>
    </xdr:from>
    <xdr:to>
      <xdr:col>65</xdr:col>
      <xdr:colOff>53975</xdr:colOff>
      <xdr:row>73</xdr:row>
      <xdr:rowOff>20066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43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30243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203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神奈川県厚木市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32931</xdr:rowOff>
    </xdr:from>
    <xdr:to>
      <xdr:col>29</xdr:col>
      <xdr:colOff>127000</xdr:colOff>
      <xdr:row>17</xdr:row>
      <xdr:rowOff>75298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23756"/>
          <a:ext cx="647700" cy="2138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162844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53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75298</xdr:rowOff>
    </xdr:from>
    <xdr:to>
      <xdr:col>26</xdr:col>
      <xdr:colOff>50800</xdr:colOff>
      <xdr:row>17</xdr:row>
      <xdr:rowOff>85128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37573"/>
          <a:ext cx="698500" cy="9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117086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250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85128</xdr:rowOff>
    </xdr:from>
    <xdr:to>
      <xdr:col>22</xdr:col>
      <xdr:colOff>114300</xdr:colOff>
      <xdr:row>17</xdr:row>
      <xdr:rowOff>136792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47403"/>
          <a:ext cx="698500" cy="516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17835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323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124295</xdr:rowOff>
    </xdr:from>
    <xdr:to>
      <xdr:col>18</xdr:col>
      <xdr:colOff>177800</xdr:colOff>
      <xdr:row>17</xdr:row>
      <xdr:rowOff>136792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086570"/>
          <a:ext cx="698500" cy="124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41343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346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63060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153581</xdr:rowOff>
    </xdr:from>
    <xdr:to>
      <xdr:col>29</xdr:col>
      <xdr:colOff>177800</xdr:colOff>
      <xdr:row>16</xdr:row>
      <xdr:rowOff>83731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729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170108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1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24498</xdr:rowOff>
    </xdr:from>
    <xdr:to>
      <xdr:col>26</xdr:col>
      <xdr:colOff>101600</xdr:colOff>
      <xdr:row>17</xdr:row>
      <xdr:rowOff>126098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867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136275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556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34328</xdr:rowOff>
    </xdr:from>
    <xdr:to>
      <xdr:col>22</xdr:col>
      <xdr:colOff>165100</xdr:colOff>
      <xdr:row>17</xdr:row>
      <xdr:rowOff>135928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966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146105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65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85992</xdr:rowOff>
    </xdr:from>
    <xdr:to>
      <xdr:col>19</xdr:col>
      <xdr:colOff>38100</xdr:colOff>
      <xdr:row>18</xdr:row>
      <xdr:rowOff>16142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48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26319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17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73495</xdr:rowOff>
    </xdr:from>
    <xdr:to>
      <xdr:col>15</xdr:col>
      <xdr:colOff>101600</xdr:colOff>
      <xdr:row>18</xdr:row>
      <xdr:rowOff>3645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35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13822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04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201009</xdr:rowOff>
    </xdr:from>
    <xdr:to>
      <xdr:col>29</xdr:col>
      <xdr:colOff>127000</xdr:colOff>
      <xdr:row>35</xdr:row>
      <xdr:rowOff>320110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811359"/>
          <a:ext cx="647700" cy="1191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185786</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7961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310166</xdr:rowOff>
    </xdr:from>
    <xdr:to>
      <xdr:col>26</xdr:col>
      <xdr:colOff>50800</xdr:colOff>
      <xdr:row>35</xdr:row>
      <xdr:rowOff>320110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6920516"/>
          <a:ext cx="698500" cy="9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329995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59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310166</xdr:rowOff>
    </xdr:from>
    <xdr:to>
      <xdr:col>22</xdr:col>
      <xdr:colOff>114300</xdr:colOff>
      <xdr:row>36</xdr:row>
      <xdr:rowOff>103512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920516"/>
          <a:ext cx="698500" cy="136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294047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5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103512</xdr:rowOff>
    </xdr:from>
    <xdr:to>
      <xdr:col>18</xdr:col>
      <xdr:colOff>177800</xdr:colOff>
      <xdr:row>36</xdr:row>
      <xdr:rowOff>108426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056762"/>
          <a:ext cx="698500" cy="4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61790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67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102652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71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150209</xdr:rowOff>
    </xdr:from>
    <xdr:to>
      <xdr:col>29</xdr:col>
      <xdr:colOff>177800</xdr:colOff>
      <xdr:row>35</xdr:row>
      <xdr:rowOff>251809</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60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338186</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605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269310</xdr:rowOff>
    </xdr:from>
    <xdr:to>
      <xdr:col>26</xdr:col>
      <xdr:colOff>101600</xdr:colOff>
      <xdr:row>36</xdr:row>
      <xdr:rowOff>28010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879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12787</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966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259366</xdr:rowOff>
    </xdr:from>
    <xdr:to>
      <xdr:col>22</xdr:col>
      <xdr:colOff>165100</xdr:colOff>
      <xdr:row>36</xdr:row>
      <xdr:rowOff>18066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869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2843</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95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52712</xdr:rowOff>
    </xdr:from>
    <xdr:to>
      <xdr:col>19</xdr:col>
      <xdr:colOff>38100</xdr:colOff>
      <xdr:row>36</xdr:row>
      <xdr:rowOff>154312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059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139089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092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57626</xdr:rowOff>
    </xdr:from>
    <xdr:to>
      <xdr:col>15</xdr:col>
      <xdr:colOff>101600</xdr:colOff>
      <xdr:row>36</xdr:row>
      <xdr:rowOff>159226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0108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144003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09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神奈川県厚木市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223,424
213,190
93.83
115,079,049
109,487,991
5,262,532
54,360,214
74,333,919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123502</xdr:rowOff>
    </xdr:from>
    <xdr:to>
      <xdr:col>24</xdr:col>
      <xdr:colOff>63500</xdr:colOff>
      <xdr:row>35</xdr:row>
      <xdr:rowOff>114293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52802"/>
          <a:ext cx="838200" cy="16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54493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5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114293</xdr:rowOff>
    </xdr:from>
    <xdr:to>
      <xdr:col>19</xdr:col>
      <xdr:colOff>177800</xdr:colOff>
      <xdr:row>35</xdr:row>
      <xdr:rowOff>142117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15043"/>
          <a:ext cx="889000" cy="2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24971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83693</xdr:rowOff>
    </xdr:from>
    <xdr:to>
      <xdr:col>15</xdr:col>
      <xdr:colOff>50800</xdr:colOff>
      <xdr:row>35</xdr:row>
      <xdr:rowOff>142117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084443"/>
          <a:ext cx="889000" cy="58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37805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1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83693</xdr:rowOff>
    </xdr:from>
    <xdr:to>
      <xdr:col>10</xdr:col>
      <xdr:colOff>114300</xdr:colOff>
      <xdr:row>35</xdr:row>
      <xdr:rowOff>103646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84443"/>
          <a:ext cx="889000" cy="1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51292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39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77712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72702</xdr:rowOff>
    </xdr:from>
    <xdr:to>
      <xdr:col>24</xdr:col>
      <xdr:colOff>114300</xdr:colOff>
      <xdr:row>35</xdr:row>
      <xdr:rowOff>2852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02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95579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5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63493</xdr:rowOff>
    </xdr:from>
    <xdr:to>
      <xdr:col>20</xdr:col>
      <xdr:colOff>38100</xdr:colOff>
      <xdr:row>35</xdr:row>
      <xdr:rowOff>165093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6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10170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91317</xdr:rowOff>
    </xdr:from>
    <xdr:to>
      <xdr:col>15</xdr:col>
      <xdr:colOff>101600</xdr:colOff>
      <xdr:row>36</xdr:row>
      <xdr:rowOff>21467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9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37994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6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32893</xdr:rowOff>
    </xdr:from>
    <xdr:to>
      <xdr:col>10</xdr:col>
      <xdr:colOff>165100</xdr:colOff>
      <xdr:row>35</xdr:row>
      <xdr:rowOff>134493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3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151020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08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52846</xdr:rowOff>
    </xdr:from>
    <xdr:to>
      <xdr:col>6</xdr:col>
      <xdr:colOff>38100</xdr:colOff>
      <xdr:row>35</xdr:row>
      <xdr:rowOff>154446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5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170973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2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1321</xdr:rowOff>
    </xdr:from>
    <xdr:to>
      <xdr:col>24</xdr:col>
      <xdr:colOff>63500</xdr:colOff>
      <xdr:row>54</xdr:row>
      <xdr:rowOff>124079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088171"/>
          <a:ext cx="838200" cy="294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114037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43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5741</xdr:rowOff>
    </xdr:from>
    <xdr:to>
      <xdr:col>19</xdr:col>
      <xdr:colOff>177800</xdr:colOff>
      <xdr:row>54</xdr:row>
      <xdr:rowOff>124079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264041"/>
          <a:ext cx="889000" cy="11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20121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79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5741</xdr:rowOff>
    </xdr:from>
    <xdr:to>
      <xdr:col>15</xdr:col>
      <xdr:colOff>50800</xdr:colOff>
      <xdr:row>54</xdr:row>
      <xdr:rowOff>68834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264041"/>
          <a:ext cx="889000" cy="6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128553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2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68834</xdr:rowOff>
    </xdr:from>
    <xdr:to>
      <xdr:col>10</xdr:col>
      <xdr:colOff>114300</xdr:colOff>
      <xdr:row>55</xdr:row>
      <xdr:rowOff>141224</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327134"/>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56507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2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164063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1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121971</xdr:rowOff>
    </xdr:from>
    <xdr:to>
      <xdr:col>24</xdr:col>
      <xdr:colOff>114300</xdr:colOff>
      <xdr:row>53</xdr:row>
      <xdr:rowOff>52121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03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144848</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888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73279</xdr:rowOff>
    </xdr:from>
    <xdr:to>
      <xdr:col>20</xdr:col>
      <xdr:colOff>38100</xdr:colOff>
      <xdr:row>55</xdr:row>
      <xdr:rowOff>3429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33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19956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106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126391</xdr:rowOff>
    </xdr:from>
    <xdr:to>
      <xdr:col>15</xdr:col>
      <xdr:colOff>101600</xdr:colOff>
      <xdr:row>54</xdr:row>
      <xdr:rowOff>56541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21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73068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8988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18034</xdr:rowOff>
    </xdr:from>
    <xdr:to>
      <xdr:col>10</xdr:col>
      <xdr:colOff>165100</xdr:colOff>
      <xdr:row>54</xdr:row>
      <xdr:rowOff>119634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27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52</xdr:row>
      <xdr:rowOff>136161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05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90424</xdr:rowOff>
    </xdr:from>
    <xdr:to>
      <xdr:col>6</xdr:col>
      <xdr:colOff>38100</xdr:colOff>
      <xdr:row>56</xdr:row>
      <xdr:rowOff>20574</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52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37101</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29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79235</xdr:rowOff>
    </xdr:from>
    <xdr:to>
      <xdr:col>24</xdr:col>
      <xdr:colOff>63500</xdr:colOff>
      <xdr:row>77</xdr:row>
      <xdr:rowOff>85865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3797300" y="13280885"/>
          <a:ext cx="8382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63822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265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79235</xdr:rowOff>
    </xdr:from>
    <xdr:to>
      <xdr:col>19</xdr:col>
      <xdr:colOff>177800</xdr:colOff>
      <xdr:row>77</xdr:row>
      <xdr:rowOff>114630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280885"/>
          <a:ext cx="889000" cy="3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37189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41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114630</xdr:rowOff>
    </xdr:from>
    <xdr:to>
      <xdr:col>15</xdr:col>
      <xdr:colOff>50800</xdr:colOff>
      <xdr:row>77</xdr:row>
      <xdr:rowOff>119545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316280"/>
          <a:ext cx="8890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39019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4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119545</xdr:rowOff>
    </xdr:from>
    <xdr:to>
      <xdr:col>10</xdr:col>
      <xdr:colOff>114300</xdr:colOff>
      <xdr:row>77</xdr:row>
      <xdr:rowOff>123279</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321195"/>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43781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416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46181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41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35065</xdr:rowOff>
    </xdr:from>
    <xdr:to>
      <xdr:col>24</xdr:col>
      <xdr:colOff>114300</xdr:colOff>
      <xdr:row>77</xdr:row>
      <xdr:rowOff>136665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23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57942</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0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28435</xdr:rowOff>
    </xdr:from>
    <xdr:to>
      <xdr:col>20</xdr:col>
      <xdr:colOff>38100</xdr:colOff>
      <xdr:row>77</xdr:row>
      <xdr:rowOff>130035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23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146562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00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63830</xdr:rowOff>
    </xdr:from>
    <xdr:to>
      <xdr:col>15</xdr:col>
      <xdr:colOff>101600</xdr:colOff>
      <xdr:row>77</xdr:row>
      <xdr:rowOff>165430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2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10507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0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68745</xdr:rowOff>
    </xdr:from>
    <xdr:to>
      <xdr:col>10</xdr:col>
      <xdr:colOff>165100</xdr:colOff>
      <xdr:row>77</xdr:row>
      <xdr:rowOff>170345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27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15422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04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72479</xdr:rowOff>
    </xdr:from>
    <xdr:to>
      <xdr:col>6</xdr:col>
      <xdr:colOff>38100</xdr:colOff>
      <xdr:row>78</xdr:row>
      <xdr:rowOff>2629</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27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19156</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04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81375</xdr:rowOff>
    </xdr:from>
    <xdr:to>
      <xdr:col>24</xdr:col>
      <xdr:colOff>63500</xdr:colOff>
      <xdr:row>95</xdr:row>
      <xdr:rowOff>112889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197675"/>
          <a:ext cx="838200" cy="20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149427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65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112889</xdr:rowOff>
    </xdr:from>
    <xdr:to>
      <xdr:col>19</xdr:col>
      <xdr:colOff>177800</xdr:colOff>
      <xdr:row>96</xdr:row>
      <xdr:rowOff>35785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00639"/>
          <a:ext cx="889000" cy="9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67589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52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161646</xdr:rowOff>
    </xdr:from>
    <xdr:to>
      <xdr:col>15</xdr:col>
      <xdr:colOff>50800</xdr:colOff>
      <xdr:row>96</xdr:row>
      <xdr:rowOff>35785</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277946"/>
          <a:ext cx="889000" cy="217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29756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66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161646</xdr:rowOff>
    </xdr:from>
    <xdr:to>
      <xdr:col>10</xdr:col>
      <xdr:colOff>114300</xdr:colOff>
      <xdr:row>97</xdr:row>
      <xdr:rowOff>25662</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277946"/>
          <a:ext cx="889000" cy="378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12512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7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73499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87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30575</xdr:rowOff>
    </xdr:from>
    <xdr:to>
      <xdr:col>24</xdr:col>
      <xdr:colOff>114300</xdr:colOff>
      <xdr:row>94</xdr:row>
      <xdr:rowOff>132175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4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53452</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998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62089</xdr:rowOff>
    </xdr:from>
    <xdr:to>
      <xdr:col>20</xdr:col>
      <xdr:colOff>38100</xdr:colOff>
      <xdr:row>95</xdr:row>
      <xdr:rowOff>163689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4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8766</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1250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156435</xdr:rowOff>
    </xdr:from>
    <xdr:to>
      <xdr:col>15</xdr:col>
      <xdr:colOff>101600</xdr:colOff>
      <xdr:row>96</xdr:row>
      <xdr:rowOff>86585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44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103112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219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110846</xdr:rowOff>
    </xdr:from>
    <xdr:to>
      <xdr:col>10</xdr:col>
      <xdr:colOff>165100</xdr:colOff>
      <xdr:row>95</xdr:row>
      <xdr:rowOff>40996</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22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57523</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002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146312</xdr:rowOff>
    </xdr:from>
    <xdr:to>
      <xdr:col>6</xdr:col>
      <xdr:colOff>38100</xdr:colOff>
      <xdr:row>97</xdr:row>
      <xdr:rowOff>76462</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0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92989</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6380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113220</xdr:rowOff>
    </xdr:from>
    <xdr:to>
      <xdr:col>55</xdr:col>
      <xdr:colOff>0</xdr:colOff>
      <xdr:row>38</xdr:row>
      <xdr:rowOff>114909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628320"/>
          <a:ext cx="838200" cy="1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38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114909</xdr:rowOff>
    </xdr:from>
    <xdr:to>
      <xdr:col>50</xdr:col>
      <xdr:colOff>114300</xdr:colOff>
      <xdr:row>38</xdr:row>
      <xdr:rowOff>119672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630009"/>
          <a:ext cx="8890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119672</xdr:rowOff>
    </xdr:from>
    <xdr:to>
      <xdr:col>45</xdr:col>
      <xdr:colOff>177800</xdr:colOff>
      <xdr:row>39</xdr:row>
      <xdr:rowOff>5829</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634772"/>
          <a:ext cx="889000" cy="5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79451</xdr:rowOff>
    </xdr:from>
    <xdr:to>
      <xdr:col>41</xdr:col>
      <xdr:colOff>50800</xdr:colOff>
      <xdr:row>39</xdr:row>
      <xdr:rowOff>5829</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394401"/>
          <a:ext cx="889000" cy="129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62420</xdr:rowOff>
    </xdr:from>
    <xdr:to>
      <xdr:col>55</xdr:col>
      <xdr:colOff>50800</xdr:colOff>
      <xdr:row>38</xdr:row>
      <xdr:rowOff>164020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57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40847</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555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64109</xdr:rowOff>
    </xdr:from>
    <xdr:to>
      <xdr:col>50</xdr:col>
      <xdr:colOff>165100</xdr:colOff>
      <xdr:row>38</xdr:row>
      <xdr:rowOff>165709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57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156836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67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68872</xdr:rowOff>
    </xdr:from>
    <xdr:to>
      <xdr:col>46</xdr:col>
      <xdr:colOff>38100</xdr:colOff>
      <xdr:row>38</xdr:row>
      <xdr:rowOff>170472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58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161599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67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126479</xdr:rowOff>
    </xdr:from>
    <xdr:to>
      <xdr:col>41</xdr:col>
      <xdr:colOff>101600</xdr:colOff>
      <xdr:row>39</xdr:row>
      <xdr:rowOff>56629</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64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47756</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73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28651</xdr:rowOff>
    </xdr:from>
    <xdr:to>
      <xdr:col>36</xdr:col>
      <xdr:colOff>165100</xdr:colOff>
      <xdr:row>31</xdr:row>
      <xdr:rowOff>130251</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34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121378</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436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130099</xdr:rowOff>
    </xdr:from>
    <xdr:to>
      <xdr:col>55</xdr:col>
      <xdr:colOff>0</xdr:colOff>
      <xdr:row>53</xdr:row>
      <xdr:rowOff>102233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8874049"/>
          <a:ext cx="838200" cy="315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52788</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11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102233</xdr:rowOff>
    </xdr:from>
    <xdr:to>
      <xdr:col>50</xdr:col>
      <xdr:colOff>114300</xdr:colOff>
      <xdr:row>54</xdr:row>
      <xdr:rowOff>460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189083"/>
          <a:ext cx="889000" cy="6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29060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45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460</xdr:rowOff>
    </xdr:from>
    <xdr:to>
      <xdr:col>45</xdr:col>
      <xdr:colOff>177800</xdr:colOff>
      <xdr:row>55</xdr:row>
      <xdr:rowOff>17422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258760"/>
          <a:ext cx="889000" cy="18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98576</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52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119629</xdr:rowOff>
    </xdr:from>
    <xdr:to>
      <xdr:col>41</xdr:col>
      <xdr:colOff>50800</xdr:colOff>
      <xdr:row>55</xdr:row>
      <xdr:rowOff>17422</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206479"/>
          <a:ext cx="889000" cy="24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53017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65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164230</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59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79299</xdr:rowOff>
    </xdr:from>
    <xdr:to>
      <xdr:col>55</xdr:col>
      <xdr:colOff>50800</xdr:colOff>
      <xdr:row>52</xdr:row>
      <xdr:rowOff>9449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882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102176</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86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51433</xdr:rowOff>
    </xdr:from>
    <xdr:to>
      <xdr:col>50</xdr:col>
      <xdr:colOff>165100</xdr:colOff>
      <xdr:row>53</xdr:row>
      <xdr:rowOff>153033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13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169560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891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121110</xdr:rowOff>
    </xdr:from>
    <xdr:to>
      <xdr:col>46</xdr:col>
      <xdr:colOff>38100</xdr:colOff>
      <xdr:row>54</xdr:row>
      <xdr:rowOff>51260</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20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67787</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898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138072</xdr:rowOff>
    </xdr:from>
    <xdr:to>
      <xdr:col>41</xdr:col>
      <xdr:colOff>101600</xdr:colOff>
      <xdr:row>55</xdr:row>
      <xdr:rowOff>68222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396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84749</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17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68829</xdr:rowOff>
    </xdr:from>
    <xdr:to>
      <xdr:col>36</xdr:col>
      <xdr:colOff>165100</xdr:colOff>
      <xdr:row>53</xdr:row>
      <xdr:rowOff>170429</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15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15506</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893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127219</xdr:rowOff>
    </xdr:from>
    <xdr:to>
      <xdr:col>55</xdr:col>
      <xdr:colOff>0</xdr:colOff>
      <xdr:row>76</xdr:row>
      <xdr:rowOff>76653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2985969"/>
          <a:ext cx="838200" cy="120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133050</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63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127219</xdr:rowOff>
    </xdr:from>
    <xdr:to>
      <xdr:col>50</xdr:col>
      <xdr:colOff>114300</xdr:colOff>
      <xdr:row>75</xdr:row>
      <xdr:rowOff>160251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2985969"/>
          <a:ext cx="889000" cy="3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7571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20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160251</xdr:rowOff>
    </xdr:from>
    <xdr:to>
      <xdr:col>45</xdr:col>
      <xdr:colOff>177800</xdr:colOff>
      <xdr:row>76</xdr:row>
      <xdr:rowOff>122875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019001"/>
          <a:ext cx="889000" cy="134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26568</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22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55073</xdr:rowOff>
    </xdr:from>
    <xdr:to>
      <xdr:col>41</xdr:col>
      <xdr:colOff>50800</xdr:colOff>
      <xdr:row>76</xdr:row>
      <xdr:rowOff>122875</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085273"/>
          <a:ext cx="889000" cy="67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93913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29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111379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31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25853</xdr:rowOff>
    </xdr:from>
    <xdr:to>
      <xdr:col>55</xdr:col>
      <xdr:colOff>50800</xdr:colOff>
      <xdr:row>76</xdr:row>
      <xdr:rowOff>127453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05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48729</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90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76419</xdr:rowOff>
    </xdr:from>
    <xdr:to>
      <xdr:col>50</xdr:col>
      <xdr:colOff>165100</xdr:colOff>
      <xdr:row>76</xdr:row>
      <xdr:rowOff>6569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293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23096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71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109451</xdr:rowOff>
    </xdr:from>
    <xdr:to>
      <xdr:col>46</xdr:col>
      <xdr:colOff>38100</xdr:colOff>
      <xdr:row>76</xdr:row>
      <xdr:rowOff>39601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296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56128</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74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72075</xdr:rowOff>
    </xdr:from>
    <xdr:to>
      <xdr:col>41</xdr:col>
      <xdr:colOff>101600</xdr:colOff>
      <xdr:row>77</xdr:row>
      <xdr:rowOff>2225</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10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18752</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594111" y="12877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4273</xdr:rowOff>
    </xdr:from>
    <xdr:to>
      <xdr:col>36</xdr:col>
      <xdr:colOff>165100</xdr:colOff>
      <xdr:row>76</xdr:row>
      <xdr:rowOff>105873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03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122400</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280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135737</xdr:rowOff>
    </xdr:from>
    <xdr:to>
      <xdr:col>55</xdr:col>
      <xdr:colOff>0</xdr:colOff>
      <xdr:row>95</xdr:row>
      <xdr:rowOff>112497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5566237"/>
          <a:ext cx="838200" cy="83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47248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163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112497</xdr:rowOff>
    </xdr:from>
    <xdr:to>
      <xdr:col>50</xdr:col>
      <xdr:colOff>114300</xdr:colOff>
      <xdr:row>96</xdr:row>
      <xdr:rowOff>47383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400247"/>
          <a:ext cx="889000" cy="10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166831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1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47383</xdr:rowOff>
    </xdr:from>
    <xdr:to>
      <xdr:col>45</xdr:col>
      <xdr:colOff>177800</xdr:colOff>
      <xdr:row>97</xdr:row>
      <xdr:rowOff>2121</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506583"/>
          <a:ext cx="889000" cy="12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161226</xdr:rowOff>
    </xdr:from>
    <xdr:to>
      <xdr:col>41</xdr:col>
      <xdr:colOff>50800</xdr:colOff>
      <xdr:row>97</xdr:row>
      <xdr:rowOff>2121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448976"/>
          <a:ext cx="889000" cy="18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55923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34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88244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4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84937</xdr:rowOff>
    </xdr:from>
    <xdr:to>
      <xdr:col>55</xdr:col>
      <xdr:colOff>50800</xdr:colOff>
      <xdr:row>91</xdr:row>
      <xdr:rowOff>15087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551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37964</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546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61697</xdr:rowOff>
    </xdr:from>
    <xdr:to>
      <xdr:col>50</xdr:col>
      <xdr:colOff>165100</xdr:colOff>
      <xdr:row>95</xdr:row>
      <xdr:rowOff>163297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34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154424</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44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168033</xdr:rowOff>
    </xdr:from>
    <xdr:to>
      <xdr:col>46</xdr:col>
      <xdr:colOff>38100</xdr:colOff>
      <xdr:row>96</xdr:row>
      <xdr:rowOff>98183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45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89310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548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122771</xdr:rowOff>
    </xdr:from>
    <xdr:to>
      <xdr:col>41</xdr:col>
      <xdr:colOff>101600</xdr:colOff>
      <xdr:row>97</xdr:row>
      <xdr:rowOff>52921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58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44048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67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39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142157</xdr:rowOff>
    </xdr:from>
    <xdr:to>
      <xdr:col>85</xdr:col>
      <xdr:colOff>127000</xdr:colOff>
      <xdr:row>76</xdr:row>
      <xdr:rowOff>169590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5481300" y="13172357"/>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60427</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919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156959</xdr:rowOff>
    </xdr:from>
    <xdr:to>
      <xdr:col>81</xdr:col>
      <xdr:colOff>50800</xdr:colOff>
      <xdr:row>76</xdr:row>
      <xdr:rowOff>169590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3187159"/>
          <a:ext cx="889000" cy="1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156959</xdr:rowOff>
    </xdr:from>
    <xdr:to>
      <xdr:col>76</xdr:col>
      <xdr:colOff>114300</xdr:colOff>
      <xdr:row>76</xdr:row>
      <xdr:rowOff>166846</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3187159"/>
          <a:ext cx="889000"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124017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8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166846</xdr:rowOff>
    </xdr:from>
    <xdr:to>
      <xdr:col>71</xdr:col>
      <xdr:colOff>177800</xdr:colOff>
      <xdr:row>77</xdr:row>
      <xdr:rowOff>33373</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3197046"/>
          <a:ext cx="889000" cy="3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148677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3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169680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85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91357</xdr:rowOff>
    </xdr:from>
    <xdr:to>
      <xdr:col>85</xdr:col>
      <xdr:colOff>177800</xdr:colOff>
      <xdr:row>77</xdr:row>
      <xdr:rowOff>21507</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12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69784</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309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118790</xdr:rowOff>
    </xdr:from>
    <xdr:to>
      <xdr:col>81</xdr:col>
      <xdr:colOff>101600</xdr:colOff>
      <xdr:row>77</xdr:row>
      <xdr:rowOff>48940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314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40067</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24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106159</xdr:rowOff>
    </xdr:from>
    <xdr:to>
      <xdr:col>76</xdr:col>
      <xdr:colOff>165100</xdr:colOff>
      <xdr:row>77</xdr:row>
      <xdr:rowOff>36309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313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27436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22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116046</xdr:rowOff>
    </xdr:from>
    <xdr:to>
      <xdr:col>72</xdr:col>
      <xdr:colOff>38100</xdr:colOff>
      <xdr:row>77</xdr:row>
      <xdr:rowOff>46196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314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37323</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323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154023</xdr:rowOff>
    </xdr:from>
    <xdr:to>
      <xdr:col>67</xdr:col>
      <xdr:colOff>101600</xdr:colOff>
      <xdr:row>77</xdr:row>
      <xdr:rowOff>84173</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318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75300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327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48120</xdr:rowOff>
    </xdr:from>
    <xdr:to>
      <xdr:col>85</xdr:col>
      <xdr:colOff>127000</xdr:colOff>
      <xdr:row>98</xdr:row>
      <xdr:rowOff>29439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5481300" y="16678770"/>
          <a:ext cx="838200" cy="15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141761</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772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144945</xdr:rowOff>
    </xdr:from>
    <xdr:to>
      <xdr:col>81</xdr:col>
      <xdr:colOff>50800</xdr:colOff>
      <xdr:row>97</xdr:row>
      <xdr:rowOff>48120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4592300" y="16604145"/>
          <a:ext cx="889000" cy="74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119715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92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144945</xdr:rowOff>
    </xdr:from>
    <xdr:to>
      <xdr:col>76</xdr:col>
      <xdr:colOff>114300</xdr:colOff>
      <xdr:row>97</xdr:row>
      <xdr:rowOff>120638</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3703300" y="16604145"/>
          <a:ext cx="889000" cy="14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105478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90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17704</xdr:rowOff>
    </xdr:from>
    <xdr:to>
      <xdr:col>71</xdr:col>
      <xdr:colOff>177800</xdr:colOff>
      <xdr:row>97</xdr:row>
      <xdr:rowOff>120638</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a:off x="12814300" y="16648354"/>
          <a:ext cx="889000" cy="10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92727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9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170666</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97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150089</xdr:rowOff>
    </xdr:from>
    <xdr:to>
      <xdr:col>85</xdr:col>
      <xdr:colOff>177800</xdr:colOff>
      <xdr:row>98</xdr:row>
      <xdr:rowOff>80239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78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1516</xdr:rowOff>
    </xdr:from>
    <xdr:ext cx="534377"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63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168770</xdr:rowOff>
    </xdr:from>
    <xdr:to>
      <xdr:col>81</xdr:col>
      <xdr:colOff>101600</xdr:colOff>
      <xdr:row>97</xdr:row>
      <xdr:rowOff>98920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62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115447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14111" y="1640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94145</xdr:rowOff>
    </xdr:from>
    <xdr:to>
      <xdr:col>76</xdr:col>
      <xdr:colOff>165100</xdr:colOff>
      <xdr:row>97</xdr:row>
      <xdr:rowOff>24295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5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40822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325111" y="1632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69838</xdr:rowOff>
    </xdr:from>
    <xdr:to>
      <xdr:col>72</xdr:col>
      <xdr:colOff>38100</xdr:colOff>
      <xdr:row>97</xdr:row>
      <xdr:rowOff>171438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70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16515</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36111" y="1647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138354</xdr:rowOff>
    </xdr:from>
    <xdr:to>
      <xdr:col>67</xdr:col>
      <xdr:colOff>101600</xdr:colOff>
      <xdr:row>97</xdr:row>
      <xdr:rowOff>68504</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59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85031</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547111" y="1637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29</xdr:row>
      <xdr:rowOff>165608</xdr:rowOff>
    </xdr:from>
    <xdr:to>
      <xdr:col>102</xdr:col>
      <xdr:colOff>114300</xdr:colOff>
      <xdr:row>39</xdr:row>
      <xdr:rowOff>44450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137658"/>
          <a:ext cx="889000" cy="159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101236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73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29</xdr:row>
      <xdr:rowOff>114808</xdr:rowOff>
    </xdr:from>
    <xdr:to>
      <xdr:col>98</xdr:col>
      <xdr:colOff>38100</xdr:colOff>
      <xdr:row>30</xdr:row>
      <xdr:rowOff>44958</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08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28</xdr:row>
      <xdr:rowOff>61485</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486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85293</xdr:rowOff>
    </xdr:from>
    <xdr:to>
      <xdr:col>116</xdr:col>
      <xdr:colOff>63500</xdr:colOff>
      <xdr:row>55</xdr:row>
      <xdr:rowOff>103810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1323300" y="9515043"/>
          <a:ext cx="8382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31208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03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103505</xdr:rowOff>
    </xdr:from>
    <xdr:to>
      <xdr:col>111</xdr:col>
      <xdr:colOff>177800</xdr:colOff>
      <xdr:row>55</xdr:row>
      <xdr:rowOff>103810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533255"/>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117543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89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102438</xdr:rowOff>
    </xdr:from>
    <xdr:to>
      <xdr:col>107</xdr:col>
      <xdr:colOff>50800</xdr:colOff>
      <xdr:row>55</xdr:row>
      <xdr:rowOff>103505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532188"/>
          <a:ext cx="8890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106113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87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86131</xdr:rowOff>
    </xdr:from>
    <xdr:to>
      <xdr:col>102</xdr:col>
      <xdr:colOff>114300</xdr:colOff>
      <xdr:row>55</xdr:row>
      <xdr:rowOff>102438</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515881"/>
          <a:ext cx="889000" cy="1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71670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84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104894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34493</xdr:rowOff>
    </xdr:from>
    <xdr:to>
      <xdr:col>116</xdr:col>
      <xdr:colOff>114300</xdr:colOff>
      <xdr:row>55</xdr:row>
      <xdr:rowOff>136093</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46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57370</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315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53010</xdr:rowOff>
    </xdr:from>
    <xdr:to>
      <xdr:col>112</xdr:col>
      <xdr:colOff>38100</xdr:colOff>
      <xdr:row>55</xdr:row>
      <xdr:rowOff>154610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48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53</xdr:row>
      <xdr:rowOff>171137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25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52705</xdr:rowOff>
    </xdr:from>
    <xdr:to>
      <xdr:col>107</xdr:col>
      <xdr:colOff>101600</xdr:colOff>
      <xdr:row>55</xdr:row>
      <xdr:rowOff>154305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48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53</xdr:row>
      <xdr:rowOff>170832</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25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51638</xdr:rowOff>
    </xdr:from>
    <xdr:to>
      <xdr:col>102</xdr:col>
      <xdr:colOff>165100</xdr:colOff>
      <xdr:row>55</xdr:row>
      <xdr:rowOff>153238</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4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53</xdr:row>
      <xdr:rowOff>169765</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256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35331</xdr:rowOff>
    </xdr:from>
    <xdr:to>
      <xdr:col>98</xdr:col>
      <xdr:colOff>38100</xdr:colOff>
      <xdr:row>55</xdr:row>
      <xdr:rowOff>136931</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46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153458</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240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65725</xdr:rowOff>
    </xdr:from>
    <xdr:to>
      <xdr:col>116</xdr:col>
      <xdr:colOff>63500</xdr:colOff>
      <xdr:row>76</xdr:row>
      <xdr:rowOff>23022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924475"/>
          <a:ext cx="838200" cy="128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119092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4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23022</xdr:rowOff>
    </xdr:from>
    <xdr:to>
      <xdr:col>111</xdr:col>
      <xdr:colOff>177800</xdr:colOff>
      <xdr:row>76</xdr:row>
      <xdr:rowOff>157302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053222"/>
          <a:ext cx="889000" cy="13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93459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0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157302</xdr:rowOff>
    </xdr:from>
    <xdr:to>
      <xdr:col>107</xdr:col>
      <xdr:colOff>50800</xdr:colOff>
      <xdr:row>77</xdr:row>
      <xdr:rowOff>54981</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187502"/>
          <a:ext cx="889000" cy="6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3801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69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45334</xdr:rowOff>
    </xdr:from>
    <xdr:to>
      <xdr:col>102</xdr:col>
      <xdr:colOff>114300</xdr:colOff>
      <xdr:row>77</xdr:row>
      <xdr:rowOff>54981</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246984"/>
          <a:ext cx="88900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41384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72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49385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73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14925</xdr:rowOff>
    </xdr:from>
    <xdr:to>
      <xdr:col>116</xdr:col>
      <xdr:colOff>114300</xdr:colOff>
      <xdr:row>75</xdr:row>
      <xdr:rowOff>116525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87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164802</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85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143673</xdr:rowOff>
    </xdr:from>
    <xdr:to>
      <xdr:col>112</xdr:col>
      <xdr:colOff>38100</xdr:colOff>
      <xdr:row>76</xdr:row>
      <xdr:rowOff>73822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024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64949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095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106502</xdr:rowOff>
    </xdr:from>
    <xdr:to>
      <xdr:col>107</xdr:col>
      <xdr:colOff>101600</xdr:colOff>
      <xdr:row>77</xdr:row>
      <xdr:rowOff>36652</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13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27779</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22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4181</xdr:rowOff>
    </xdr:from>
    <xdr:to>
      <xdr:col>102</xdr:col>
      <xdr:colOff>165100</xdr:colOff>
      <xdr:row>77</xdr:row>
      <xdr:rowOff>105781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20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96908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298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165984</xdr:rowOff>
    </xdr:from>
    <xdr:to>
      <xdr:col>98</xdr:col>
      <xdr:colOff>38100</xdr:colOff>
      <xdr:row>77</xdr:row>
      <xdr:rowOff>96134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196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87261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28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本市の特徴として、物件費について、類似団体と比較して高いコストで推移しているが、公民館、児童館、老人憩の家など管理すべき公共施設の数により、施設等管理運営委託をはじめとする委託料が多いことなどが挙げられる。令和３年度及び令和４年度は、新型コロナウイルスワクチン接種関連事業費が計上されたことにより例年よりも高い水準となったが、令和５年度</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以降</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においても物価上昇等の影響を受け、高止まりしている。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本市は歳入に占める法人市民税収の割合が高く、また交付税の不交付団体であることから、景気動向や企業業績に応じて歳入総額が大きく変動するリスクを負っており、年度間の歳入不均衡を調整するため、財政調整基金の残高を確保するよう努めているところである。市内企業の好調な業績による法人市民税の増収や、ふるさと納税の増収などを、将来に備えて財政調整基金積立金、庁舎整備基金積立金等に積極的に積み立てたことから、近年は、積立金については、類似他団体と比較して高い水準となってい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扶助費については、令和３年度に行った子育て世帯への臨時特別給付金給付事業費や住民税非課税世帯等に対する臨時特別給付金給付事業費等の給付が完了したことにより、令和４年度は減少し、令和５年度には国庫補助金を受け物価高騰緊急支援給付金事業を行ったこと</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、令和６年度には定額減税調整給付金給付事業を行ったことなど</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から</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、再び増加傾向となっている</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神奈川県厚木市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223,424
213,190
93.83
115,079,049
109,487,991
5,262,532
54,360,214
74,333,919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122555</xdr:rowOff>
    </xdr:from>
    <xdr:to>
      <xdr:col>24</xdr:col>
      <xdr:colOff>63500</xdr:colOff>
      <xdr:row>36</xdr:row>
      <xdr:rowOff>35401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6123305"/>
          <a:ext cx="838200" cy="8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23194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852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101124</xdr:rowOff>
    </xdr:from>
    <xdr:to>
      <xdr:col>19</xdr:col>
      <xdr:colOff>177800</xdr:colOff>
      <xdr:row>36</xdr:row>
      <xdr:rowOff>35401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2908300" y="6101874"/>
          <a:ext cx="889000" cy="10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22718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5852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91122</xdr:rowOff>
    </xdr:from>
    <xdr:to>
      <xdr:col>15</xdr:col>
      <xdr:colOff>50800</xdr:colOff>
      <xdr:row>35</xdr:row>
      <xdr:rowOff>101124</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a:off x="2019300" y="6091872"/>
          <a:ext cx="889000" cy="1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41610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621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69691</xdr:rowOff>
    </xdr:from>
    <xdr:to>
      <xdr:col>10</xdr:col>
      <xdr:colOff>114300</xdr:colOff>
      <xdr:row>35</xdr:row>
      <xdr:rowOff>91122</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a:off x="1130300" y="6070441"/>
          <a:ext cx="889000" cy="2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71755</xdr:rowOff>
    </xdr:from>
    <xdr:to>
      <xdr:col>24</xdr:col>
      <xdr:colOff>114300</xdr:colOff>
      <xdr:row>36</xdr:row>
      <xdr:rowOff>1905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607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50182</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605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156051</xdr:rowOff>
    </xdr:from>
    <xdr:to>
      <xdr:col>20</xdr:col>
      <xdr:colOff>38100</xdr:colOff>
      <xdr:row>36</xdr:row>
      <xdr:rowOff>86201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6156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77328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624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50324</xdr:rowOff>
    </xdr:from>
    <xdr:to>
      <xdr:col>15</xdr:col>
      <xdr:colOff>101600</xdr:colOff>
      <xdr:row>35</xdr:row>
      <xdr:rowOff>151924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605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168451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582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40322</xdr:rowOff>
    </xdr:from>
    <xdr:to>
      <xdr:col>10</xdr:col>
      <xdr:colOff>165100</xdr:colOff>
      <xdr:row>35</xdr:row>
      <xdr:rowOff>141922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604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158449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816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18891</xdr:rowOff>
    </xdr:from>
    <xdr:to>
      <xdr:col>6</xdr:col>
      <xdr:colOff>38100</xdr:colOff>
      <xdr:row>35</xdr:row>
      <xdr:rowOff>120491</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601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137018</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794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7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総務費グラフ枠">
          <a:extLst>
            <a:ext uri="{FF2B5EF4-FFF2-40B4-BE49-F238E27FC236}">
              <a16:creationId xmlns:a16="http://schemas.microsoft.com/office/drawing/2014/main" id="{00000000-0008-0000-07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56</xdr:row>
      <xdr:rowOff>47520</xdr:rowOff>
    </xdr:from>
    <xdr:to>
      <xdr:col>24</xdr:col>
      <xdr:colOff>62865</xdr:colOff>
      <xdr:row>59</xdr:row>
      <xdr:rowOff>103581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4633595" y="9648720"/>
          <a:ext cx="1270" cy="5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107408</xdr:rowOff>
    </xdr:from>
    <xdr:ext cx="534377" cy="259045"/>
    <xdr:sp macro="" textlink="">
      <xdr:nvSpPr>
        <xdr:cNvPr id="121" name="総務費最小値テキスト">
          <a:extLst>
            <a:ext uri="{FF2B5EF4-FFF2-40B4-BE49-F238E27FC236}">
              <a16:creationId xmlns:a16="http://schemas.microsoft.com/office/drawing/2014/main" id="{00000000-0008-0000-0700-000079000000}"/>
            </a:ext>
          </a:extLst>
        </xdr:cNvPr>
        <xdr:cNvSpPr txBox="1"/>
      </xdr:nvSpPr>
      <xdr:spPr>
        <a:xfrm>
          <a:off x="4686300" y="1022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103581</xdr:rowOff>
    </xdr:from>
    <xdr:to>
      <xdr:col>24</xdr:col>
      <xdr:colOff>152400</xdr:colOff>
      <xdr:row>59</xdr:row>
      <xdr:rowOff>103581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10219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165647</xdr:rowOff>
    </xdr:from>
    <xdr:ext cx="534377" cy="259045"/>
    <xdr:sp macro="" textlink="">
      <xdr:nvSpPr>
        <xdr:cNvPr id="123" name="総務費最大値テキスト">
          <a:extLst>
            <a:ext uri="{FF2B5EF4-FFF2-40B4-BE49-F238E27FC236}">
              <a16:creationId xmlns:a16="http://schemas.microsoft.com/office/drawing/2014/main" id="{00000000-0008-0000-0700-00007B000000}"/>
            </a:ext>
          </a:extLst>
        </xdr:cNvPr>
        <xdr:cNvSpPr txBox="1"/>
      </xdr:nvSpPr>
      <xdr:spPr>
        <a:xfrm>
          <a:off x="4686300" y="942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56</xdr:row>
      <xdr:rowOff>47520</xdr:rowOff>
    </xdr:from>
    <xdr:to>
      <xdr:col>24</xdr:col>
      <xdr:colOff>152400</xdr:colOff>
      <xdr:row>56</xdr:row>
      <xdr:rowOff>47520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4546600" y="964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47520</xdr:rowOff>
    </xdr:from>
    <xdr:to>
      <xdr:col>24</xdr:col>
      <xdr:colOff>63500</xdr:colOff>
      <xdr:row>57</xdr:row>
      <xdr:rowOff>39421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3797300" y="9648720"/>
          <a:ext cx="838200" cy="163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20050</xdr:rowOff>
    </xdr:from>
    <xdr:ext cx="534377" cy="259045"/>
    <xdr:sp macro="" textlink="">
      <xdr:nvSpPr>
        <xdr:cNvPr id="126" name="総務費平均値テキスト">
          <a:extLst>
            <a:ext uri="{FF2B5EF4-FFF2-40B4-BE49-F238E27FC236}">
              <a16:creationId xmlns:a16="http://schemas.microsoft.com/office/drawing/2014/main" id="{00000000-0008-0000-0700-00007E000000}"/>
            </a:ext>
          </a:extLst>
        </xdr:cNvPr>
        <xdr:cNvSpPr txBox="1"/>
      </xdr:nvSpPr>
      <xdr:spPr>
        <a:xfrm>
          <a:off x="4686300" y="99641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41623</xdr:rowOff>
    </xdr:from>
    <xdr:to>
      <xdr:col>24</xdr:col>
      <xdr:colOff>114300</xdr:colOff>
      <xdr:row>58</xdr:row>
      <xdr:rowOff>143223</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4584700" y="998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39421</xdr:rowOff>
    </xdr:from>
    <xdr:to>
      <xdr:col>19</xdr:col>
      <xdr:colOff>177800</xdr:colOff>
      <xdr:row>57</xdr:row>
      <xdr:rowOff>134017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2908300" y="9812071"/>
          <a:ext cx="889000" cy="9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54784</xdr:rowOff>
    </xdr:from>
    <xdr:to>
      <xdr:col>20</xdr:col>
      <xdr:colOff>38100</xdr:colOff>
      <xdr:row>58</xdr:row>
      <xdr:rowOff>156384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3746500" y="999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147511</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530111" y="10091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134017</xdr:rowOff>
    </xdr:from>
    <xdr:to>
      <xdr:col>15</xdr:col>
      <xdr:colOff>50800</xdr:colOff>
      <xdr:row>58</xdr:row>
      <xdr:rowOff>3030</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flipV="1">
          <a:off x="2019300" y="9906667"/>
          <a:ext cx="889000" cy="40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52672</xdr:rowOff>
    </xdr:from>
    <xdr:to>
      <xdr:col>15</xdr:col>
      <xdr:colOff>101600</xdr:colOff>
      <xdr:row>58</xdr:row>
      <xdr:rowOff>154272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2857500" y="999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145399</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641111" y="1008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13393</xdr:rowOff>
    </xdr:from>
    <xdr:to>
      <xdr:col>10</xdr:col>
      <xdr:colOff>114300</xdr:colOff>
      <xdr:row>58</xdr:row>
      <xdr:rowOff>3030</xdr:rowOff>
    </xdr:to>
    <xdr:cxnSp macro="">
      <xdr:nvCxnSpPr>
        <xdr:cNvPr id="134" name="直線コネクタ 133">
          <a:extLst>
            <a:ext uri="{FF2B5EF4-FFF2-40B4-BE49-F238E27FC236}">
              <a16:creationId xmlns:a16="http://schemas.microsoft.com/office/drawing/2014/main" id="{00000000-0008-0000-0700-000086000000}"/>
            </a:ext>
          </a:extLst>
        </xdr:cNvPr>
        <xdr:cNvCxnSpPr/>
      </xdr:nvCxnSpPr>
      <xdr:spPr>
        <a:xfrm>
          <a:off x="1130300" y="8757343"/>
          <a:ext cx="889000" cy="118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63438</xdr:rowOff>
    </xdr:from>
    <xdr:to>
      <xdr:col>10</xdr:col>
      <xdr:colOff>165100</xdr:colOff>
      <xdr:row>58</xdr:row>
      <xdr:rowOff>165038</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968500" y="10007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156165</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752111" y="1010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59682</xdr:rowOff>
    </xdr:from>
    <xdr:to>
      <xdr:col>6</xdr:col>
      <xdr:colOff>38100</xdr:colOff>
      <xdr:row>52</xdr:row>
      <xdr:rowOff>161282</xdr:rowOff>
    </xdr:to>
    <xdr:sp macro="" textlink="">
      <xdr:nvSpPr>
        <xdr:cNvPr id="137" name="フローチャート: 判断 136">
          <a:extLst>
            <a:ext uri="{FF2B5EF4-FFF2-40B4-BE49-F238E27FC236}">
              <a16:creationId xmlns:a16="http://schemas.microsoft.com/office/drawing/2014/main" id="{00000000-0008-0000-0700-000089000000}"/>
            </a:ext>
          </a:extLst>
        </xdr:cNvPr>
        <xdr:cNvSpPr/>
      </xdr:nvSpPr>
      <xdr:spPr>
        <a:xfrm>
          <a:off x="1079500" y="897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152409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830795" y="90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168170</xdr:rowOff>
    </xdr:from>
    <xdr:to>
      <xdr:col>24</xdr:col>
      <xdr:colOff>114300</xdr:colOff>
      <xdr:row>56</xdr:row>
      <xdr:rowOff>98320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4584700" y="959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121197</xdr:rowOff>
    </xdr:from>
    <xdr:ext cx="534377" cy="259045"/>
    <xdr:sp macro="" textlink="">
      <xdr:nvSpPr>
        <xdr:cNvPr id="145" name="総務費該当値テキスト">
          <a:extLst>
            <a:ext uri="{FF2B5EF4-FFF2-40B4-BE49-F238E27FC236}">
              <a16:creationId xmlns:a16="http://schemas.microsoft.com/office/drawing/2014/main" id="{00000000-0008-0000-0700-000091000000}"/>
            </a:ext>
          </a:extLst>
        </xdr:cNvPr>
        <xdr:cNvSpPr txBox="1"/>
      </xdr:nvSpPr>
      <xdr:spPr>
        <a:xfrm>
          <a:off x="4686300" y="955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160071</xdr:rowOff>
    </xdr:from>
    <xdr:to>
      <xdr:col>20</xdr:col>
      <xdr:colOff>38100</xdr:colOff>
      <xdr:row>57</xdr:row>
      <xdr:rowOff>90221</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3746500" y="976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106748</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3530111" y="953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83217</xdr:rowOff>
    </xdr:from>
    <xdr:to>
      <xdr:col>15</xdr:col>
      <xdr:colOff>101600</xdr:colOff>
      <xdr:row>58</xdr:row>
      <xdr:rowOff>13367</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2857500" y="985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29894</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2641111" y="9631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123680</xdr:rowOff>
    </xdr:from>
    <xdr:to>
      <xdr:col>10</xdr:col>
      <xdr:colOff>165100</xdr:colOff>
      <xdr:row>58</xdr:row>
      <xdr:rowOff>53830</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968500" y="989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70357</xdr:rowOff>
    </xdr:from>
    <xdr:ext cx="534377"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1752111" y="967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134043</xdr:rowOff>
    </xdr:from>
    <xdr:to>
      <xdr:col>6</xdr:col>
      <xdr:colOff>38100</xdr:colOff>
      <xdr:row>51</xdr:row>
      <xdr:rowOff>64193</xdr:rowOff>
    </xdr:to>
    <xdr:sp macro="" textlink="">
      <xdr:nvSpPr>
        <xdr:cNvPr id="152" name="楕円 151">
          <a:extLst>
            <a:ext uri="{FF2B5EF4-FFF2-40B4-BE49-F238E27FC236}">
              <a16:creationId xmlns:a16="http://schemas.microsoft.com/office/drawing/2014/main" id="{00000000-0008-0000-0700-000098000000}"/>
            </a:ext>
          </a:extLst>
        </xdr:cNvPr>
        <xdr:cNvSpPr/>
      </xdr:nvSpPr>
      <xdr:spPr>
        <a:xfrm>
          <a:off x="1079500" y="870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80720</xdr:rowOff>
    </xdr:from>
    <xdr:ext cx="599010"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830795" y="8481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7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7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6" name="テキスト ボックス 175">
          <a:extLst>
            <a:ext uri="{FF2B5EF4-FFF2-40B4-BE49-F238E27FC236}">
              <a16:creationId xmlns:a16="http://schemas.microsoft.com/office/drawing/2014/main" id="{00000000-0008-0000-0700-0000B0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7" name="民生費グラフ枠">
          <a:extLst>
            <a:ext uri="{FF2B5EF4-FFF2-40B4-BE49-F238E27FC236}">
              <a16:creationId xmlns:a16="http://schemas.microsoft.com/office/drawing/2014/main" id="{00000000-0008-0000-0700-0000B1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9" name="民生費最小値テキスト">
          <a:extLst>
            <a:ext uri="{FF2B5EF4-FFF2-40B4-BE49-F238E27FC236}">
              <a16:creationId xmlns:a16="http://schemas.microsoft.com/office/drawing/2014/main" id="{00000000-0008-0000-0700-0000B3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81" name="民生費最大値テキスト">
          <a:extLst>
            <a:ext uri="{FF2B5EF4-FFF2-40B4-BE49-F238E27FC236}">
              <a16:creationId xmlns:a16="http://schemas.microsoft.com/office/drawing/2014/main" id="{00000000-0008-0000-0700-0000B5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17754</xdr:rowOff>
    </xdr:from>
    <xdr:to>
      <xdr:col>24</xdr:col>
      <xdr:colOff>63500</xdr:colOff>
      <xdr:row>77</xdr:row>
      <xdr:rowOff>95275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3797300" y="13047954"/>
          <a:ext cx="838200" cy="248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16412</xdr:rowOff>
    </xdr:from>
    <xdr:ext cx="599010" cy="259045"/>
    <xdr:sp macro="" textlink="">
      <xdr:nvSpPr>
        <xdr:cNvPr id="184" name="民生費平均値テキスト">
          <a:extLst>
            <a:ext uri="{FF2B5EF4-FFF2-40B4-BE49-F238E27FC236}">
              <a16:creationId xmlns:a16="http://schemas.microsoft.com/office/drawing/2014/main" id="{00000000-0008-0000-0700-0000B8000000}"/>
            </a:ext>
          </a:extLst>
        </xdr:cNvPr>
        <xdr:cNvSpPr txBox="1"/>
      </xdr:nvSpPr>
      <xdr:spPr>
        <a:xfrm>
          <a:off x="4686300" y="130466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95275</xdr:rowOff>
    </xdr:from>
    <xdr:to>
      <xdr:col>19</xdr:col>
      <xdr:colOff>177800</xdr:colOff>
      <xdr:row>78</xdr:row>
      <xdr:rowOff>31026</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908300" y="13296925"/>
          <a:ext cx="889000" cy="107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131742</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497795" y="12990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89675</xdr:rowOff>
    </xdr:from>
    <xdr:to>
      <xdr:col>15</xdr:col>
      <xdr:colOff>50800</xdr:colOff>
      <xdr:row>78</xdr:row>
      <xdr:rowOff>31026</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2019300" y="13291325"/>
          <a:ext cx="889000" cy="1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73892</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608795" y="13104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89675</xdr:rowOff>
    </xdr:from>
    <xdr:to>
      <xdr:col>10</xdr:col>
      <xdr:colOff>114300</xdr:colOff>
      <xdr:row>79</xdr:row>
      <xdr:rowOff>53226</xdr:rowOff>
    </xdr:to>
    <xdr:cxnSp macro="">
      <xdr:nvCxnSpPr>
        <xdr:cNvPr id="192" name="直線コネクタ 191">
          <a:extLst>
            <a:ext uri="{FF2B5EF4-FFF2-40B4-BE49-F238E27FC236}">
              <a16:creationId xmlns:a16="http://schemas.microsoft.com/office/drawing/2014/main" id="{00000000-0008-0000-0700-0000C0000000}"/>
            </a:ext>
          </a:extLst>
        </xdr:cNvPr>
        <xdr:cNvCxnSpPr/>
      </xdr:nvCxnSpPr>
      <xdr:spPr>
        <a:xfrm flipV="1">
          <a:off x="1130300" y="13291325"/>
          <a:ext cx="889000" cy="306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143705</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719795" y="1334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5" name="フローチャート: 判断 194">
          <a:extLst>
            <a:ext uri="{FF2B5EF4-FFF2-40B4-BE49-F238E27FC236}">
              <a16:creationId xmlns:a16="http://schemas.microsoft.com/office/drawing/2014/main" id="{00000000-0008-0000-0700-0000C3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104664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30795" y="13649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138405</xdr:rowOff>
    </xdr:from>
    <xdr:to>
      <xdr:col>24</xdr:col>
      <xdr:colOff>114300</xdr:colOff>
      <xdr:row>76</xdr:row>
      <xdr:rowOff>68554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4584700" y="129971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161282</xdr:rowOff>
    </xdr:from>
    <xdr:ext cx="599010" cy="259045"/>
    <xdr:sp macro="" textlink="">
      <xdr:nvSpPr>
        <xdr:cNvPr id="203" name="民生費該当値テキスト">
          <a:extLst>
            <a:ext uri="{FF2B5EF4-FFF2-40B4-BE49-F238E27FC236}">
              <a16:creationId xmlns:a16="http://schemas.microsoft.com/office/drawing/2014/main" id="{00000000-0008-0000-0700-0000CB000000}"/>
            </a:ext>
          </a:extLst>
        </xdr:cNvPr>
        <xdr:cNvSpPr txBox="1"/>
      </xdr:nvSpPr>
      <xdr:spPr>
        <a:xfrm>
          <a:off x="4686300" y="1284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44475</xdr:rowOff>
    </xdr:from>
    <xdr:to>
      <xdr:col>20</xdr:col>
      <xdr:colOff>38100</xdr:colOff>
      <xdr:row>77</xdr:row>
      <xdr:rowOff>146075</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3746500" y="13246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137202</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3497795" y="13338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151676</xdr:rowOff>
    </xdr:from>
    <xdr:to>
      <xdr:col>15</xdr:col>
      <xdr:colOff>101600</xdr:colOff>
      <xdr:row>78</xdr:row>
      <xdr:rowOff>81826</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2857500" y="1335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72953</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2608795" y="13446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38875</xdr:rowOff>
    </xdr:from>
    <xdr:to>
      <xdr:col>10</xdr:col>
      <xdr:colOff>165100</xdr:colOff>
      <xdr:row>77</xdr:row>
      <xdr:rowOff>140475</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968500" y="132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157002</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1719795" y="13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2426</xdr:rowOff>
    </xdr:from>
    <xdr:to>
      <xdr:col>6</xdr:col>
      <xdr:colOff>38100</xdr:colOff>
      <xdr:row>79</xdr:row>
      <xdr:rowOff>104026</xdr:rowOff>
    </xdr:to>
    <xdr:sp macro="" textlink="">
      <xdr:nvSpPr>
        <xdr:cNvPr id="210" name="楕円 209">
          <a:extLst>
            <a:ext uri="{FF2B5EF4-FFF2-40B4-BE49-F238E27FC236}">
              <a16:creationId xmlns:a16="http://schemas.microsoft.com/office/drawing/2014/main" id="{00000000-0008-0000-0700-0000D2000000}"/>
            </a:ext>
          </a:extLst>
        </xdr:cNvPr>
        <xdr:cNvSpPr/>
      </xdr:nvSpPr>
      <xdr:spPr>
        <a:xfrm>
          <a:off x="1079500" y="1354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120553</xdr:rowOff>
    </xdr:from>
    <xdr:ext cx="599010"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830795" y="13322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9" name="正方形/長方形 218">
          <a:extLst>
            <a:ext uri="{FF2B5EF4-FFF2-40B4-BE49-F238E27FC236}">
              <a16:creationId xmlns:a16="http://schemas.microsoft.com/office/drawing/2014/main" id="{00000000-0008-0000-0700-0000DB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衛生費グラフ枠">
          <a:extLst>
            <a:ext uri="{FF2B5EF4-FFF2-40B4-BE49-F238E27FC236}">
              <a16:creationId xmlns:a16="http://schemas.microsoft.com/office/drawing/2014/main" id="{00000000-0008-0000-07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7" name="衛生費最小値テキスト">
          <a:extLst>
            <a:ext uri="{FF2B5EF4-FFF2-40B4-BE49-F238E27FC236}">
              <a16:creationId xmlns:a16="http://schemas.microsoft.com/office/drawing/2014/main" id="{00000000-0008-0000-0700-0000ED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9" name="衛生費最大値テキスト">
          <a:extLst>
            <a:ext uri="{FF2B5EF4-FFF2-40B4-BE49-F238E27FC236}">
              <a16:creationId xmlns:a16="http://schemas.microsoft.com/office/drawing/2014/main" id="{00000000-0008-0000-0700-0000EF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123698</xdr:rowOff>
    </xdr:from>
    <xdr:to>
      <xdr:col>24</xdr:col>
      <xdr:colOff>63500</xdr:colOff>
      <xdr:row>97</xdr:row>
      <xdr:rowOff>130950</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3797300" y="16754348"/>
          <a:ext cx="838200" cy="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134878</xdr:rowOff>
    </xdr:from>
    <xdr:ext cx="534377" cy="259045"/>
    <xdr:sp macro="" textlink="">
      <xdr:nvSpPr>
        <xdr:cNvPr id="242" name="衛生費平均値テキスト">
          <a:extLst>
            <a:ext uri="{FF2B5EF4-FFF2-40B4-BE49-F238E27FC236}">
              <a16:creationId xmlns:a16="http://schemas.microsoft.com/office/drawing/2014/main" id="{00000000-0008-0000-0700-0000F2000000}"/>
            </a:ext>
          </a:extLst>
        </xdr:cNvPr>
        <xdr:cNvSpPr txBox="1"/>
      </xdr:nvSpPr>
      <xdr:spPr>
        <a:xfrm>
          <a:off x="4686300" y="16765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123698</xdr:rowOff>
    </xdr:from>
    <xdr:to>
      <xdr:col>19</xdr:col>
      <xdr:colOff>177800</xdr:colOff>
      <xdr:row>97</xdr:row>
      <xdr:rowOff>125044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908300" y="16754348"/>
          <a:ext cx="889000" cy="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530111" y="169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96025</xdr:rowOff>
    </xdr:from>
    <xdr:to>
      <xdr:col>15</xdr:col>
      <xdr:colOff>50800</xdr:colOff>
      <xdr:row>97</xdr:row>
      <xdr:rowOff>125044</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a:off x="2019300" y="16726675"/>
          <a:ext cx="889000" cy="2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107421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641111" y="1690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96025</xdr:rowOff>
    </xdr:from>
    <xdr:to>
      <xdr:col>10</xdr:col>
      <xdr:colOff>114300</xdr:colOff>
      <xdr:row>98</xdr:row>
      <xdr:rowOff>37440</xdr:rowOff>
    </xdr:to>
    <xdr:cxnSp macro="">
      <xdr:nvCxnSpPr>
        <xdr:cNvPr id="250" name="直線コネクタ 249">
          <a:extLst>
            <a:ext uri="{FF2B5EF4-FFF2-40B4-BE49-F238E27FC236}">
              <a16:creationId xmlns:a16="http://schemas.microsoft.com/office/drawing/2014/main" id="{00000000-0008-0000-0700-0000FA000000}"/>
            </a:ext>
          </a:extLst>
        </xdr:cNvPr>
        <xdr:cNvCxnSpPr/>
      </xdr:nvCxnSpPr>
      <xdr:spPr>
        <a:xfrm flipV="1">
          <a:off x="1130300" y="16726675"/>
          <a:ext cx="889000" cy="11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113161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752111" y="1691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3" name="フローチャート: 判断 252">
          <a:extLst>
            <a:ext uri="{FF2B5EF4-FFF2-40B4-BE49-F238E27FC236}">
              <a16:creationId xmlns:a16="http://schemas.microsoft.com/office/drawing/2014/main" id="{00000000-0008-0000-0700-0000FD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31639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863111" y="17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80150</xdr:rowOff>
    </xdr:from>
    <xdr:to>
      <xdr:col>24</xdr:col>
      <xdr:colOff>114300</xdr:colOff>
      <xdr:row>98</xdr:row>
      <xdr:rowOff>10300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4584700" y="167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103027</xdr:rowOff>
    </xdr:from>
    <xdr:ext cx="534377" cy="259045"/>
    <xdr:sp macro="" textlink="">
      <xdr:nvSpPr>
        <xdr:cNvPr id="261" name="衛生費該当値テキスト">
          <a:extLst>
            <a:ext uri="{FF2B5EF4-FFF2-40B4-BE49-F238E27FC236}">
              <a16:creationId xmlns:a16="http://schemas.microsoft.com/office/drawing/2014/main" id="{00000000-0008-0000-0700-000005010000}"/>
            </a:ext>
          </a:extLst>
        </xdr:cNvPr>
        <xdr:cNvSpPr txBox="1"/>
      </xdr:nvSpPr>
      <xdr:spPr>
        <a:xfrm>
          <a:off x="4686300" y="1656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72898</xdr:rowOff>
    </xdr:from>
    <xdr:to>
      <xdr:col>20</xdr:col>
      <xdr:colOff>38100</xdr:colOff>
      <xdr:row>98</xdr:row>
      <xdr:rowOff>3048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3746500" y="1670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19575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3530111" y="1647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74244</xdr:rowOff>
    </xdr:from>
    <xdr:to>
      <xdr:col>15</xdr:col>
      <xdr:colOff>101600</xdr:colOff>
      <xdr:row>98</xdr:row>
      <xdr:rowOff>4394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2857500" y="1670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20921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2641111" y="1648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45225</xdr:rowOff>
    </xdr:from>
    <xdr:to>
      <xdr:col>10</xdr:col>
      <xdr:colOff>165100</xdr:colOff>
      <xdr:row>97</xdr:row>
      <xdr:rowOff>146825</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968500" y="1667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163352</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1752111" y="1645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158090</xdr:rowOff>
    </xdr:from>
    <xdr:to>
      <xdr:col>6</xdr:col>
      <xdr:colOff>38100</xdr:colOff>
      <xdr:row>98</xdr:row>
      <xdr:rowOff>88240</xdr:rowOff>
    </xdr:to>
    <xdr:sp macro="" textlink="">
      <xdr:nvSpPr>
        <xdr:cNvPr id="268" name="楕円 267">
          <a:extLst>
            <a:ext uri="{FF2B5EF4-FFF2-40B4-BE49-F238E27FC236}">
              <a16:creationId xmlns:a16="http://schemas.microsoft.com/office/drawing/2014/main" id="{00000000-0008-0000-0700-00000C010000}"/>
            </a:ext>
          </a:extLst>
        </xdr:cNvPr>
        <xdr:cNvSpPr/>
      </xdr:nvSpPr>
      <xdr:spPr>
        <a:xfrm>
          <a:off x="1079500" y="1678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104767</xdr:rowOff>
    </xdr:from>
    <xdr:ext cx="534377"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863111" y="16563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7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7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35577</xdr:rowOff>
    </xdr:from>
    <xdr:ext cx="377026"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226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17780</xdr:rowOff>
    </xdr:from>
    <xdr:to>
      <xdr:col>54</xdr:col>
      <xdr:colOff>189865</xdr:colOff>
      <xdr:row>39</xdr:row>
      <xdr:rowOff>15494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504180"/>
          <a:ext cx="1270"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19321</xdr:rowOff>
    </xdr:from>
    <xdr:ext cx="313932"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058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15494</xdr:rowOff>
    </xdr:from>
    <xdr:to>
      <xdr:col>55</xdr:col>
      <xdr:colOff>88900</xdr:colOff>
      <xdr:row>39</xdr:row>
      <xdr:rowOff>15494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0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135907</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2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17780</xdr:rowOff>
    </xdr:from>
    <xdr:to>
      <xdr:col>55</xdr:col>
      <xdr:colOff>88900</xdr:colOff>
      <xdr:row>32</xdr:row>
      <xdr:rowOff>17780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50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99314</xdr:rowOff>
    </xdr:from>
    <xdr:to>
      <xdr:col>55</xdr:col>
      <xdr:colOff>0</xdr:colOff>
      <xdr:row>34</xdr:row>
      <xdr:rowOff>105410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9639300" y="5757164"/>
          <a:ext cx="838200" cy="177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16273</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18847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37846</xdr:rowOff>
    </xdr:from>
    <xdr:to>
      <xdr:col>55</xdr:col>
      <xdr:colOff>50800</xdr:colOff>
      <xdr:row>36</xdr:row>
      <xdr:rowOff>139446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210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105410</xdr:rowOff>
    </xdr:from>
    <xdr:to>
      <xdr:col>50</xdr:col>
      <xdr:colOff>114300</xdr:colOff>
      <xdr:row>35</xdr:row>
      <xdr:rowOff>42164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8750300" y="5934710"/>
          <a:ext cx="889000" cy="10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59182</xdr:rowOff>
    </xdr:from>
    <xdr:to>
      <xdr:col>50</xdr:col>
      <xdr:colOff>165100</xdr:colOff>
      <xdr:row>36</xdr:row>
      <xdr:rowOff>160782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231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151909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3241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24638</xdr:rowOff>
    </xdr:from>
    <xdr:to>
      <xdr:col>45</xdr:col>
      <xdr:colOff>177800</xdr:colOff>
      <xdr:row>35</xdr:row>
      <xdr:rowOff>42164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7861300" y="6025388"/>
          <a:ext cx="8890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40132</xdr:rowOff>
    </xdr:from>
    <xdr:to>
      <xdr:col>46</xdr:col>
      <xdr:colOff>38100</xdr:colOff>
      <xdr:row>36</xdr:row>
      <xdr:rowOff>141732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212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132859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3050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155702</xdr:rowOff>
    </xdr:from>
    <xdr:to>
      <xdr:col>41</xdr:col>
      <xdr:colOff>50800</xdr:colOff>
      <xdr:row>35</xdr:row>
      <xdr:rowOff>24638</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a:off x="6972300" y="5470652"/>
          <a:ext cx="889000" cy="554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2794</xdr:rowOff>
    </xdr:from>
    <xdr:to>
      <xdr:col>41</xdr:col>
      <xdr:colOff>101600</xdr:colOff>
      <xdr:row>35</xdr:row>
      <xdr:rowOff>104394</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00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95521</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0962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85090</xdr:rowOff>
    </xdr:from>
    <xdr:to>
      <xdr:col>36</xdr:col>
      <xdr:colOff>165100</xdr:colOff>
      <xdr:row>36</xdr:row>
      <xdr:rowOff>15240</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085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6367</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1785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48514</xdr:rowOff>
    </xdr:from>
    <xdr:to>
      <xdr:col>55</xdr:col>
      <xdr:colOff>50800</xdr:colOff>
      <xdr:row>33</xdr:row>
      <xdr:rowOff>150114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5706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71391</xdr:rowOff>
    </xdr:from>
    <xdr:ext cx="469744"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55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54610</xdr:rowOff>
    </xdr:from>
    <xdr:to>
      <xdr:col>50</xdr:col>
      <xdr:colOff>165100</xdr:colOff>
      <xdr:row>34</xdr:row>
      <xdr:rowOff>156210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588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1287</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04428" y="5659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162814</xdr:rowOff>
    </xdr:from>
    <xdr:to>
      <xdr:col>46</xdr:col>
      <xdr:colOff>38100</xdr:colOff>
      <xdr:row>35</xdr:row>
      <xdr:rowOff>92964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599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109491</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61017" y="57673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145288</xdr:rowOff>
    </xdr:from>
    <xdr:to>
      <xdr:col>41</xdr:col>
      <xdr:colOff>101600</xdr:colOff>
      <xdr:row>35</xdr:row>
      <xdr:rowOff>75438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5974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33</xdr:row>
      <xdr:rowOff>91965</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72017" y="57498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104902</xdr:rowOff>
    </xdr:from>
    <xdr:to>
      <xdr:col>36</xdr:col>
      <xdr:colOff>165100</xdr:colOff>
      <xdr:row>32</xdr:row>
      <xdr:rowOff>35052</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541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51579</xdr:rowOff>
    </xdr:from>
    <xdr:ext cx="469744"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37428" y="519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126212</xdr:rowOff>
    </xdr:from>
    <xdr:to>
      <xdr:col>55</xdr:col>
      <xdr:colOff>0</xdr:colOff>
      <xdr:row>57</xdr:row>
      <xdr:rowOff>139654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898862"/>
          <a:ext cx="838200" cy="13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66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139654</xdr:rowOff>
    </xdr:from>
    <xdr:to>
      <xdr:col>50</xdr:col>
      <xdr:colOff>114300</xdr:colOff>
      <xdr:row>57</xdr:row>
      <xdr:rowOff>148844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912304"/>
          <a:ext cx="889000" cy="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04428" y="95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148844</xdr:rowOff>
    </xdr:from>
    <xdr:to>
      <xdr:col>45</xdr:col>
      <xdr:colOff>177800</xdr:colOff>
      <xdr:row>58</xdr:row>
      <xdr:rowOff>4369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921494"/>
          <a:ext cx="8890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146329</xdr:rowOff>
    </xdr:from>
    <xdr:to>
      <xdr:col>41</xdr:col>
      <xdr:colOff>50800</xdr:colOff>
      <xdr:row>58</xdr:row>
      <xdr:rowOff>4369</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918979"/>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26428" y="95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75412</xdr:rowOff>
    </xdr:from>
    <xdr:to>
      <xdr:col>55</xdr:col>
      <xdr:colOff>50800</xdr:colOff>
      <xdr:row>58</xdr:row>
      <xdr:rowOff>5562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84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53839</xdr:rowOff>
    </xdr:from>
    <xdr:ext cx="469744"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826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88854</xdr:rowOff>
    </xdr:from>
    <xdr:to>
      <xdr:col>50</xdr:col>
      <xdr:colOff>165100</xdr:colOff>
      <xdr:row>58</xdr:row>
      <xdr:rowOff>19004</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86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10131</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404428" y="9954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98044</xdr:rowOff>
    </xdr:from>
    <xdr:to>
      <xdr:col>46</xdr:col>
      <xdr:colOff>38100</xdr:colOff>
      <xdr:row>58</xdr:row>
      <xdr:rowOff>28194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87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19321</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515428" y="9963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125019</xdr:rowOff>
    </xdr:from>
    <xdr:to>
      <xdr:col>41</xdr:col>
      <xdr:colOff>101600</xdr:colOff>
      <xdr:row>58</xdr:row>
      <xdr:rowOff>55169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89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46296</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626428" y="99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95529</xdr:rowOff>
    </xdr:from>
    <xdr:to>
      <xdr:col>36</xdr:col>
      <xdr:colOff>165100</xdr:colOff>
      <xdr:row>58</xdr:row>
      <xdr:rowOff>25679</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86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16806</xdr:rowOff>
    </xdr:from>
    <xdr:ext cx="469744"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37428" y="9960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70</xdr:row>
      <xdr:rowOff>111777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7855</xdr:rowOff>
    </xdr:from>
    <xdr:to>
      <xdr:col>54</xdr:col>
      <xdr:colOff>189865</xdr:colOff>
      <xdr:row>77</xdr:row>
      <xdr:rowOff>85750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180805"/>
          <a:ext cx="1270" cy="1106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89577</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291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85750</xdr:rowOff>
    </xdr:from>
    <xdr:to>
      <xdr:col>55</xdr:col>
      <xdr:colOff>88900</xdr:colOff>
      <xdr:row>77</xdr:row>
      <xdr:rowOff>85750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28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125982</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95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7855</xdr:rowOff>
    </xdr:from>
    <xdr:to>
      <xdr:col>55</xdr:col>
      <xdr:colOff>88900</xdr:colOff>
      <xdr:row>71</xdr:row>
      <xdr:rowOff>7855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180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146386</xdr:rowOff>
    </xdr:from>
    <xdr:to>
      <xdr:col>55</xdr:col>
      <xdr:colOff>0</xdr:colOff>
      <xdr:row>73</xdr:row>
      <xdr:rowOff>24600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490786"/>
          <a:ext cx="838200" cy="4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83443</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7707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105016</xdr:rowOff>
    </xdr:from>
    <xdr:to>
      <xdr:col>55</xdr:col>
      <xdr:colOff>50800</xdr:colOff>
      <xdr:row>75</xdr:row>
      <xdr:rowOff>35166</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125413</xdr:rowOff>
    </xdr:from>
    <xdr:to>
      <xdr:col>50</xdr:col>
      <xdr:colOff>114300</xdr:colOff>
      <xdr:row>72</xdr:row>
      <xdr:rowOff>146386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469813"/>
          <a:ext cx="889000" cy="2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103474</xdr:rowOff>
    </xdr:from>
    <xdr:to>
      <xdr:col>50</xdr:col>
      <xdr:colOff>165100</xdr:colOff>
      <xdr:row>75</xdr:row>
      <xdr:rowOff>33624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79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24751</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88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36202</xdr:rowOff>
    </xdr:from>
    <xdr:to>
      <xdr:col>45</xdr:col>
      <xdr:colOff>177800</xdr:colOff>
      <xdr:row>72</xdr:row>
      <xdr:rowOff>125413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380602"/>
          <a:ext cx="889000" cy="89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39636</xdr:rowOff>
    </xdr:from>
    <xdr:to>
      <xdr:col>46</xdr:col>
      <xdr:colOff>38100</xdr:colOff>
      <xdr:row>74</xdr:row>
      <xdr:rowOff>141236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72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132363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819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125755</xdr:rowOff>
    </xdr:from>
    <xdr:to>
      <xdr:col>41</xdr:col>
      <xdr:colOff>50800</xdr:colOff>
      <xdr:row>72</xdr:row>
      <xdr:rowOff>36202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127255"/>
          <a:ext cx="889000" cy="25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66040</xdr:rowOff>
    </xdr:from>
    <xdr:to>
      <xdr:col>41</xdr:col>
      <xdr:colOff>101600</xdr:colOff>
      <xdr:row>74</xdr:row>
      <xdr:rowOff>167640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5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158767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84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40094</xdr:rowOff>
    </xdr:from>
    <xdr:to>
      <xdr:col>36</xdr:col>
      <xdr:colOff>165100</xdr:colOff>
      <xdr:row>73</xdr:row>
      <xdr:rowOff>141694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55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132821</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648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145250</xdr:rowOff>
    </xdr:from>
    <xdr:to>
      <xdr:col>55</xdr:col>
      <xdr:colOff>50800</xdr:colOff>
      <xdr:row>73</xdr:row>
      <xdr:rowOff>75400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4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168127</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3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95586</xdr:rowOff>
    </xdr:from>
    <xdr:to>
      <xdr:col>50</xdr:col>
      <xdr:colOff>165100</xdr:colOff>
      <xdr:row>73</xdr:row>
      <xdr:rowOff>25736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43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42263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21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74613</xdr:rowOff>
    </xdr:from>
    <xdr:to>
      <xdr:col>46</xdr:col>
      <xdr:colOff>38100</xdr:colOff>
      <xdr:row>73</xdr:row>
      <xdr:rowOff>4763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41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71</xdr:row>
      <xdr:rowOff>21290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194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71</xdr:row>
      <xdr:rowOff>156852</xdr:rowOff>
    </xdr:from>
    <xdr:to>
      <xdr:col>41</xdr:col>
      <xdr:colOff>101600</xdr:colOff>
      <xdr:row>72</xdr:row>
      <xdr:rowOff>87002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32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103529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10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74955</xdr:rowOff>
    </xdr:from>
    <xdr:to>
      <xdr:col>36</xdr:col>
      <xdr:colOff>165100</xdr:colOff>
      <xdr:row>71</xdr:row>
      <xdr:rowOff>5105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07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21632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1851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125549</xdr:rowOff>
    </xdr:from>
    <xdr:to>
      <xdr:col>55</xdr:col>
      <xdr:colOff>0</xdr:colOff>
      <xdr:row>95</xdr:row>
      <xdr:rowOff>32418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241849"/>
          <a:ext cx="838200" cy="7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35803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23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125549</xdr:rowOff>
    </xdr:from>
    <xdr:to>
      <xdr:col>50</xdr:col>
      <xdr:colOff>114300</xdr:colOff>
      <xdr:row>94</xdr:row>
      <xdr:rowOff>127721</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241849"/>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35025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49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81727</xdr:rowOff>
    </xdr:from>
    <xdr:to>
      <xdr:col>45</xdr:col>
      <xdr:colOff>177800</xdr:colOff>
      <xdr:row>94</xdr:row>
      <xdr:rowOff>127721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198027"/>
          <a:ext cx="889000" cy="45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38409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49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101730</xdr:rowOff>
    </xdr:from>
    <xdr:to>
      <xdr:col>41</xdr:col>
      <xdr:colOff>50800</xdr:colOff>
      <xdr:row>94</xdr:row>
      <xdr:rowOff>81727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046580"/>
          <a:ext cx="889000" cy="15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23939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48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38135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49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153068</xdr:rowOff>
    </xdr:from>
    <xdr:to>
      <xdr:col>55</xdr:col>
      <xdr:colOff>50800</xdr:colOff>
      <xdr:row>95</xdr:row>
      <xdr:rowOff>83218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26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4495</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20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74749</xdr:rowOff>
    </xdr:from>
    <xdr:to>
      <xdr:col>50</xdr:col>
      <xdr:colOff>165100</xdr:colOff>
      <xdr:row>95</xdr:row>
      <xdr:rowOff>4899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19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21426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596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76921</xdr:rowOff>
    </xdr:from>
    <xdr:to>
      <xdr:col>46</xdr:col>
      <xdr:colOff>38100</xdr:colOff>
      <xdr:row>95</xdr:row>
      <xdr:rowOff>7071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19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23598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596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30927</xdr:rowOff>
    </xdr:from>
    <xdr:to>
      <xdr:col>41</xdr:col>
      <xdr:colOff>101600</xdr:colOff>
      <xdr:row>94</xdr:row>
      <xdr:rowOff>132527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14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149054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922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50930</xdr:rowOff>
    </xdr:from>
    <xdr:to>
      <xdr:col>36</xdr:col>
      <xdr:colOff>165100</xdr:colOff>
      <xdr:row>93</xdr:row>
      <xdr:rowOff>152530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59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169057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77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74168</xdr:rowOff>
    </xdr:from>
    <xdr:to>
      <xdr:col>85</xdr:col>
      <xdr:colOff>127000</xdr:colOff>
      <xdr:row>36</xdr:row>
      <xdr:rowOff>97028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074918"/>
          <a:ext cx="8382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43923</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4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152872</xdr:rowOff>
    </xdr:from>
    <xdr:to>
      <xdr:col>81</xdr:col>
      <xdr:colOff>50800</xdr:colOff>
      <xdr:row>36</xdr:row>
      <xdr:rowOff>97028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153622"/>
          <a:ext cx="889000" cy="11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44068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5873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35524</xdr:rowOff>
    </xdr:from>
    <xdr:to>
      <xdr:col>76</xdr:col>
      <xdr:colOff>114300</xdr:colOff>
      <xdr:row>35</xdr:row>
      <xdr:rowOff>152872</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5864824"/>
          <a:ext cx="889000" cy="288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132968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35524</xdr:rowOff>
    </xdr:from>
    <xdr:to>
      <xdr:col>71</xdr:col>
      <xdr:colOff>177800</xdr:colOff>
      <xdr:row>35</xdr:row>
      <xdr:rowOff>125984</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5864824"/>
          <a:ext cx="889000" cy="26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125239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9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138846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1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23368</xdr:rowOff>
    </xdr:from>
    <xdr:to>
      <xdr:col>85</xdr:col>
      <xdr:colOff>177800</xdr:colOff>
      <xdr:row>35</xdr:row>
      <xdr:rowOff>124968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02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46245</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875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46228</xdr:rowOff>
    </xdr:from>
    <xdr:to>
      <xdr:col>81</xdr:col>
      <xdr:colOff>101600</xdr:colOff>
      <xdr:row>36</xdr:row>
      <xdr:rowOff>147828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1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138955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31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102072</xdr:rowOff>
    </xdr:from>
    <xdr:to>
      <xdr:col>76</xdr:col>
      <xdr:colOff>165100</xdr:colOff>
      <xdr:row>36</xdr:row>
      <xdr:rowOff>32222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10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48749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87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156174</xdr:rowOff>
    </xdr:from>
    <xdr:to>
      <xdr:col>72</xdr:col>
      <xdr:colOff>38100</xdr:colOff>
      <xdr:row>34</xdr:row>
      <xdr:rowOff>86324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581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102851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589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75184</xdr:rowOff>
    </xdr:from>
    <xdr:to>
      <xdr:col>67</xdr:col>
      <xdr:colOff>101600</xdr:colOff>
      <xdr:row>36</xdr:row>
      <xdr:rowOff>5334</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0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21861</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85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70224</xdr:rowOff>
    </xdr:from>
    <xdr:to>
      <xdr:col>85</xdr:col>
      <xdr:colOff>127000</xdr:colOff>
      <xdr:row>55</xdr:row>
      <xdr:rowOff>112554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481300" y="9499974"/>
          <a:ext cx="838200" cy="42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169118</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55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27534</xdr:rowOff>
    </xdr:from>
    <xdr:to>
      <xdr:col>81</xdr:col>
      <xdr:colOff>50800</xdr:colOff>
      <xdr:row>55</xdr:row>
      <xdr:rowOff>70224</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285834"/>
          <a:ext cx="889000" cy="21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16863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61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27534</xdr:rowOff>
    </xdr:from>
    <xdr:to>
      <xdr:col>76</xdr:col>
      <xdr:colOff>114300</xdr:colOff>
      <xdr:row>57</xdr:row>
      <xdr:rowOff>2445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285834"/>
          <a:ext cx="889000" cy="48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16139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61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5455</xdr:rowOff>
    </xdr:from>
    <xdr:to>
      <xdr:col>71</xdr:col>
      <xdr:colOff>177800</xdr:colOff>
      <xdr:row>57</xdr:row>
      <xdr:rowOff>2445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606655"/>
          <a:ext cx="889000" cy="16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164851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423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110494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71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61754</xdr:rowOff>
    </xdr:from>
    <xdr:to>
      <xdr:col>85</xdr:col>
      <xdr:colOff>177800</xdr:colOff>
      <xdr:row>55</xdr:row>
      <xdr:rowOff>163354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49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40181</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46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19424</xdr:rowOff>
    </xdr:from>
    <xdr:to>
      <xdr:col>81</xdr:col>
      <xdr:colOff>101600</xdr:colOff>
      <xdr:row>55</xdr:row>
      <xdr:rowOff>121024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44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137551</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22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148184</xdr:rowOff>
    </xdr:from>
    <xdr:to>
      <xdr:col>76</xdr:col>
      <xdr:colOff>165100</xdr:colOff>
      <xdr:row>54</xdr:row>
      <xdr:rowOff>78334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23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94861</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010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123095</xdr:rowOff>
    </xdr:from>
    <xdr:to>
      <xdr:col>72</xdr:col>
      <xdr:colOff>38100</xdr:colOff>
      <xdr:row>57</xdr:row>
      <xdr:rowOff>53245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7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44372</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81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126105</xdr:rowOff>
    </xdr:from>
    <xdr:to>
      <xdr:col>67</xdr:col>
      <xdr:colOff>101600</xdr:colOff>
      <xdr:row>56</xdr:row>
      <xdr:rowOff>56255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5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72782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331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142157</xdr:rowOff>
    </xdr:from>
    <xdr:to>
      <xdr:col>85</xdr:col>
      <xdr:colOff>127000</xdr:colOff>
      <xdr:row>96</xdr:row>
      <xdr:rowOff>169590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5481300" y="16601357"/>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60428</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48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156959</xdr:rowOff>
    </xdr:from>
    <xdr:to>
      <xdr:col>81</xdr:col>
      <xdr:colOff>50800</xdr:colOff>
      <xdr:row>96</xdr:row>
      <xdr:rowOff>169590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616159"/>
          <a:ext cx="889000" cy="12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156959</xdr:rowOff>
    </xdr:from>
    <xdr:to>
      <xdr:col>76</xdr:col>
      <xdr:colOff>114300</xdr:colOff>
      <xdr:row>96</xdr:row>
      <xdr:rowOff>166846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3703300" y="16616159"/>
          <a:ext cx="889000"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124017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24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166846</xdr:rowOff>
    </xdr:from>
    <xdr:to>
      <xdr:col>71</xdr:col>
      <xdr:colOff>177800</xdr:colOff>
      <xdr:row>97</xdr:row>
      <xdr:rowOff>33373</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626046"/>
          <a:ext cx="889000" cy="3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148677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26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169679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28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91357</xdr:rowOff>
    </xdr:from>
    <xdr:to>
      <xdr:col>85</xdr:col>
      <xdr:colOff>177800</xdr:colOff>
      <xdr:row>97</xdr:row>
      <xdr:rowOff>21507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55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69784</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52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118790</xdr:rowOff>
    </xdr:from>
    <xdr:to>
      <xdr:col>81</xdr:col>
      <xdr:colOff>101600</xdr:colOff>
      <xdr:row>97</xdr:row>
      <xdr:rowOff>48940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57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40067</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67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106159</xdr:rowOff>
    </xdr:from>
    <xdr:to>
      <xdr:col>76</xdr:col>
      <xdr:colOff>165100</xdr:colOff>
      <xdr:row>97</xdr:row>
      <xdr:rowOff>36309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56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27436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658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116046</xdr:rowOff>
    </xdr:from>
    <xdr:to>
      <xdr:col>72</xdr:col>
      <xdr:colOff>38100</xdr:colOff>
      <xdr:row>97</xdr:row>
      <xdr:rowOff>46196</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57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37323</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667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154023</xdr:rowOff>
    </xdr:from>
    <xdr:to>
      <xdr:col>67</xdr:col>
      <xdr:colOff>101600</xdr:colOff>
      <xdr:row>97</xdr:row>
      <xdr:rowOff>84173</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61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75300</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705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総務費については、令和２年度は特別定額給付金給付事業費により大幅に増加しているが、令和３年度以降、令和元年度以前の水準に戻っている。近年は類似団体よりも高い水準にあるが、財政調整基金積立金として法人市民税還付準備金やふるさと納税寄附金を積み立てていること、庁舎建設等基金積立金として施設整備資金を積み立てていること、</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公共施設の整備</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Ｒ６：文化会館リニューアル等</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）を行ったことが主な理由である。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・民生費については、高齢社会の進展に伴う老人福祉費及び生活保護費の増や少子化対策による児童福祉費の増等により、</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令和</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３年</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度</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まで増加の一途をたどっていたが、令和４年度は給付金給付事業費の減などにより令和３年度と比較して減少した。令和５年度は、物価高騰緊急支援給付金給付事業費の増など</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、令和６年度は、定額減税調整給付金給付事業費の創設等により、</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傾向にある</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衛生費については、令和２年度及び令和３年度は一般廃棄物処理施設建設基金の積立て、令和３年度及び令和４年度は新型コロナウイルス対応関係経費の拡大、令和５年度はごみ中間処理施設建設本格化に伴う負担金</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拡大</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、令和６年度は母子保健予防接種事業費の増などにより、高い水準で推移している。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・教育費については、令和４年度に北部学校給食センターの建て替えたことの反動により、令和５年度</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以降</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は減少</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傾向となって</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いる。なお、令和４年度</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以降</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は、老朽化した小・中学校の建て替えに備えた学校施設整備基金への積立てを行っていることから、令和２年度以前に比べ高い水準となっている。</a:t>
          </a:r>
          <a:b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b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・土木費については、社会資本整備に関する事業（街路整備、生活道路整備、公園緑地整備等）を進めているため、近年は類似団体と比較して高い水準となっている。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3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神奈川県厚木市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実質収支比率は、前年度と比較して</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2.35</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上昇</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し</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9.68</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％となった。これは、分子となる実質収支の額が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14.7</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億）したことによるものである。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実質単年度収支比率については、単年度収支が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マイナスからプラスへ転じたことで、</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2.19</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3.22</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神奈川県厚木市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一般会計については、分子である実質収支が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億円）したため、</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9.68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病院事業会計については、令和２年度及び令和３年度は入院患者及び外来患者並びに入院単価の増や、コロナ患者受入れ体制確保に係る補助金（病床確保料）による収益増により数値改善が図られたが、令和４年度以降は同補助金が減少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令和６年度は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5.68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公共下水道事業特別会計については、過去の下水道整備期の起債償還が進んだことから、分子である資金剰</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額が増加した影響により、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ント上昇して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介護保険事業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特別会計及び</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国民健康保険事業特別会計については、分子である実質収支の増減に応じて数値が変動した。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神奈川県厚木市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分子の要因について、一般会計や公共用地取得事業特別会計の元利償還金の増、及び厚木愛甲環境施設組合の発行した地方債の償還に係る本市負担額の増となっており、また公債費を軽減する特定財源等については、都市計画事業の財源として発行された地方債償還額に充当した都市計画税が増となったが、災害復旧費等に係る基準財政需要額の減、用地国債取得用地売払収入等の減となったため、分子と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満期一括償還地方債については、平成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年度に発行しており、発行額の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分の１を毎年度の減債基金積立金積立相当額としている。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神奈川県厚木市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分子の要因について、財政調整基金、国民健康保険事業基金等の増加や、将来負担を軽減する特定財源等が増となり、また充当可能特定歳入のうち、公営住宅の賃貸料やその他特定の収入が減少したが、都市計画税収が増となった。基準財政需要算入額は、下水道費、清掃費などに係る算入額や臨財債などの公債費の増加により増となった。</a:t>
          </a:r>
        </a:p>
        <a:p>
          <a:endPar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一方、「あつあいクリーンセンター」の工事費増加にともなう環境施設組合の償還額への負担金の大幅増、一般会計と公共用地取得事業特別会計を合わせた地方債現在高の増となっており、分子全体としては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7734F28E-99E6-4657-8DF9-FD59CD2337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BCFCEB1F-9FA6-4883-8AE0-B44916571ED3}"/>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1502EE4-AA2C-4083-855B-BB8E1BC3906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3EEFBFF8-6225-4E67-9962-94F105A21797}"/>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E3603695-DB7D-469A-A608-829187040D6F}"/>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2A9D79C3-6E6B-4395-BEEB-5A7262C696BD}"/>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C94AA014-A093-41CC-8E9B-9ACAA18CA6E3}"/>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神奈川県厚木市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C5E7337D-FBC4-40E8-87BC-E51F81DDE0D9}"/>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AFC9A08-74DD-4405-9BDD-1E13DB044CD3}"/>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F5CE51F6-54E1-4954-98F4-8B6C5F988FFA}"/>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E29C4EA7-A953-48A3-8273-601DA634BC9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億円、学校施設整備基金に約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千円を積み立てたこと等に対して、事業の進捗状況により大型施設建設に備えた庁舎整備基金を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億円取り崩したこと等により、令和６年度末残高は前年度と比べて約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不交付団体である本市においては、社会情勢等による税収の増減が直接予算に影響を与えることや、税還付や国の制度改正等の突発的な事項へ備えなければならないため、計画的な積み立てていくことが必要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また、老朽化が進む小・中学校、庁舎や一般廃棄物処理施設の建設など大規模な支出が予定されていることから、計画的に活用していく。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701CCD75-369A-4131-8A87-D523C73FDDC8}"/>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ABF8A9A9-7339-4FEB-B6E5-565F65EF086B}"/>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D3A2CC0C-E338-4959-8219-5C6B1FB63245}"/>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・庁舎整備基金（庁舎建設等基金から名称変更）：市庁舎の建設又は改修に必要な経費に充てるため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・学校施設整備基金：市立の学校施設の整備に必要な経費に充てるため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・一般廃棄物処理施設建設基金：一般廃棄物処理施設建設に必要な経費に充てるため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・社会福祉基金：社会福祉の向上を図るため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・みどりの基金：緑の保全及び緑化の推進を図るため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・庁舎整備基金：新庁舎建設に向けて、運用益等を含め約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億円を積み立てたこと等に対して、新庁舎建設に必要な経費として、約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庁舎整備基金、一般廃棄物処理施設建設基金及び学校施設整備基金については、資金需要のタイミングに応じて計画的に活用をしていく。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他の特定目的基金についても、寄附の受入れ、基金運用益の発生、大規模な財政需要への備えが必要となった際等には積立てを行い、基金目的にかなう事業を実施する際に取崩しを行う等、将来を見据えながら必要な場面で随時対応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73FB0375-70CD-4651-8318-8C70B8627F8D}"/>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1CB4C6E-D105-4EA2-B247-19C02B2CE14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C215E7E2-CFC0-4EEE-8F96-DE2D27CC7FE6}"/>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令和６年度においては、約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億円を取り崩した結果、年度末残高は前年度と比較して約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積立額の約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億円については、基金運用益等を原資とした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千円、令和６年度の法人市民税還付の準備分として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億円、ふるさと納税寄附分受入分として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億円をそれぞれ積み立てたもの。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取崩額の約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億円の内訳については、基金に積み立ててあった過年度ふるさと納税寄附金受入分を令和６年度事業に活用するため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億円、令和６年度法人市民税還付準備分の精算として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億円をそれぞれ取り崩したもの。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不交付団体である本市においては、社会情勢等による税収の増減が直接予算に影響を与えることや、税還付や、国の制度改正等の突発的な事項へ備えなければならないため、計画的な積み立てが必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C1859EA0-C169-4B33-A54C-7002217D67D6}"/>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621B7962-1FF4-4ED1-A35C-06C2D7FA72CE}"/>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192AA561-854C-496C-9712-1FDA5FBD83D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AA67502B-B1FE-4B17-BC6E-64E1E147EEBE}"/>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D109911-1D37-4FA3-824B-A8E6FA2A0F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54D41E3-F272-4429-B0AF-11D93965EA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7715A69-27A0-488B-A77D-1F55990353F7}"/>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BBA7901-3F16-4085-B55D-4AF51C1B351C}"/>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F8F4378-6255-4FA3-8110-92FE50D940D8}"/>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9436BAB-3988-4DD5-9EDC-CCE9CFDD80D0}"/>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神奈川県厚木市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31FA2E6-E238-42D9-AAB8-C9E3317D3127}"/>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08910B3-071A-4373-95DD-602FC91925B1}"/>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E2769E0-2FFB-453B-B811-A6A7C78AF67B}"/>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5E2832F-A805-407C-A8A5-77DBEBBCD266}"/>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7F3407A-F478-43AD-A4F5-74B29430FF58}"/>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9A6B98F-959A-4023-85E0-C13EA01A8BF6}"/>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223,424
213,190
93.83
115,079,049
109,487,991
5,262,532
54,360,214
74,333,919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8A8EA5F-8D6D-4E47-BFCE-E8DEB73FE884}"/>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ADF98EE-7CEF-4AB4-A0EE-162AAD602E6A}"/>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17603CE-DA18-4237-A6FB-AA2A00F2FF46}"/>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0B99D5E-A511-4054-8D2B-C243AE9F0666}"/>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E7A878FB-B068-4056-A17E-567618BAF9D4}"/>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725E5F4-DE80-4ED9-9182-5FA0518E8372}"/>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DF194D2-6F5B-4686-8C95-459740ED9527}"/>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195E277-B22A-488E-8881-AA4218528C92}"/>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8EB3148-CDB8-4C01-99CB-B339AF79FFB8}"/>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4D55BF8-00E9-47C2-B90B-9CBB4FC73952}"/>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79D51F6-BC9C-448D-9861-5ECA6B28BEC1}"/>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0DBB451-FB86-40EF-A045-CE0DABB0BFF0}"/>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845BF46-7983-4DB6-863B-6C7D4929D19C}"/>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E01C5DAD-8FBD-43D9-B252-8CCECC228B50}"/>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57654F0-DB9E-4EB9-B686-9B2E6DBB3990}"/>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F9D548C-292E-4498-90F1-173E0077EE38}"/>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5294DAA6-8F3F-4FAA-8F6E-CEDEDEE01D10}"/>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5505874-0F69-4A77-BAFF-B02FE49EA863}"/>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38263A8-362A-45DC-A264-8960CEBF8CCF}"/>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C7C047D-C251-469A-9772-C325A2019E1A}"/>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18A6868-C08E-4339-9878-F6E03B5EFD7E}"/>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E9193A2-8294-46E4-A000-2C15623AD5C4}"/>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2F2116CB-839A-4A24-9723-85772709C833}"/>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790BEC1B-5A0B-4896-A10D-78FCADBDD456}"/>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F4B82A6-FA51-4F1B-B85A-ECCBF359E631}"/>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38838105-7459-44A5-8BC9-3D823DC813FF}"/>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61CCC389-7F83-49BC-864B-CE5F5B5BC6F2}"/>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480E9C2-1532-48F9-9833-9B575E692220}"/>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1CBF1CE-DD2B-468B-9F27-60DE538CB85F}"/>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01DE9DC-4AE6-4870-98DD-C267204D3CBB}"/>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266C9A6-EB80-4A02-9B99-793470BF913D}"/>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AE156159-D023-4D57-94E2-0304C2F6C453}"/>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FDD4014-6C58-446F-B242-59A71F21B9AA}"/>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3F3B85E-38C0-45DA-AD82-C1895866734F}"/>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78A234E-ABCC-407E-8C6E-CF6C3169EDFA}"/>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有形固定資産減価償却率は</a:t>
          </a:r>
          <a:r>
            <a:rPr kumimoji="1" lang="ja-JP" altLang="en-US" sz="1100">
              <a:solidFill>
                <a:schemeClr val="dk1"/>
              </a:solidFill>
              <a:effectLst/>
              <a:latin typeface="+mn-lt"/>
              <a:ea typeface="+mn-ea"/>
              <a:cs typeface="+mn-cs"/>
            </a:rPr>
            <a:t>増加傾向で推移していたが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令和６年度は減少に転じた。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類似団体内平均値と比較するとほぼ同水準であるが、平成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年度に策定（令和３年度に改定）した厚木市公共施設最適化基本計画に基づき、長期的な視点で公共施設等の更新・統廃合・長寿命化などを計画的に行っているところである。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C3E5AA03-2BF2-48A6-AA0D-3A4413F77249}"/>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84F4E9D-A5AF-4370-8967-C7D6743FDA55}"/>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8159A6BF-FB3D-45A8-82DB-4A7022947298}"/>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3BE76849-B4BA-41C3-AA0C-CC8D4E541D0C}"/>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C3E70C54-BC4D-475D-8C0C-35A7089A3C48}"/>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15222E60-399A-4C6C-A2F8-6DBFCD3F9335}"/>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4BFB48FD-C20A-4C0E-A599-2066A838D0DE}"/>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EE3D6E62-3FEF-427D-B353-45D4054F5233}"/>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882EB773-8BDC-4AE9-BB13-0A00C1921D0D}"/>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DC8A863C-2197-4FCC-8EB0-B764DC97ABCA}"/>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3E41855-391E-4F11-AF08-24EB45C1E103}"/>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C7ED0206-2E75-4D2A-AACD-DF5E5731903E}"/>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7FDA9C2E-9D54-4438-BCD9-40E361161480}"/>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C160F487-A063-4FE9-B0C8-C0B88C4396F7}"/>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3" name="直線コネクタ 62">
          <a:extLst>
            <a:ext uri="{FF2B5EF4-FFF2-40B4-BE49-F238E27FC236}">
              <a16:creationId xmlns:a16="http://schemas.microsoft.com/office/drawing/2014/main" id="{8C4A0D67-49B3-41AA-9B8B-374746FCA0F0}"/>
            </a:ext>
          </a:extLst>
        </xdr:cNvPr>
        <xdr:cNvCxnSpPr/>
      </xdr:nvCxnSpPr>
      <xdr:spPr>
        <a:xfrm flipV="1">
          <a:off x="4760595" y="4738497"/>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4" name="有形固定資産減価償却率最小値テキスト">
          <a:extLst>
            <a:ext uri="{FF2B5EF4-FFF2-40B4-BE49-F238E27FC236}">
              <a16:creationId xmlns:a16="http://schemas.microsoft.com/office/drawing/2014/main" id="{76B3BB2C-C57B-4A43-8BA1-76EDD094935A}"/>
            </a:ext>
          </a:extLst>
        </xdr:cNvPr>
        <xdr:cNvSpPr txBox="1"/>
      </xdr:nvSpPr>
      <xdr:spPr>
        <a:xfrm>
          <a:off x="4813300" y="5731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5" name="直線コネクタ 64">
          <a:extLst>
            <a:ext uri="{FF2B5EF4-FFF2-40B4-BE49-F238E27FC236}">
              <a16:creationId xmlns:a16="http://schemas.microsoft.com/office/drawing/2014/main" id="{0E3852D8-4C69-4104-B129-BA1FF7096CEB}"/>
            </a:ext>
          </a:extLst>
        </xdr:cNvPr>
        <xdr:cNvCxnSpPr/>
      </xdr:nvCxnSpPr>
      <xdr:spPr>
        <a:xfrm>
          <a:off x="4673600" y="5727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6" name="有形固定資産減価償却率最大値テキスト">
          <a:extLst>
            <a:ext uri="{FF2B5EF4-FFF2-40B4-BE49-F238E27FC236}">
              <a16:creationId xmlns:a16="http://schemas.microsoft.com/office/drawing/2014/main" id="{7EC2DC68-E419-44A3-A474-5C54F9226322}"/>
            </a:ext>
          </a:extLst>
        </xdr:cNvPr>
        <xdr:cNvSpPr txBox="1"/>
      </xdr:nvSpPr>
      <xdr:spPr>
        <a:xfrm>
          <a:off x="4813300" y="4513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7" name="直線コネクタ 66">
          <a:extLst>
            <a:ext uri="{FF2B5EF4-FFF2-40B4-BE49-F238E27FC236}">
              <a16:creationId xmlns:a16="http://schemas.microsoft.com/office/drawing/2014/main" id="{E0F180FF-D5AC-4C2B-BBED-6D37D91F64C3}"/>
            </a:ext>
          </a:extLst>
        </xdr:cNvPr>
        <xdr:cNvCxnSpPr/>
      </xdr:nvCxnSpPr>
      <xdr:spPr>
        <a:xfrm>
          <a:off x="4673600" y="473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6CD31E73-882F-479B-A1EA-E19C2B97700A}"/>
            </a:ext>
          </a:extLst>
        </xdr:cNvPr>
        <xdr:cNvSpPr txBox="1"/>
      </xdr:nvSpPr>
      <xdr:spPr>
        <a:xfrm>
          <a:off x="4813300" y="5149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5A74C160-43D1-452F-B211-C6A1AC3EC16C}"/>
            </a:ext>
          </a:extLst>
        </xdr:cNvPr>
        <xdr:cNvSpPr/>
      </xdr:nvSpPr>
      <xdr:spPr>
        <a:xfrm>
          <a:off x="4711700" y="5171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0" name="フローチャート: 判断 69">
          <a:extLst>
            <a:ext uri="{FF2B5EF4-FFF2-40B4-BE49-F238E27FC236}">
              <a16:creationId xmlns:a16="http://schemas.microsoft.com/office/drawing/2014/main" id="{DD5D37EC-6D6A-47C7-8F58-F16B395F6CA2}"/>
            </a:ext>
          </a:extLst>
        </xdr:cNvPr>
        <xdr:cNvSpPr/>
      </xdr:nvSpPr>
      <xdr:spPr>
        <a:xfrm>
          <a:off x="4000500" y="5158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1" name="フローチャート: 判断 70">
          <a:extLst>
            <a:ext uri="{FF2B5EF4-FFF2-40B4-BE49-F238E27FC236}">
              <a16:creationId xmlns:a16="http://schemas.microsoft.com/office/drawing/2014/main" id="{DBB64846-11D5-45B9-9611-D7C3DC37C707}"/>
            </a:ext>
          </a:extLst>
        </xdr:cNvPr>
        <xdr:cNvSpPr/>
      </xdr:nvSpPr>
      <xdr:spPr>
        <a:xfrm>
          <a:off x="3238500" y="514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2" name="フローチャート: 判断 71">
          <a:extLst>
            <a:ext uri="{FF2B5EF4-FFF2-40B4-BE49-F238E27FC236}">
              <a16:creationId xmlns:a16="http://schemas.microsoft.com/office/drawing/2014/main" id="{B322BF8C-B242-40C8-8CF7-6B6524F34FAD}"/>
            </a:ext>
          </a:extLst>
        </xdr:cNvPr>
        <xdr:cNvSpPr/>
      </xdr:nvSpPr>
      <xdr:spPr>
        <a:xfrm>
          <a:off x="2476500" y="510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64EA963A-CFC3-44EA-AEF9-40924D8164D3}"/>
            </a:ext>
          </a:extLst>
        </xdr:cNvPr>
        <xdr:cNvSpPr/>
      </xdr:nvSpPr>
      <xdr:spPr>
        <a:xfrm>
          <a:off x="1714500" y="5076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8C244D7A-63DD-494C-9248-F9D659CC16EA}"/>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9FA68F3-85B3-4010-A231-1AF1B692960C}"/>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8A48CC5-421C-4411-8308-7E189EC46518}"/>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0695D6C-106D-4CE4-9847-B60735037311}"/>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0C68B78-2180-4674-BFCF-1377070DBCE9}"/>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160401</xdr:rowOff>
    </xdr:from>
    <xdr:to>
      <xdr:col>23</xdr:col>
      <xdr:colOff>136525</xdr:colOff>
      <xdr:row>30</xdr:row>
      <xdr:rowOff>90551</xdr:rowOff>
    </xdr:to>
    <xdr:sp macro="" textlink="">
      <xdr:nvSpPr>
        <xdr:cNvPr id="79" name="楕円 78">
          <a:extLst>
            <a:ext uri="{FF2B5EF4-FFF2-40B4-BE49-F238E27FC236}">
              <a16:creationId xmlns:a16="http://schemas.microsoft.com/office/drawing/2014/main" id="{84A010F2-4868-4109-9CE0-D51B96655FFF}"/>
            </a:ext>
          </a:extLst>
        </xdr:cNvPr>
        <xdr:cNvSpPr/>
      </xdr:nvSpPr>
      <xdr:spPr>
        <a:xfrm>
          <a:off x="4711700" y="513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11828</xdr:rowOff>
    </xdr:from>
    <xdr:ext cx="405111" cy="259045"/>
    <xdr:sp macro="" textlink="">
      <xdr:nvSpPr>
        <xdr:cNvPr id="80" name="有形固定資産減価償却率該当値テキスト">
          <a:extLst>
            <a:ext uri="{FF2B5EF4-FFF2-40B4-BE49-F238E27FC236}">
              <a16:creationId xmlns:a16="http://schemas.microsoft.com/office/drawing/2014/main" id="{53FDC612-4D59-408E-A7FC-970527124449}"/>
            </a:ext>
          </a:extLst>
        </xdr:cNvPr>
        <xdr:cNvSpPr txBox="1"/>
      </xdr:nvSpPr>
      <xdr:spPr>
        <a:xfrm>
          <a:off x="4813300" y="4983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164719</xdr:rowOff>
    </xdr:from>
    <xdr:to>
      <xdr:col>19</xdr:col>
      <xdr:colOff>187325</xdr:colOff>
      <xdr:row>30</xdr:row>
      <xdr:rowOff>94869</xdr:rowOff>
    </xdr:to>
    <xdr:sp macro="" textlink="">
      <xdr:nvSpPr>
        <xdr:cNvPr id="81" name="楕円 80">
          <a:extLst>
            <a:ext uri="{FF2B5EF4-FFF2-40B4-BE49-F238E27FC236}">
              <a16:creationId xmlns:a16="http://schemas.microsoft.com/office/drawing/2014/main" id="{1AFE37DA-331F-4FED-803F-B801EFFF85E0}"/>
            </a:ext>
          </a:extLst>
        </xdr:cNvPr>
        <xdr:cNvSpPr/>
      </xdr:nvSpPr>
      <xdr:spPr>
        <a:xfrm>
          <a:off x="4000500" y="513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39751</xdr:rowOff>
    </xdr:from>
    <xdr:to>
      <xdr:col>23</xdr:col>
      <xdr:colOff>85725</xdr:colOff>
      <xdr:row>30</xdr:row>
      <xdr:rowOff>44069</xdr:rowOff>
    </xdr:to>
    <xdr:cxnSp macro="">
      <xdr:nvCxnSpPr>
        <xdr:cNvPr id="82" name="直線コネクタ 81">
          <a:extLst>
            <a:ext uri="{FF2B5EF4-FFF2-40B4-BE49-F238E27FC236}">
              <a16:creationId xmlns:a16="http://schemas.microsoft.com/office/drawing/2014/main" id="{FA30DA75-135D-4F9D-98ED-3845876031C6}"/>
            </a:ext>
          </a:extLst>
        </xdr:cNvPr>
        <xdr:cNvCxnSpPr/>
      </xdr:nvCxnSpPr>
      <xdr:spPr>
        <a:xfrm flipV="1">
          <a:off x="4051300" y="5183251"/>
          <a:ext cx="7112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143129</xdr:rowOff>
    </xdr:from>
    <xdr:to>
      <xdr:col>15</xdr:col>
      <xdr:colOff>187325</xdr:colOff>
      <xdr:row>30</xdr:row>
      <xdr:rowOff>73279</xdr:rowOff>
    </xdr:to>
    <xdr:sp macro="" textlink="">
      <xdr:nvSpPr>
        <xdr:cNvPr id="83" name="楕円 82">
          <a:extLst>
            <a:ext uri="{FF2B5EF4-FFF2-40B4-BE49-F238E27FC236}">
              <a16:creationId xmlns:a16="http://schemas.microsoft.com/office/drawing/2014/main" id="{3E1B4350-BA1D-4479-BE79-992C1F1B625B}"/>
            </a:ext>
          </a:extLst>
        </xdr:cNvPr>
        <xdr:cNvSpPr/>
      </xdr:nvSpPr>
      <xdr:spPr>
        <a:xfrm>
          <a:off x="3238500" y="511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22479</xdr:rowOff>
    </xdr:from>
    <xdr:to>
      <xdr:col>19</xdr:col>
      <xdr:colOff>136525</xdr:colOff>
      <xdr:row>30</xdr:row>
      <xdr:rowOff>44069</xdr:rowOff>
    </xdr:to>
    <xdr:cxnSp macro="">
      <xdr:nvCxnSpPr>
        <xdr:cNvPr id="84" name="直線コネクタ 83">
          <a:extLst>
            <a:ext uri="{FF2B5EF4-FFF2-40B4-BE49-F238E27FC236}">
              <a16:creationId xmlns:a16="http://schemas.microsoft.com/office/drawing/2014/main" id="{9FEDFBF5-4C27-4B34-A730-82873D2D0FC0}"/>
            </a:ext>
          </a:extLst>
        </xdr:cNvPr>
        <xdr:cNvCxnSpPr/>
      </xdr:nvCxnSpPr>
      <xdr:spPr>
        <a:xfrm>
          <a:off x="3289300" y="5165979"/>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138811</xdr:rowOff>
    </xdr:from>
    <xdr:to>
      <xdr:col>11</xdr:col>
      <xdr:colOff>187325</xdr:colOff>
      <xdr:row>30</xdr:row>
      <xdr:rowOff>68961</xdr:rowOff>
    </xdr:to>
    <xdr:sp macro="" textlink="">
      <xdr:nvSpPr>
        <xdr:cNvPr id="85" name="楕円 84">
          <a:extLst>
            <a:ext uri="{FF2B5EF4-FFF2-40B4-BE49-F238E27FC236}">
              <a16:creationId xmlns:a16="http://schemas.microsoft.com/office/drawing/2014/main" id="{43848253-9324-43CE-ABE5-2DC2D23DB0BB}"/>
            </a:ext>
          </a:extLst>
        </xdr:cNvPr>
        <xdr:cNvSpPr/>
      </xdr:nvSpPr>
      <xdr:spPr>
        <a:xfrm>
          <a:off x="2476500" y="5110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18161</xdr:rowOff>
    </xdr:from>
    <xdr:to>
      <xdr:col>15</xdr:col>
      <xdr:colOff>136525</xdr:colOff>
      <xdr:row>30</xdr:row>
      <xdr:rowOff>22479</xdr:rowOff>
    </xdr:to>
    <xdr:cxnSp macro="">
      <xdr:nvCxnSpPr>
        <xdr:cNvPr id="86" name="直線コネクタ 85">
          <a:extLst>
            <a:ext uri="{FF2B5EF4-FFF2-40B4-BE49-F238E27FC236}">
              <a16:creationId xmlns:a16="http://schemas.microsoft.com/office/drawing/2014/main" id="{841F1508-F559-4DBC-9B52-05C921F3106F}"/>
            </a:ext>
          </a:extLst>
        </xdr:cNvPr>
        <xdr:cNvCxnSpPr/>
      </xdr:nvCxnSpPr>
      <xdr:spPr>
        <a:xfrm>
          <a:off x="2527300" y="5161661"/>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99949</xdr:rowOff>
    </xdr:from>
    <xdr:to>
      <xdr:col>7</xdr:col>
      <xdr:colOff>187325</xdr:colOff>
      <xdr:row>30</xdr:row>
      <xdr:rowOff>30099</xdr:rowOff>
    </xdr:to>
    <xdr:sp macro="" textlink="">
      <xdr:nvSpPr>
        <xdr:cNvPr id="87" name="楕円 86">
          <a:extLst>
            <a:ext uri="{FF2B5EF4-FFF2-40B4-BE49-F238E27FC236}">
              <a16:creationId xmlns:a16="http://schemas.microsoft.com/office/drawing/2014/main" id="{3D22D51F-5DDC-4587-A5FB-1FB2E1A7819A}"/>
            </a:ext>
          </a:extLst>
        </xdr:cNvPr>
        <xdr:cNvSpPr/>
      </xdr:nvSpPr>
      <xdr:spPr>
        <a:xfrm>
          <a:off x="1714500" y="507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150749</xdr:rowOff>
    </xdr:from>
    <xdr:to>
      <xdr:col>11</xdr:col>
      <xdr:colOff>136525</xdr:colOff>
      <xdr:row>30</xdr:row>
      <xdr:rowOff>18161</xdr:rowOff>
    </xdr:to>
    <xdr:cxnSp macro="">
      <xdr:nvCxnSpPr>
        <xdr:cNvPr id="88" name="直線コネクタ 87">
          <a:extLst>
            <a:ext uri="{FF2B5EF4-FFF2-40B4-BE49-F238E27FC236}">
              <a16:creationId xmlns:a16="http://schemas.microsoft.com/office/drawing/2014/main" id="{80F55032-51B6-4D2C-B210-B64BB752694F}"/>
            </a:ext>
          </a:extLst>
        </xdr:cNvPr>
        <xdr:cNvCxnSpPr/>
      </xdr:nvCxnSpPr>
      <xdr:spPr>
        <a:xfrm>
          <a:off x="1765300" y="5122799"/>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107586</xdr:rowOff>
    </xdr:from>
    <xdr:ext cx="405111" cy="259045"/>
    <xdr:sp macro="" textlink="">
      <xdr:nvSpPr>
        <xdr:cNvPr id="89" name="n_1aveValue有形固定資産減価償却率">
          <a:extLst>
            <a:ext uri="{FF2B5EF4-FFF2-40B4-BE49-F238E27FC236}">
              <a16:creationId xmlns:a16="http://schemas.microsoft.com/office/drawing/2014/main" id="{7486F042-3CEF-42FA-8F7D-64A72D3B310F}"/>
            </a:ext>
          </a:extLst>
        </xdr:cNvPr>
        <xdr:cNvSpPr txBox="1"/>
      </xdr:nvSpPr>
      <xdr:spPr>
        <a:xfrm>
          <a:off x="3836044" y="5251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0" name="n_2aveValue有形固定資産減価償却率">
          <a:extLst>
            <a:ext uri="{FF2B5EF4-FFF2-40B4-BE49-F238E27FC236}">
              <a16:creationId xmlns:a16="http://schemas.microsoft.com/office/drawing/2014/main" id="{47472B02-1237-4C61-8B21-B4EC37D1C128}"/>
            </a:ext>
          </a:extLst>
        </xdr:cNvPr>
        <xdr:cNvSpPr txBox="1"/>
      </xdr:nvSpPr>
      <xdr:spPr>
        <a:xfrm>
          <a:off x="3086744" y="523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91" name="n_3aveValue有形固定資産減価償却率">
          <a:extLst>
            <a:ext uri="{FF2B5EF4-FFF2-40B4-BE49-F238E27FC236}">
              <a16:creationId xmlns:a16="http://schemas.microsoft.com/office/drawing/2014/main" id="{DFD9C5E8-B8E1-4DA0-AEF7-786CC13DB03F}"/>
            </a:ext>
          </a:extLst>
        </xdr:cNvPr>
        <xdr:cNvSpPr txBox="1"/>
      </xdr:nvSpPr>
      <xdr:spPr>
        <a:xfrm>
          <a:off x="2324744" y="4877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2" name="n_4aveValue有形固定資産減価償却率">
          <a:extLst>
            <a:ext uri="{FF2B5EF4-FFF2-40B4-BE49-F238E27FC236}">
              <a16:creationId xmlns:a16="http://schemas.microsoft.com/office/drawing/2014/main" id="{64EF0207-F6E1-4180-A389-18F691E15FEF}"/>
            </a:ext>
          </a:extLst>
        </xdr:cNvPr>
        <xdr:cNvSpPr txBox="1"/>
      </xdr:nvSpPr>
      <xdr:spPr>
        <a:xfrm>
          <a:off x="1562744" y="5169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111396</xdr:rowOff>
    </xdr:from>
    <xdr:ext cx="405111" cy="259045"/>
    <xdr:sp macro="" textlink="">
      <xdr:nvSpPr>
        <xdr:cNvPr id="93" name="n_1mainValue有形固定資産減価償却率">
          <a:extLst>
            <a:ext uri="{FF2B5EF4-FFF2-40B4-BE49-F238E27FC236}">
              <a16:creationId xmlns:a16="http://schemas.microsoft.com/office/drawing/2014/main" id="{2CCAA5C8-B2F6-48EE-806A-E268E9E695F4}"/>
            </a:ext>
          </a:extLst>
        </xdr:cNvPr>
        <xdr:cNvSpPr txBox="1"/>
      </xdr:nvSpPr>
      <xdr:spPr>
        <a:xfrm>
          <a:off x="3836044" y="491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89806</xdr:rowOff>
    </xdr:from>
    <xdr:ext cx="405111" cy="259045"/>
    <xdr:sp macro="" textlink="">
      <xdr:nvSpPr>
        <xdr:cNvPr id="94" name="n_2mainValue有形固定資産減価償却率">
          <a:extLst>
            <a:ext uri="{FF2B5EF4-FFF2-40B4-BE49-F238E27FC236}">
              <a16:creationId xmlns:a16="http://schemas.microsoft.com/office/drawing/2014/main" id="{ED899CFD-8DB6-48EE-8222-67B8BCF0BAE5}"/>
            </a:ext>
          </a:extLst>
        </xdr:cNvPr>
        <xdr:cNvSpPr txBox="1"/>
      </xdr:nvSpPr>
      <xdr:spPr>
        <a:xfrm>
          <a:off x="3086744" y="4890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60088</xdr:rowOff>
    </xdr:from>
    <xdr:ext cx="405111" cy="259045"/>
    <xdr:sp macro="" textlink="">
      <xdr:nvSpPr>
        <xdr:cNvPr id="95" name="n_3mainValue有形固定資産減価償却率">
          <a:extLst>
            <a:ext uri="{FF2B5EF4-FFF2-40B4-BE49-F238E27FC236}">
              <a16:creationId xmlns:a16="http://schemas.microsoft.com/office/drawing/2014/main" id="{E1933E15-E3A8-47A6-BF1D-A8891A734D77}"/>
            </a:ext>
          </a:extLst>
        </xdr:cNvPr>
        <xdr:cNvSpPr txBox="1"/>
      </xdr:nvSpPr>
      <xdr:spPr>
        <a:xfrm>
          <a:off x="2324744" y="520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46626</xdr:rowOff>
    </xdr:from>
    <xdr:ext cx="405111" cy="259045"/>
    <xdr:sp macro="" textlink="">
      <xdr:nvSpPr>
        <xdr:cNvPr id="96" name="n_4mainValue有形固定資産減価償却率">
          <a:extLst>
            <a:ext uri="{FF2B5EF4-FFF2-40B4-BE49-F238E27FC236}">
              <a16:creationId xmlns:a16="http://schemas.microsoft.com/office/drawing/2014/main" id="{7802892C-0270-426B-8EA5-FBC8EB7F5F87}"/>
            </a:ext>
          </a:extLst>
        </xdr:cNvPr>
        <xdr:cNvSpPr txBox="1"/>
      </xdr:nvSpPr>
      <xdr:spPr>
        <a:xfrm>
          <a:off x="1562744" y="4847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AA468663-0E18-4E4B-A76A-624A881DA299}"/>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C16C7276-D10D-419D-A13B-83BF289C1501}"/>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EFD31E38-CA81-4624-A996-857B38108AA8}"/>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13A2A6EF-4CF5-474E-BC95-6AD247459DDC}"/>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5BD7E248-D9E6-4FE5-9F29-5441734D4A8B}"/>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67DB6398-0670-4C01-981F-22DB61ACEEE4}"/>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9ABCC17D-F02A-45AC-89C7-991E3D3487C7}"/>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E6F917AD-870A-4802-9DBA-5FA504B64E57}"/>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44263AAE-4E94-4F6B-97E8-C7027A7CFF64}"/>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DAE8EE80-369D-4FB2-98C5-C3B1F5E3377E}"/>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D7D1E7A4-60FA-40DE-9381-035285D10FB5}"/>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E92CB3D0-CE62-481A-81EC-B99648AFBED8}"/>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46A60277-7C26-452B-8A64-8E888650F04B}"/>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分子となる地方債現在高が増加したことにより、債務償還比率は前年度から</a:t>
          </a:r>
          <a:r>
            <a:rPr kumimoji="1" lang="en-US" altLang="ja-JP" sz="1100">
              <a:solidFill>
                <a:schemeClr val="dk1"/>
              </a:solidFill>
              <a:effectLst/>
              <a:latin typeface="+mn-lt"/>
              <a:ea typeface="+mn-ea"/>
              <a:cs typeface="+mn-cs"/>
            </a:rPr>
            <a:t>212.0</a:t>
          </a:r>
          <a:r>
            <a:rPr kumimoji="1" lang="ja-JP" altLang="ja-JP" sz="1100">
              <a:solidFill>
                <a:schemeClr val="dk1"/>
              </a:solidFill>
              <a:effectLst/>
              <a:latin typeface="+mn-lt"/>
              <a:ea typeface="+mn-ea"/>
              <a:cs typeface="+mn-cs"/>
            </a:rPr>
            <a:t>ポイントの増となった。</a:t>
          </a:r>
          <a:endParaRPr lang="ja-JP" altLang="ja-JP">
            <a:effectLst/>
          </a:endParaRPr>
        </a:p>
        <a:p>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、大規模な投資事業が予定されており、将来負担を考慮して、計画的</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地方債を活用し、事業を実施していく。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80E7E976-016C-4104-BF78-7632D2FAE14D}"/>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E491D5CC-65FF-43CB-88F2-57D59BCB2C6B}"/>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D9F70FC3-6AC6-4216-B0C1-FFA7A72360C6}"/>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3" name="直線コネクタ 112">
          <a:extLst>
            <a:ext uri="{FF2B5EF4-FFF2-40B4-BE49-F238E27FC236}">
              <a16:creationId xmlns:a16="http://schemas.microsoft.com/office/drawing/2014/main" id="{FC986A5D-8A48-4594-9D2D-4C5B4F015C29}"/>
            </a:ext>
          </a:extLst>
        </xdr:cNvPr>
        <xdr:cNvCxnSpPr/>
      </xdr:nvCxnSpPr>
      <xdr:spPr>
        <a:xfrm>
          <a:off x="11303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4" name="テキスト ボックス 113">
          <a:extLst>
            <a:ext uri="{FF2B5EF4-FFF2-40B4-BE49-F238E27FC236}">
              <a16:creationId xmlns:a16="http://schemas.microsoft.com/office/drawing/2014/main" id="{A789A0B2-B225-44A7-965F-FD3B0AF229D2}"/>
            </a:ext>
          </a:extLst>
        </xdr:cNvPr>
        <xdr:cNvSpPr txBox="1"/>
      </xdr:nvSpPr>
      <xdr:spPr>
        <a:xfrm>
          <a:off x="10828811" y="5814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5" name="直線コネクタ 114">
          <a:extLst>
            <a:ext uri="{FF2B5EF4-FFF2-40B4-BE49-F238E27FC236}">
              <a16:creationId xmlns:a16="http://schemas.microsoft.com/office/drawing/2014/main" id="{05939CEC-F9A0-4B27-AB5F-E7DBCE6D7558}"/>
            </a:ext>
          </a:extLst>
        </xdr:cNvPr>
        <xdr:cNvCxnSpPr/>
      </xdr:nvCxnSpPr>
      <xdr:spPr>
        <a:xfrm>
          <a:off x="11303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6" name="テキスト ボックス 115">
          <a:extLst>
            <a:ext uri="{FF2B5EF4-FFF2-40B4-BE49-F238E27FC236}">
              <a16:creationId xmlns:a16="http://schemas.microsoft.com/office/drawing/2014/main" id="{586E56B1-C657-494E-AC6A-6D877160B392}"/>
            </a:ext>
          </a:extLst>
        </xdr:cNvPr>
        <xdr:cNvSpPr txBox="1"/>
      </xdr:nvSpPr>
      <xdr:spPr>
        <a:xfrm>
          <a:off x="10828811" y="5383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7" name="直線コネクタ 116">
          <a:extLst>
            <a:ext uri="{FF2B5EF4-FFF2-40B4-BE49-F238E27FC236}">
              <a16:creationId xmlns:a16="http://schemas.microsoft.com/office/drawing/2014/main" id="{6F83AFE4-448B-4AD4-82D1-4FC547D31CD9}"/>
            </a:ext>
          </a:extLst>
        </xdr:cNvPr>
        <xdr:cNvCxnSpPr/>
      </xdr:nvCxnSpPr>
      <xdr:spPr>
        <a:xfrm>
          <a:off x="11303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18" name="テキスト ボックス 117">
          <a:extLst>
            <a:ext uri="{FF2B5EF4-FFF2-40B4-BE49-F238E27FC236}">
              <a16:creationId xmlns:a16="http://schemas.microsoft.com/office/drawing/2014/main" id="{69301002-2726-4D37-9399-6744D83F1E30}"/>
            </a:ext>
          </a:extLst>
        </xdr:cNvPr>
        <xdr:cNvSpPr txBox="1"/>
      </xdr:nvSpPr>
      <xdr:spPr>
        <a:xfrm>
          <a:off x="10828811" y="49512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9" name="直線コネクタ 118">
          <a:extLst>
            <a:ext uri="{FF2B5EF4-FFF2-40B4-BE49-F238E27FC236}">
              <a16:creationId xmlns:a16="http://schemas.microsoft.com/office/drawing/2014/main" id="{7D220002-9A4D-4A14-BB8B-70241930D6B9}"/>
            </a:ext>
          </a:extLst>
        </xdr:cNvPr>
        <xdr:cNvCxnSpPr/>
      </xdr:nvCxnSpPr>
      <xdr:spPr>
        <a:xfrm>
          <a:off x="11303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0" name="テキスト ボックス 119">
          <a:extLst>
            <a:ext uri="{FF2B5EF4-FFF2-40B4-BE49-F238E27FC236}">
              <a16:creationId xmlns:a16="http://schemas.microsoft.com/office/drawing/2014/main" id="{ACD4E116-C524-451C-BE8E-E3CDC05CDE0E}"/>
            </a:ext>
          </a:extLst>
        </xdr:cNvPr>
        <xdr:cNvSpPr txBox="1"/>
      </xdr:nvSpPr>
      <xdr:spPr>
        <a:xfrm>
          <a:off x="10828811" y="45194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24F4474F-9C78-4285-A917-8D87F205AB7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B487094D-45E4-4CBA-81BC-CF66C47FE63B}"/>
            </a:ext>
          </a:extLst>
        </xdr:cNvPr>
        <xdr:cNvSpPr txBox="1"/>
      </xdr:nvSpPr>
      <xdr:spPr>
        <a:xfrm>
          <a:off x="10931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FFA4118F-9C20-4CCE-BBBC-A8634FD79D5B}"/>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4" name="直線コネクタ 123">
          <a:extLst>
            <a:ext uri="{FF2B5EF4-FFF2-40B4-BE49-F238E27FC236}">
              <a16:creationId xmlns:a16="http://schemas.microsoft.com/office/drawing/2014/main" id="{B141EAB5-9775-4C63-BED0-96EA9154791B}"/>
            </a:ext>
          </a:extLst>
        </xdr:cNvPr>
        <xdr:cNvCxnSpPr/>
      </xdr:nvCxnSpPr>
      <xdr:spPr>
        <a:xfrm flipV="1">
          <a:off x="14793595" y="4631195"/>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5" name="債務償還比率最小値テキスト">
          <a:extLst>
            <a:ext uri="{FF2B5EF4-FFF2-40B4-BE49-F238E27FC236}">
              <a16:creationId xmlns:a16="http://schemas.microsoft.com/office/drawing/2014/main" id="{40950B77-D214-4F65-9E38-94EE46CA6AEE}"/>
            </a:ext>
          </a:extLst>
        </xdr:cNvPr>
        <xdr:cNvSpPr txBox="1"/>
      </xdr:nvSpPr>
      <xdr:spPr>
        <a:xfrm>
          <a:off x="14846300" y="5934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6" name="直線コネクタ 125">
          <a:extLst>
            <a:ext uri="{FF2B5EF4-FFF2-40B4-BE49-F238E27FC236}">
              <a16:creationId xmlns:a16="http://schemas.microsoft.com/office/drawing/2014/main" id="{6B73674A-3DB1-4A04-986A-5482D6B9B886}"/>
            </a:ext>
          </a:extLst>
        </xdr:cNvPr>
        <xdr:cNvCxnSpPr/>
      </xdr:nvCxnSpPr>
      <xdr:spPr>
        <a:xfrm>
          <a:off x="14706600" y="59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7" name="債務償還比率最大値テキスト">
          <a:extLst>
            <a:ext uri="{FF2B5EF4-FFF2-40B4-BE49-F238E27FC236}">
              <a16:creationId xmlns:a16="http://schemas.microsoft.com/office/drawing/2014/main" id="{FD09EAEA-DD0A-4089-BCD6-E79B4A4407D7}"/>
            </a:ext>
          </a:extLst>
        </xdr:cNvPr>
        <xdr:cNvSpPr txBox="1"/>
      </xdr:nvSpPr>
      <xdr:spPr>
        <a:xfrm>
          <a:off x="14846300" y="440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28" name="直線コネクタ 127">
          <a:extLst>
            <a:ext uri="{FF2B5EF4-FFF2-40B4-BE49-F238E27FC236}">
              <a16:creationId xmlns:a16="http://schemas.microsoft.com/office/drawing/2014/main" id="{842FB33E-4D46-4994-B7A1-4A32CC29C557}"/>
            </a:ext>
          </a:extLst>
        </xdr:cNvPr>
        <xdr:cNvCxnSpPr/>
      </xdr:nvCxnSpPr>
      <xdr:spPr>
        <a:xfrm>
          <a:off x="14706600" y="463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10075</xdr:rowOff>
    </xdr:from>
    <xdr:ext cx="469744" cy="259045"/>
    <xdr:sp macro="" textlink="">
      <xdr:nvSpPr>
        <xdr:cNvPr id="129" name="債務償還比率平均値テキスト">
          <a:extLst>
            <a:ext uri="{FF2B5EF4-FFF2-40B4-BE49-F238E27FC236}">
              <a16:creationId xmlns:a16="http://schemas.microsoft.com/office/drawing/2014/main" id="{74936C62-B02D-402C-AF59-1D382A2EDE0D}"/>
            </a:ext>
          </a:extLst>
        </xdr:cNvPr>
        <xdr:cNvSpPr txBox="1"/>
      </xdr:nvSpPr>
      <xdr:spPr>
        <a:xfrm>
          <a:off x="14846300" y="51535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0" name="フローチャート: 判断 129">
          <a:extLst>
            <a:ext uri="{FF2B5EF4-FFF2-40B4-BE49-F238E27FC236}">
              <a16:creationId xmlns:a16="http://schemas.microsoft.com/office/drawing/2014/main" id="{C111AB79-B2B4-4782-AF43-A778248A0302}"/>
            </a:ext>
          </a:extLst>
        </xdr:cNvPr>
        <xdr:cNvSpPr/>
      </xdr:nvSpPr>
      <xdr:spPr>
        <a:xfrm>
          <a:off x="14744700" y="530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1" name="フローチャート: 判断 130">
          <a:extLst>
            <a:ext uri="{FF2B5EF4-FFF2-40B4-BE49-F238E27FC236}">
              <a16:creationId xmlns:a16="http://schemas.microsoft.com/office/drawing/2014/main" id="{B02D7CEB-3F0D-465A-87D7-E116C6749A21}"/>
            </a:ext>
          </a:extLst>
        </xdr:cNvPr>
        <xdr:cNvSpPr/>
      </xdr:nvSpPr>
      <xdr:spPr>
        <a:xfrm>
          <a:off x="14033500" y="523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2" name="フローチャート: 判断 131">
          <a:extLst>
            <a:ext uri="{FF2B5EF4-FFF2-40B4-BE49-F238E27FC236}">
              <a16:creationId xmlns:a16="http://schemas.microsoft.com/office/drawing/2014/main" id="{0975E8B6-9EB1-46F3-A104-68C9AA4BE022}"/>
            </a:ext>
          </a:extLst>
        </xdr:cNvPr>
        <xdr:cNvSpPr/>
      </xdr:nvSpPr>
      <xdr:spPr>
        <a:xfrm>
          <a:off x="13271500" y="519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3" name="フローチャート: 判断 132">
          <a:extLst>
            <a:ext uri="{FF2B5EF4-FFF2-40B4-BE49-F238E27FC236}">
              <a16:creationId xmlns:a16="http://schemas.microsoft.com/office/drawing/2014/main" id="{1998EBFE-BB66-4CB5-B2F7-5A74583B7B17}"/>
            </a:ext>
          </a:extLst>
        </xdr:cNvPr>
        <xdr:cNvSpPr/>
      </xdr:nvSpPr>
      <xdr:spPr>
        <a:xfrm>
          <a:off x="12509500" y="507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4" name="フローチャート: 判断 133">
          <a:extLst>
            <a:ext uri="{FF2B5EF4-FFF2-40B4-BE49-F238E27FC236}">
              <a16:creationId xmlns:a16="http://schemas.microsoft.com/office/drawing/2014/main" id="{0801255C-7E5D-4E1C-BEDC-4CAF20CCEE9A}"/>
            </a:ext>
          </a:extLst>
        </xdr:cNvPr>
        <xdr:cNvSpPr/>
      </xdr:nvSpPr>
      <xdr:spPr>
        <a:xfrm>
          <a:off x="11747500" y="53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62F3CCDA-0114-417A-9856-B6A68DA45F8C}"/>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100612CC-33EB-4951-8636-63C2CC2902F9}"/>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770A550C-7A0B-4A6A-B671-567E3B83B5B6}"/>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7A189B7-5370-4954-9B62-C1B8EC5456B7}"/>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F6EDAE6E-E81D-4446-938A-859903BAE2FC}"/>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108750</xdr:rowOff>
    </xdr:from>
    <xdr:to>
      <xdr:col>76</xdr:col>
      <xdr:colOff>73025</xdr:colOff>
      <xdr:row>32</xdr:row>
      <xdr:rowOff>38900</xdr:rowOff>
    </xdr:to>
    <xdr:sp macro="" textlink="">
      <xdr:nvSpPr>
        <xdr:cNvPr id="140" name="楕円 139">
          <a:extLst>
            <a:ext uri="{FF2B5EF4-FFF2-40B4-BE49-F238E27FC236}">
              <a16:creationId xmlns:a16="http://schemas.microsoft.com/office/drawing/2014/main" id="{B3FBE38C-C68D-4B75-AEBE-9CE3889FEC45}"/>
            </a:ext>
          </a:extLst>
        </xdr:cNvPr>
        <xdr:cNvSpPr/>
      </xdr:nvSpPr>
      <xdr:spPr>
        <a:xfrm>
          <a:off x="14744700" y="542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87177</xdr:rowOff>
    </xdr:from>
    <xdr:ext cx="469744" cy="259045"/>
    <xdr:sp macro="" textlink="">
      <xdr:nvSpPr>
        <xdr:cNvPr id="141" name="債務償還比率該当値テキスト">
          <a:extLst>
            <a:ext uri="{FF2B5EF4-FFF2-40B4-BE49-F238E27FC236}">
              <a16:creationId xmlns:a16="http://schemas.microsoft.com/office/drawing/2014/main" id="{9390A880-AFAA-4D03-8E37-1A12C390D4D9}"/>
            </a:ext>
          </a:extLst>
        </xdr:cNvPr>
        <xdr:cNvSpPr txBox="1"/>
      </xdr:nvSpPr>
      <xdr:spPr>
        <a:xfrm>
          <a:off x="14846300" y="540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165392</xdr:rowOff>
    </xdr:from>
    <xdr:to>
      <xdr:col>72</xdr:col>
      <xdr:colOff>123825</xdr:colOff>
      <xdr:row>29</xdr:row>
      <xdr:rowOff>95542</xdr:rowOff>
    </xdr:to>
    <xdr:sp macro="" textlink="">
      <xdr:nvSpPr>
        <xdr:cNvPr id="142" name="楕円 141">
          <a:extLst>
            <a:ext uri="{FF2B5EF4-FFF2-40B4-BE49-F238E27FC236}">
              <a16:creationId xmlns:a16="http://schemas.microsoft.com/office/drawing/2014/main" id="{4C4332F7-FF86-493F-823D-C6D7202714FB}"/>
            </a:ext>
          </a:extLst>
        </xdr:cNvPr>
        <xdr:cNvSpPr/>
      </xdr:nvSpPr>
      <xdr:spPr>
        <a:xfrm>
          <a:off x="14033500" y="496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44742</xdr:rowOff>
    </xdr:from>
    <xdr:to>
      <xdr:col>76</xdr:col>
      <xdr:colOff>22225</xdr:colOff>
      <xdr:row>31</xdr:row>
      <xdr:rowOff>159550</xdr:rowOff>
    </xdr:to>
    <xdr:cxnSp macro="">
      <xdr:nvCxnSpPr>
        <xdr:cNvPr id="143" name="直線コネクタ 142">
          <a:extLst>
            <a:ext uri="{FF2B5EF4-FFF2-40B4-BE49-F238E27FC236}">
              <a16:creationId xmlns:a16="http://schemas.microsoft.com/office/drawing/2014/main" id="{D7F43BD2-33BB-4C3C-AA73-F08460F640F3}"/>
            </a:ext>
          </a:extLst>
        </xdr:cNvPr>
        <xdr:cNvCxnSpPr/>
      </xdr:nvCxnSpPr>
      <xdr:spPr>
        <a:xfrm>
          <a:off x="14084300" y="5016792"/>
          <a:ext cx="711200" cy="45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40386</xdr:rowOff>
    </xdr:from>
    <xdr:to>
      <xdr:col>68</xdr:col>
      <xdr:colOff>123825</xdr:colOff>
      <xdr:row>28</xdr:row>
      <xdr:rowOff>141986</xdr:rowOff>
    </xdr:to>
    <xdr:sp macro="" textlink="">
      <xdr:nvSpPr>
        <xdr:cNvPr id="144" name="楕円 143">
          <a:extLst>
            <a:ext uri="{FF2B5EF4-FFF2-40B4-BE49-F238E27FC236}">
              <a16:creationId xmlns:a16="http://schemas.microsoft.com/office/drawing/2014/main" id="{8CE6A14B-896E-4EBE-A360-D80CC94E0893}"/>
            </a:ext>
          </a:extLst>
        </xdr:cNvPr>
        <xdr:cNvSpPr/>
      </xdr:nvSpPr>
      <xdr:spPr>
        <a:xfrm>
          <a:off x="13271500" y="48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91186</xdr:rowOff>
    </xdr:from>
    <xdr:to>
      <xdr:col>72</xdr:col>
      <xdr:colOff>73025</xdr:colOff>
      <xdr:row>29</xdr:row>
      <xdr:rowOff>44742</xdr:rowOff>
    </xdr:to>
    <xdr:cxnSp macro="">
      <xdr:nvCxnSpPr>
        <xdr:cNvPr id="145" name="直線コネクタ 144">
          <a:extLst>
            <a:ext uri="{FF2B5EF4-FFF2-40B4-BE49-F238E27FC236}">
              <a16:creationId xmlns:a16="http://schemas.microsoft.com/office/drawing/2014/main" id="{7A7EBAF8-4A84-4FF5-BA0A-2AAC7EAF8FC4}"/>
            </a:ext>
          </a:extLst>
        </xdr:cNvPr>
        <xdr:cNvCxnSpPr/>
      </xdr:nvCxnSpPr>
      <xdr:spPr>
        <a:xfrm>
          <a:off x="13322300" y="4891786"/>
          <a:ext cx="762000" cy="12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169278</xdr:rowOff>
    </xdr:from>
    <xdr:to>
      <xdr:col>64</xdr:col>
      <xdr:colOff>123825</xdr:colOff>
      <xdr:row>29</xdr:row>
      <xdr:rowOff>99428</xdr:rowOff>
    </xdr:to>
    <xdr:sp macro="" textlink="">
      <xdr:nvSpPr>
        <xdr:cNvPr id="146" name="楕円 145">
          <a:extLst>
            <a:ext uri="{FF2B5EF4-FFF2-40B4-BE49-F238E27FC236}">
              <a16:creationId xmlns:a16="http://schemas.microsoft.com/office/drawing/2014/main" id="{9D582BAD-12FF-4FEE-A297-DBC477A3D58D}"/>
            </a:ext>
          </a:extLst>
        </xdr:cNvPr>
        <xdr:cNvSpPr/>
      </xdr:nvSpPr>
      <xdr:spPr>
        <a:xfrm>
          <a:off x="12509500" y="496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91186</xdr:rowOff>
    </xdr:from>
    <xdr:to>
      <xdr:col>68</xdr:col>
      <xdr:colOff>73025</xdr:colOff>
      <xdr:row>29</xdr:row>
      <xdr:rowOff>48628</xdr:rowOff>
    </xdr:to>
    <xdr:cxnSp macro="">
      <xdr:nvCxnSpPr>
        <xdr:cNvPr id="147" name="直線コネクタ 146">
          <a:extLst>
            <a:ext uri="{FF2B5EF4-FFF2-40B4-BE49-F238E27FC236}">
              <a16:creationId xmlns:a16="http://schemas.microsoft.com/office/drawing/2014/main" id="{AF497AD0-9E73-4AFE-9516-C5D27D1301FE}"/>
            </a:ext>
          </a:extLst>
        </xdr:cNvPr>
        <xdr:cNvCxnSpPr/>
      </xdr:nvCxnSpPr>
      <xdr:spPr>
        <a:xfrm flipV="1">
          <a:off x="12560300" y="4891786"/>
          <a:ext cx="762000" cy="12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151600</xdr:rowOff>
    </xdr:from>
    <xdr:to>
      <xdr:col>60</xdr:col>
      <xdr:colOff>123825</xdr:colOff>
      <xdr:row>28</xdr:row>
      <xdr:rowOff>81750</xdr:rowOff>
    </xdr:to>
    <xdr:sp macro="" textlink="">
      <xdr:nvSpPr>
        <xdr:cNvPr id="148" name="楕円 147">
          <a:extLst>
            <a:ext uri="{FF2B5EF4-FFF2-40B4-BE49-F238E27FC236}">
              <a16:creationId xmlns:a16="http://schemas.microsoft.com/office/drawing/2014/main" id="{B9B55226-56AB-4C26-BCAA-711DEB4CA63D}"/>
            </a:ext>
          </a:extLst>
        </xdr:cNvPr>
        <xdr:cNvSpPr/>
      </xdr:nvSpPr>
      <xdr:spPr>
        <a:xfrm>
          <a:off x="11747500" y="478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30950</xdr:rowOff>
    </xdr:from>
    <xdr:to>
      <xdr:col>64</xdr:col>
      <xdr:colOff>73025</xdr:colOff>
      <xdr:row>29</xdr:row>
      <xdr:rowOff>48628</xdr:rowOff>
    </xdr:to>
    <xdr:cxnSp macro="">
      <xdr:nvCxnSpPr>
        <xdr:cNvPr id="149" name="直線コネクタ 148">
          <a:extLst>
            <a:ext uri="{FF2B5EF4-FFF2-40B4-BE49-F238E27FC236}">
              <a16:creationId xmlns:a16="http://schemas.microsoft.com/office/drawing/2014/main" id="{B0105BC7-BF81-42F3-AA20-D5BEEE6F6A5C}"/>
            </a:ext>
          </a:extLst>
        </xdr:cNvPr>
        <xdr:cNvCxnSpPr/>
      </xdr:nvCxnSpPr>
      <xdr:spPr>
        <a:xfrm>
          <a:off x="11798300" y="4831550"/>
          <a:ext cx="762000" cy="189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13212</xdr:rowOff>
    </xdr:from>
    <xdr:ext cx="469744" cy="259045"/>
    <xdr:sp macro="" textlink="">
      <xdr:nvSpPr>
        <xdr:cNvPr id="150" name="n_1aveValue債務償還比率">
          <a:extLst>
            <a:ext uri="{FF2B5EF4-FFF2-40B4-BE49-F238E27FC236}">
              <a16:creationId xmlns:a16="http://schemas.microsoft.com/office/drawing/2014/main" id="{32CFD602-487F-4BFE-BB48-C1159B0ED2D4}"/>
            </a:ext>
          </a:extLst>
        </xdr:cNvPr>
        <xdr:cNvSpPr txBox="1"/>
      </xdr:nvSpPr>
      <xdr:spPr>
        <a:xfrm>
          <a:off x="13836727" y="5328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142346</xdr:rowOff>
    </xdr:from>
    <xdr:ext cx="469744" cy="259045"/>
    <xdr:sp macro="" textlink="">
      <xdr:nvSpPr>
        <xdr:cNvPr id="151" name="n_2aveValue債務償還比率">
          <a:extLst>
            <a:ext uri="{FF2B5EF4-FFF2-40B4-BE49-F238E27FC236}">
              <a16:creationId xmlns:a16="http://schemas.microsoft.com/office/drawing/2014/main" id="{6A0EC98B-76AD-47DF-BC73-A74573065AC9}"/>
            </a:ext>
          </a:extLst>
        </xdr:cNvPr>
        <xdr:cNvSpPr txBox="1"/>
      </xdr:nvSpPr>
      <xdr:spPr>
        <a:xfrm>
          <a:off x="13087427" y="528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24249</xdr:rowOff>
    </xdr:from>
    <xdr:ext cx="469744" cy="259045"/>
    <xdr:sp macro="" textlink="">
      <xdr:nvSpPr>
        <xdr:cNvPr id="152" name="n_3aveValue債務償還比率">
          <a:extLst>
            <a:ext uri="{FF2B5EF4-FFF2-40B4-BE49-F238E27FC236}">
              <a16:creationId xmlns:a16="http://schemas.microsoft.com/office/drawing/2014/main" id="{88297D87-3EC8-456E-8640-6557B7090076}"/>
            </a:ext>
          </a:extLst>
        </xdr:cNvPr>
        <xdr:cNvSpPr txBox="1"/>
      </xdr:nvSpPr>
      <xdr:spPr>
        <a:xfrm>
          <a:off x="12325427" y="516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142320</xdr:rowOff>
    </xdr:from>
    <xdr:ext cx="469744" cy="259045"/>
    <xdr:sp macro="" textlink="">
      <xdr:nvSpPr>
        <xdr:cNvPr id="153" name="n_4aveValue債務償還比率">
          <a:extLst>
            <a:ext uri="{FF2B5EF4-FFF2-40B4-BE49-F238E27FC236}">
              <a16:creationId xmlns:a16="http://schemas.microsoft.com/office/drawing/2014/main" id="{BC31AF32-F416-4C0E-B468-866A8A1F6E36}"/>
            </a:ext>
          </a:extLst>
        </xdr:cNvPr>
        <xdr:cNvSpPr txBox="1"/>
      </xdr:nvSpPr>
      <xdr:spPr>
        <a:xfrm>
          <a:off x="11563427" y="545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112069</xdr:rowOff>
    </xdr:from>
    <xdr:ext cx="469744" cy="259045"/>
    <xdr:sp macro="" textlink="">
      <xdr:nvSpPr>
        <xdr:cNvPr id="154" name="n_1mainValue債務償還比率">
          <a:extLst>
            <a:ext uri="{FF2B5EF4-FFF2-40B4-BE49-F238E27FC236}">
              <a16:creationId xmlns:a16="http://schemas.microsoft.com/office/drawing/2014/main" id="{B25B514B-7541-4734-B20E-AD2DCA29032B}"/>
            </a:ext>
          </a:extLst>
        </xdr:cNvPr>
        <xdr:cNvSpPr txBox="1"/>
      </xdr:nvSpPr>
      <xdr:spPr>
        <a:xfrm>
          <a:off x="13836727" y="474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158513</xdr:rowOff>
    </xdr:from>
    <xdr:ext cx="469744" cy="259045"/>
    <xdr:sp macro="" textlink="">
      <xdr:nvSpPr>
        <xdr:cNvPr id="155" name="n_2mainValue債務償還比率">
          <a:extLst>
            <a:ext uri="{FF2B5EF4-FFF2-40B4-BE49-F238E27FC236}">
              <a16:creationId xmlns:a16="http://schemas.microsoft.com/office/drawing/2014/main" id="{379A993B-C989-4D7F-91D3-41F13052949D}"/>
            </a:ext>
          </a:extLst>
        </xdr:cNvPr>
        <xdr:cNvSpPr txBox="1"/>
      </xdr:nvSpPr>
      <xdr:spPr>
        <a:xfrm>
          <a:off x="13087427" y="461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115955</xdr:rowOff>
    </xdr:from>
    <xdr:ext cx="469744" cy="259045"/>
    <xdr:sp macro="" textlink="">
      <xdr:nvSpPr>
        <xdr:cNvPr id="156" name="n_3mainValue債務償還比率">
          <a:extLst>
            <a:ext uri="{FF2B5EF4-FFF2-40B4-BE49-F238E27FC236}">
              <a16:creationId xmlns:a16="http://schemas.microsoft.com/office/drawing/2014/main" id="{E1C11DDF-A5A0-49E6-87E1-C6A7BD1BB156}"/>
            </a:ext>
          </a:extLst>
        </xdr:cNvPr>
        <xdr:cNvSpPr txBox="1"/>
      </xdr:nvSpPr>
      <xdr:spPr>
        <a:xfrm>
          <a:off x="12325427" y="4745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98277</xdr:rowOff>
    </xdr:from>
    <xdr:ext cx="469744" cy="259045"/>
    <xdr:sp macro="" textlink="">
      <xdr:nvSpPr>
        <xdr:cNvPr id="157" name="n_4mainValue債務償還比率">
          <a:extLst>
            <a:ext uri="{FF2B5EF4-FFF2-40B4-BE49-F238E27FC236}">
              <a16:creationId xmlns:a16="http://schemas.microsoft.com/office/drawing/2014/main" id="{3BF7B925-8AD2-4FC9-B392-C8935FF7255F}"/>
            </a:ext>
          </a:extLst>
        </xdr:cNvPr>
        <xdr:cNvSpPr txBox="1"/>
      </xdr:nvSpPr>
      <xdr:spPr>
        <a:xfrm>
          <a:off x="11563427" y="455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CE070605-EDAA-467D-9801-3A33DA8F3AA9}"/>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5280F046-4C09-470E-90F0-287B50DAB31D}"/>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AC03C5AE-16C8-4819-B395-165887F9560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36513661-8A7E-4F68-A67F-40D18A95B837}"/>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A94E6578-7B74-49EA-8CC3-693DDFBD88F2}"/>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2FC2785D-7728-4054-BCE1-467881F2C7CB}"/>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E4E3037-F38C-482F-B774-40B3FAB953E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4E5E470-1239-46FE-96DA-DD0851B5F28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D55C4B6-4AB3-461B-A9AD-DE96EAD6409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C92E68B-7902-4075-9577-C18F42F5FB4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神奈川県厚木市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359BC61-6749-4F25-8B15-8CB6994C5C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6F1B6D-0E71-4799-B228-3BB83BD9E71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190AB97-9A35-4274-A04A-D135F8154D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DCED546-3909-4EF1-AE9F-FCD794A089C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941DBBE-DD55-44A4-BAC8-FE3B74BA303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6F41748-B3E7-4EE3-8A88-2759DF9B23F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223,424
213,190
93.83
115,079,049
109,487,991
5,262,532
54,360,214
74,333,919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8FCCA35-60E5-40D0-AAB1-B7D658FF44A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3FA6CBA-2DD3-46AF-9C09-AA52C0722C7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717DF47-50E9-4576-8FCF-F0E8E9BBF01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2B153EB-4994-469C-9395-E1F7DC42276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615923-E891-4463-83D0-3A127AE1B1F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4DE7BF3-D560-4B71-8DE4-D395CEB052B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2392596-7512-4F24-AA63-08619D4DEBB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9112DD5-78B3-47D7-A781-B57102A15EC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0A87D94-152F-4877-8129-F3846AFB59C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A2F815E-2584-49F1-B1BF-D74D08EFADC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E47F176-7CDE-470B-B4A6-9A07EB8C13D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070D327-9174-46FF-808A-585E499E213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B8FC83D-18E7-483C-8257-3AF7BD9555A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247ADE5-FE26-4AEF-A36C-865DE49DEDD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84B13BC-815D-4EB5-9D05-63D297F7C37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4502612-4F66-4837-8D66-A6E31403CC6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EFDE0A3-46B0-48C2-8357-73527407E95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532539B-4771-48A7-8DB4-54F4AA5078D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6494BA5-9320-470E-9B34-76D5FFB2F4D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36E428C-D332-4151-A67F-3BDB6130DB6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CF35326-FC30-460D-94C7-DFB84F3D4ED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2A57C97-CB57-40B2-8902-5EC64EFB4EB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405543E-893D-40CF-B373-16DA6649EFE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98EFCD3-76AB-4A7B-B4A1-1AA01FA8877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1C76D9E-F520-40AC-9957-0915783A879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C2E381D-AAB2-4B4E-954B-C2B3587EB87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38D9C50-4766-4FDD-A73B-C5C5284517A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543426D-B59B-46BF-91CA-C9B2D1BB86B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8370ED8-BA2E-44A7-995E-48CAE87C2E0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F337B38-1730-4D59-B8BE-47689FA58D9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2A1D9F3-D4CD-4808-AC48-BAD8F7C390D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F4ACE4E-8E80-4C48-B226-9D3AE73EEE8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8AA1BFB-52AF-4722-B2C5-67B53A06A809}"/>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95680DB-BB7F-43B0-B355-CB95106C763B}"/>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EE7C840-5A10-4069-BE4E-22213EE503E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5C88074-BA18-495B-92E0-B60BDB27CD6C}"/>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4EF4295-7ECD-4332-BBCB-5C4BF759E893}"/>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F3B22C2-7EA7-486D-B5FF-B59844B98DB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175C220-4009-4261-9D26-B5FC1160B284}"/>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C428523-A532-4982-A74E-AE1FA2BC51A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84D9B26-ED68-43C2-A1E2-BEA530A24EF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7378372-875F-4055-AA59-9E0E5F5C974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0396DBC-BEA1-4AAA-B0D8-B34D0BBDD6B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81846754-25F1-42F8-BA54-0F1FEC1F3AF1}"/>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CD35C9B6-E8F6-4468-8607-C8633C2BBF1B}"/>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CDA780E1-1347-4680-B0BD-F15E077DEA47}"/>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2978615D-3A20-4851-9844-5B2AE9BEC102}"/>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2168E973-334D-49F1-912C-42D1D27FB456}"/>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3827</xdr:rowOff>
    </xdr:from>
    <xdr:ext cx="405111" cy="259045"/>
    <xdr:sp macro="" textlink="">
      <xdr:nvSpPr>
        <xdr:cNvPr id="60" name="【道路】&#10;有形固定資産減価償却率平均値テキスト">
          <a:extLst>
            <a:ext uri="{FF2B5EF4-FFF2-40B4-BE49-F238E27FC236}">
              <a16:creationId xmlns:a16="http://schemas.microsoft.com/office/drawing/2014/main" id="{B3DAA34E-A0AA-4E54-8CF8-0B9827334163}"/>
            </a:ext>
          </a:extLst>
        </xdr:cNvPr>
        <xdr:cNvSpPr txBox="1"/>
      </xdr:nvSpPr>
      <xdr:spPr>
        <a:xfrm>
          <a:off x="4673600" y="634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71157BB5-7552-4F97-9F1A-25F15AF27AA2}"/>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F0AA1035-A3BB-43AB-80CA-81692C5D4782}"/>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5C590F68-14D9-4364-999E-637ECC2A84D0}"/>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77AADF72-8F74-479E-B8FD-13A0AC82F06D}"/>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902D0530-C38B-4226-BE18-C378717714D2}"/>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0958256-B7EA-4E27-A32D-382062F9B37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8FB490B-6122-4BED-A572-2564C25BD1E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60B7176-B49B-46A9-9407-A88C4514BED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1D2ED20-EB2E-4142-8C47-D3F9CFCD6F3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1CC8200-3257-465A-AABE-182D1893B5A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77978</xdr:rowOff>
    </xdr:from>
    <xdr:to>
      <xdr:col>24</xdr:col>
      <xdr:colOff>114300</xdr:colOff>
      <xdr:row>37</xdr:row>
      <xdr:rowOff>8128</xdr:rowOff>
    </xdr:to>
    <xdr:sp macro="" textlink="">
      <xdr:nvSpPr>
        <xdr:cNvPr id="71" name="楕円 70">
          <a:extLst>
            <a:ext uri="{FF2B5EF4-FFF2-40B4-BE49-F238E27FC236}">
              <a16:creationId xmlns:a16="http://schemas.microsoft.com/office/drawing/2014/main" id="{BD9FF189-266F-40B1-BD3A-44613ABA4075}"/>
            </a:ext>
          </a:extLst>
        </xdr:cNvPr>
        <xdr:cNvSpPr/>
      </xdr:nvSpPr>
      <xdr:spPr>
        <a:xfrm>
          <a:off x="4584700" y="625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100855</xdr:rowOff>
    </xdr:from>
    <xdr:ext cx="405111" cy="259045"/>
    <xdr:sp macro="" textlink="">
      <xdr:nvSpPr>
        <xdr:cNvPr id="72" name="【道路】&#10;有形固定資産減価償却率該当値テキスト">
          <a:extLst>
            <a:ext uri="{FF2B5EF4-FFF2-40B4-BE49-F238E27FC236}">
              <a16:creationId xmlns:a16="http://schemas.microsoft.com/office/drawing/2014/main" id="{61D839F4-25BB-43CB-9468-E0735B4BCF20}"/>
            </a:ext>
          </a:extLst>
        </xdr:cNvPr>
        <xdr:cNvSpPr txBox="1"/>
      </xdr:nvSpPr>
      <xdr:spPr>
        <a:xfrm>
          <a:off x="4673600" y="6101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50546</xdr:rowOff>
    </xdr:from>
    <xdr:to>
      <xdr:col>20</xdr:col>
      <xdr:colOff>38100</xdr:colOff>
      <xdr:row>36</xdr:row>
      <xdr:rowOff>152146</xdr:rowOff>
    </xdr:to>
    <xdr:sp macro="" textlink="">
      <xdr:nvSpPr>
        <xdr:cNvPr id="73" name="楕円 72">
          <a:extLst>
            <a:ext uri="{FF2B5EF4-FFF2-40B4-BE49-F238E27FC236}">
              <a16:creationId xmlns:a16="http://schemas.microsoft.com/office/drawing/2014/main" id="{22622B12-8A78-48D4-991A-73EBDCE17D55}"/>
            </a:ext>
          </a:extLst>
        </xdr:cNvPr>
        <xdr:cNvSpPr/>
      </xdr:nvSpPr>
      <xdr:spPr>
        <a:xfrm>
          <a:off x="3746500" y="622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101346</xdr:rowOff>
    </xdr:from>
    <xdr:to>
      <xdr:col>24</xdr:col>
      <xdr:colOff>63500</xdr:colOff>
      <xdr:row>36</xdr:row>
      <xdr:rowOff>128778</xdr:rowOff>
    </xdr:to>
    <xdr:cxnSp macro="">
      <xdr:nvCxnSpPr>
        <xdr:cNvPr id="74" name="直線コネクタ 73">
          <a:extLst>
            <a:ext uri="{FF2B5EF4-FFF2-40B4-BE49-F238E27FC236}">
              <a16:creationId xmlns:a16="http://schemas.microsoft.com/office/drawing/2014/main" id="{204032E1-FD58-404B-BA91-08998B3DE4D1}"/>
            </a:ext>
          </a:extLst>
        </xdr:cNvPr>
        <xdr:cNvCxnSpPr/>
      </xdr:nvCxnSpPr>
      <xdr:spPr>
        <a:xfrm>
          <a:off x="3797300" y="627354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27686</xdr:rowOff>
    </xdr:from>
    <xdr:to>
      <xdr:col>15</xdr:col>
      <xdr:colOff>101600</xdr:colOff>
      <xdr:row>36</xdr:row>
      <xdr:rowOff>129286</xdr:rowOff>
    </xdr:to>
    <xdr:sp macro="" textlink="">
      <xdr:nvSpPr>
        <xdr:cNvPr id="75" name="楕円 74">
          <a:extLst>
            <a:ext uri="{FF2B5EF4-FFF2-40B4-BE49-F238E27FC236}">
              <a16:creationId xmlns:a16="http://schemas.microsoft.com/office/drawing/2014/main" id="{4173909C-7B7C-40DD-B7F4-05E159F73A3F}"/>
            </a:ext>
          </a:extLst>
        </xdr:cNvPr>
        <xdr:cNvSpPr/>
      </xdr:nvSpPr>
      <xdr:spPr>
        <a:xfrm>
          <a:off x="2857500" y="619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78486</xdr:rowOff>
    </xdr:from>
    <xdr:to>
      <xdr:col>19</xdr:col>
      <xdr:colOff>177800</xdr:colOff>
      <xdr:row>36</xdr:row>
      <xdr:rowOff>101346</xdr:rowOff>
    </xdr:to>
    <xdr:cxnSp macro="">
      <xdr:nvCxnSpPr>
        <xdr:cNvPr id="76" name="直線コネクタ 75">
          <a:extLst>
            <a:ext uri="{FF2B5EF4-FFF2-40B4-BE49-F238E27FC236}">
              <a16:creationId xmlns:a16="http://schemas.microsoft.com/office/drawing/2014/main" id="{C05DABB5-6030-4CA3-A542-913BF02604A3}"/>
            </a:ext>
          </a:extLst>
        </xdr:cNvPr>
        <xdr:cNvCxnSpPr/>
      </xdr:nvCxnSpPr>
      <xdr:spPr>
        <a:xfrm>
          <a:off x="2908300" y="625068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2540</xdr:rowOff>
    </xdr:from>
    <xdr:to>
      <xdr:col>10</xdr:col>
      <xdr:colOff>165100</xdr:colOff>
      <xdr:row>36</xdr:row>
      <xdr:rowOff>104140</xdr:rowOff>
    </xdr:to>
    <xdr:sp macro="" textlink="">
      <xdr:nvSpPr>
        <xdr:cNvPr id="77" name="楕円 76">
          <a:extLst>
            <a:ext uri="{FF2B5EF4-FFF2-40B4-BE49-F238E27FC236}">
              <a16:creationId xmlns:a16="http://schemas.microsoft.com/office/drawing/2014/main" id="{BC1F28B5-AC8F-42D4-9B27-C29A457C6FE9}"/>
            </a:ext>
          </a:extLst>
        </xdr:cNvPr>
        <xdr:cNvSpPr/>
      </xdr:nvSpPr>
      <xdr:spPr>
        <a:xfrm>
          <a:off x="1968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53340</xdr:rowOff>
    </xdr:from>
    <xdr:to>
      <xdr:col>15</xdr:col>
      <xdr:colOff>50800</xdr:colOff>
      <xdr:row>36</xdr:row>
      <xdr:rowOff>78486</xdr:rowOff>
    </xdr:to>
    <xdr:cxnSp macro="">
      <xdr:nvCxnSpPr>
        <xdr:cNvPr id="78" name="直線コネクタ 77">
          <a:extLst>
            <a:ext uri="{FF2B5EF4-FFF2-40B4-BE49-F238E27FC236}">
              <a16:creationId xmlns:a16="http://schemas.microsoft.com/office/drawing/2014/main" id="{1297FC31-73C0-4F47-BC93-48DDF462868B}"/>
            </a:ext>
          </a:extLst>
        </xdr:cNvPr>
        <xdr:cNvCxnSpPr/>
      </xdr:nvCxnSpPr>
      <xdr:spPr>
        <a:xfrm>
          <a:off x="2019300" y="622554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157988</xdr:rowOff>
    </xdr:from>
    <xdr:to>
      <xdr:col>6</xdr:col>
      <xdr:colOff>38100</xdr:colOff>
      <xdr:row>36</xdr:row>
      <xdr:rowOff>88138</xdr:rowOff>
    </xdr:to>
    <xdr:sp macro="" textlink="">
      <xdr:nvSpPr>
        <xdr:cNvPr id="79" name="楕円 78">
          <a:extLst>
            <a:ext uri="{FF2B5EF4-FFF2-40B4-BE49-F238E27FC236}">
              <a16:creationId xmlns:a16="http://schemas.microsoft.com/office/drawing/2014/main" id="{9C13ACDB-84E1-4768-88F7-BEC3906A768F}"/>
            </a:ext>
          </a:extLst>
        </xdr:cNvPr>
        <xdr:cNvSpPr/>
      </xdr:nvSpPr>
      <xdr:spPr>
        <a:xfrm>
          <a:off x="1079500" y="615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37338</xdr:rowOff>
    </xdr:from>
    <xdr:to>
      <xdr:col>10</xdr:col>
      <xdr:colOff>114300</xdr:colOff>
      <xdr:row>36</xdr:row>
      <xdr:rowOff>53340</xdr:rowOff>
    </xdr:to>
    <xdr:cxnSp macro="">
      <xdr:nvCxnSpPr>
        <xdr:cNvPr id="80" name="直線コネクタ 79">
          <a:extLst>
            <a:ext uri="{FF2B5EF4-FFF2-40B4-BE49-F238E27FC236}">
              <a16:creationId xmlns:a16="http://schemas.microsoft.com/office/drawing/2014/main" id="{E7D5B0A1-94B6-4825-8F13-322338A9F9C8}"/>
            </a:ext>
          </a:extLst>
        </xdr:cNvPr>
        <xdr:cNvCxnSpPr/>
      </xdr:nvCxnSpPr>
      <xdr:spPr>
        <a:xfrm>
          <a:off x="1130300" y="620953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86123</xdr:rowOff>
    </xdr:from>
    <xdr:ext cx="405111" cy="259045"/>
    <xdr:sp macro="" textlink="">
      <xdr:nvSpPr>
        <xdr:cNvPr id="81" name="n_1aveValue【道路】&#10;有形固定資産減価償却率">
          <a:extLst>
            <a:ext uri="{FF2B5EF4-FFF2-40B4-BE49-F238E27FC236}">
              <a16:creationId xmlns:a16="http://schemas.microsoft.com/office/drawing/2014/main" id="{510081C1-533F-44BE-A1E8-CC6929737CE0}"/>
            </a:ext>
          </a:extLst>
        </xdr:cNvPr>
        <xdr:cNvSpPr txBox="1"/>
      </xdr:nvSpPr>
      <xdr:spPr>
        <a:xfrm>
          <a:off x="35820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74693</xdr:rowOff>
    </xdr:from>
    <xdr:ext cx="405111" cy="259045"/>
    <xdr:sp macro="" textlink="">
      <xdr:nvSpPr>
        <xdr:cNvPr id="82" name="n_2aveValue【道路】&#10;有形固定資産減価償却率">
          <a:extLst>
            <a:ext uri="{FF2B5EF4-FFF2-40B4-BE49-F238E27FC236}">
              <a16:creationId xmlns:a16="http://schemas.microsoft.com/office/drawing/2014/main" id="{853F12DD-C588-471D-ACFE-4739C6B5BDF4}"/>
            </a:ext>
          </a:extLst>
        </xdr:cNvPr>
        <xdr:cNvSpPr txBox="1"/>
      </xdr:nvSpPr>
      <xdr:spPr>
        <a:xfrm>
          <a:off x="2705744"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40403</xdr:rowOff>
    </xdr:from>
    <xdr:ext cx="405111" cy="259045"/>
    <xdr:sp macro="" textlink="">
      <xdr:nvSpPr>
        <xdr:cNvPr id="83" name="n_3aveValue【道路】&#10;有形固定資産減価償却率">
          <a:extLst>
            <a:ext uri="{FF2B5EF4-FFF2-40B4-BE49-F238E27FC236}">
              <a16:creationId xmlns:a16="http://schemas.microsoft.com/office/drawing/2014/main" id="{A60D9F91-66EA-45BD-92C0-1C737D613FDE}"/>
            </a:ext>
          </a:extLst>
        </xdr:cNvPr>
        <xdr:cNvSpPr txBox="1"/>
      </xdr:nvSpPr>
      <xdr:spPr>
        <a:xfrm>
          <a:off x="1816744"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19829</xdr:rowOff>
    </xdr:from>
    <xdr:ext cx="405111" cy="259045"/>
    <xdr:sp macro="" textlink="">
      <xdr:nvSpPr>
        <xdr:cNvPr id="84" name="n_4aveValue【道路】&#10;有形固定資産減価償却率">
          <a:extLst>
            <a:ext uri="{FF2B5EF4-FFF2-40B4-BE49-F238E27FC236}">
              <a16:creationId xmlns:a16="http://schemas.microsoft.com/office/drawing/2014/main" id="{A2CE5E97-004E-4478-A80E-BA2EFE9D16EF}"/>
            </a:ext>
          </a:extLst>
        </xdr:cNvPr>
        <xdr:cNvSpPr txBox="1"/>
      </xdr:nvSpPr>
      <xdr:spPr>
        <a:xfrm>
          <a:off x="927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168673</xdr:rowOff>
    </xdr:from>
    <xdr:ext cx="405111" cy="259045"/>
    <xdr:sp macro="" textlink="">
      <xdr:nvSpPr>
        <xdr:cNvPr id="85" name="n_1mainValue【道路】&#10;有形固定資産減価償却率">
          <a:extLst>
            <a:ext uri="{FF2B5EF4-FFF2-40B4-BE49-F238E27FC236}">
              <a16:creationId xmlns:a16="http://schemas.microsoft.com/office/drawing/2014/main" id="{B6C7A75B-8025-4296-83C7-91051BBA41F3}"/>
            </a:ext>
          </a:extLst>
        </xdr:cNvPr>
        <xdr:cNvSpPr txBox="1"/>
      </xdr:nvSpPr>
      <xdr:spPr>
        <a:xfrm>
          <a:off x="3582044" y="599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145813</xdr:rowOff>
    </xdr:from>
    <xdr:ext cx="405111" cy="259045"/>
    <xdr:sp macro="" textlink="">
      <xdr:nvSpPr>
        <xdr:cNvPr id="86" name="n_2mainValue【道路】&#10;有形固定資産減価償却率">
          <a:extLst>
            <a:ext uri="{FF2B5EF4-FFF2-40B4-BE49-F238E27FC236}">
              <a16:creationId xmlns:a16="http://schemas.microsoft.com/office/drawing/2014/main" id="{6583D11E-B809-48ED-B39F-B0D904E792F4}"/>
            </a:ext>
          </a:extLst>
        </xdr:cNvPr>
        <xdr:cNvSpPr txBox="1"/>
      </xdr:nvSpPr>
      <xdr:spPr>
        <a:xfrm>
          <a:off x="2705744" y="597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7" name="n_3mainValue【道路】&#10;有形固定資産減価償却率">
          <a:extLst>
            <a:ext uri="{FF2B5EF4-FFF2-40B4-BE49-F238E27FC236}">
              <a16:creationId xmlns:a16="http://schemas.microsoft.com/office/drawing/2014/main" id="{053F62E3-2685-47BD-80A1-CB5AF949DEFB}"/>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104665</xdr:rowOff>
    </xdr:from>
    <xdr:ext cx="405111" cy="259045"/>
    <xdr:sp macro="" textlink="">
      <xdr:nvSpPr>
        <xdr:cNvPr id="88" name="n_4mainValue【道路】&#10;有形固定資産減価償却率">
          <a:extLst>
            <a:ext uri="{FF2B5EF4-FFF2-40B4-BE49-F238E27FC236}">
              <a16:creationId xmlns:a16="http://schemas.microsoft.com/office/drawing/2014/main" id="{43E327C6-AE9A-4459-9A99-4C130C99DD18}"/>
            </a:ext>
          </a:extLst>
        </xdr:cNvPr>
        <xdr:cNvSpPr txBox="1"/>
      </xdr:nvSpPr>
      <xdr:spPr>
        <a:xfrm>
          <a:off x="927744" y="5933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ADE7847-DFD7-4ADD-B66C-F3B0D075B18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2733D63-947D-4418-AE8C-B8245F93B05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D13AEE2-C28C-4257-8F1B-C19F09AA1D2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0A04BAC-9831-4E52-A3F8-82E99968C60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630DFBF-2A88-473F-A5E6-C42C2836A22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4BF55A13-D80E-4ABC-8CFC-58835FF0AD6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976259C-21D4-4E80-8A43-5B0B94FAF75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5F42C0D-2CF5-44C4-8FBA-69E9A16F00B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B1DC0FC-F30D-4DA1-A006-2B2928C8687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7FE0C67-F002-45BB-9B79-8CB8EAA0EDE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72BDEA4-19A0-4304-B097-3BE88BB6A6F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8C7BE2AD-9894-4245-9BE5-A62E66E39711}"/>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BF3764A8-D409-4A5B-9D64-1BDABF239F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B426B172-0B88-43C4-9218-3978A9F438B3}"/>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2D89254D-E9C7-45FC-9658-78C75B1E5CF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9CFECE09-A15D-4B72-B8DC-C7FB710688E2}"/>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853682F4-5FB3-4839-B53B-601D0CD1C1B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5568CECF-6D0F-4538-A4D1-5B4BF5105785}"/>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DBA3762B-DA86-473C-BE3F-83D1EC96294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6B3CBD20-FD5D-4737-B78E-C296BB6161C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91FD1223-B28D-4F9F-8EF3-E308C6CE60C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742C5ADF-98E8-43DC-9AE4-2CFF2CE26DF0}"/>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97B61E79-68FD-4B6B-9D3A-4B070E76A3AD}"/>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AA5079AF-9265-40B1-8A40-4CB7F3CE1667}"/>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B9F29BFD-C792-4182-8AC0-72059D8D4341}"/>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65CF4290-B956-4029-9465-C4ABF055EDD7}"/>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5" name="【道路】&#10;一人当たり延長平均値テキスト">
          <a:extLst>
            <a:ext uri="{FF2B5EF4-FFF2-40B4-BE49-F238E27FC236}">
              <a16:creationId xmlns:a16="http://schemas.microsoft.com/office/drawing/2014/main" id="{5027A3C5-40F3-4C34-A44B-5793C6D30955}"/>
            </a:ext>
          </a:extLst>
        </xdr:cNvPr>
        <xdr:cNvSpPr txBox="1"/>
      </xdr:nvSpPr>
      <xdr:spPr>
        <a:xfrm>
          <a:off x="10515600" y="6647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97330B6C-D8C4-418A-939A-007BE621E59E}"/>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EE733610-1212-46D6-A4CE-39096A8CE50D}"/>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5BE219C9-2CE3-4562-A255-C724DA400DBB}"/>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D957BF15-B867-4C24-9667-3CF5F919711E}"/>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B4115D5B-B62E-4F53-9727-7215832E6FDF}"/>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186CA0B4-9476-4837-B9FC-62CCC083F58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CA1ED797-9F28-4672-B8FB-8DD9E2BFB9E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EB94490-AC47-4F2F-B9A1-ADA4CACCDBA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BD2625D-E990-4379-A458-1948D9FC7B4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59F0F80-2741-411C-AB15-3E13C9D38E6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19090</xdr:rowOff>
    </xdr:from>
    <xdr:to>
      <xdr:col>55</xdr:col>
      <xdr:colOff>50800</xdr:colOff>
      <xdr:row>40</xdr:row>
      <xdr:rowOff>120690</xdr:rowOff>
    </xdr:to>
    <xdr:sp macro="" textlink="">
      <xdr:nvSpPr>
        <xdr:cNvPr id="126" name="楕円 125">
          <a:extLst>
            <a:ext uri="{FF2B5EF4-FFF2-40B4-BE49-F238E27FC236}">
              <a16:creationId xmlns:a16="http://schemas.microsoft.com/office/drawing/2014/main" id="{D44E0D37-D2FA-411D-9A35-552A3C0C5587}"/>
            </a:ext>
          </a:extLst>
        </xdr:cNvPr>
        <xdr:cNvSpPr/>
      </xdr:nvSpPr>
      <xdr:spPr>
        <a:xfrm>
          <a:off x="10426700" y="687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168967</xdr:rowOff>
    </xdr:from>
    <xdr:ext cx="469744" cy="259045"/>
    <xdr:sp macro="" textlink="">
      <xdr:nvSpPr>
        <xdr:cNvPr id="127" name="【道路】&#10;一人当たり延長該当値テキスト">
          <a:extLst>
            <a:ext uri="{FF2B5EF4-FFF2-40B4-BE49-F238E27FC236}">
              <a16:creationId xmlns:a16="http://schemas.microsoft.com/office/drawing/2014/main" id="{03CBEC13-4F43-4CCE-89D7-AC0F1AD0F594}"/>
            </a:ext>
          </a:extLst>
        </xdr:cNvPr>
        <xdr:cNvSpPr txBox="1"/>
      </xdr:nvSpPr>
      <xdr:spPr>
        <a:xfrm>
          <a:off x="10515600" y="6855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19273</xdr:rowOff>
    </xdr:from>
    <xdr:to>
      <xdr:col>50</xdr:col>
      <xdr:colOff>165100</xdr:colOff>
      <xdr:row>40</xdr:row>
      <xdr:rowOff>120873</xdr:rowOff>
    </xdr:to>
    <xdr:sp macro="" textlink="">
      <xdr:nvSpPr>
        <xdr:cNvPr id="128" name="楕円 127">
          <a:extLst>
            <a:ext uri="{FF2B5EF4-FFF2-40B4-BE49-F238E27FC236}">
              <a16:creationId xmlns:a16="http://schemas.microsoft.com/office/drawing/2014/main" id="{66CCAA7F-6252-460F-BA1B-D57D6F7BB20F}"/>
            </a:ext>
          </a:extLst>
        </xdr:cNvPr>
        <xdr:cNvSpPr/>
      </xdr:nvSpPr>
      <xdr:spPr>
        <a:xfrm>
          <a:off x="9588500" y="687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69890</xdr:rowOff>
    </xdr:from>
    <xdr:to>
      <xdr:col>55</xdr:col>
      <xdr:colOff>0</xdr:colOff>
      <xdr:row>40</xdr:row>
      <xdr:rowOff>70073</xdr:rowOff>
    </xdr:to>
    <xdr:cxnSp macro="">
      <xdr:nvCxnSpPr>
        <xdr:cNvPr id="129" name="直線コネクタ 128">
          <a:extLst>
            <a:ext uri="{FF2B5EF4-FFF2-40B4-BE49-F238E27FC236}">
              <a16:creationId xmlns:a16="http://schemas.microsoft.com/office/drawing/2014/main" id="{E86FCC52-D833-47C0-BC1D-27C3278B9CE0}"/>
            </a:ext>
          </a:extLst>
        </xdr:cNvPr>
        <xdr:cNvCxnSpPr/>
      </xdr:nvCxnSpPr>
      <xdr:spPr>
        <a:xfrm flipV="1">
          <a:off x="9639300" y="6927890"/>
          <a:ext cx="8382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18634</xdr:rowOff>
    </xdr:from>
    <xdr:to>
      <xdr:col>46</xdr:col>
      <xdr:colOff>38100</xdr:colOff>
      <xdr:row>40</xdr:row>
      <xdr:rowOff>120234</xdr:rowOff>
    </xdr:to>
    <xdr:sp macro="" textlink="">
      <xdr:nvSpPr>
        <xdr:cNvPr id="130" name="楕円 129">
          <a:extLst>
            <a:ext uri="{FF2B5EF4-FFF2-40B4-BE49-F238E27FC236}">
              <a16:creationId xmlns:a16="http://schemas.microsoft.com/office/drawing/2014/main" id="{435DD96D-7826-4652-9DA3-2C771686EC4A}"/>
            </a:ext>
          </a:extLst>
        </xdr:cNvPr>
        <xdr:cNvSpPr/>
      </xdr:nvSpPr>
      <xdr:spPr>
        <a:xfrm>
          <a:off x="8699500" y="6876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69434</xdr:rowOff>
    </xdr:from>
    <xdr:to>
      <xdr:col>50</xdr:col>
      <xdr:colOff>114300</xdr:colOff>
      <xdr:row>40</xdr:row>
      <xdr:rowOff>70073</xdr:rowOff>
    </xdr:to>
    <xdr:cxnSp macro="">
      <xdr:nvCxnSpPr>
        <xdr:cNvPr id="131" name="直線コネクタ 130">
          <a:extLst>
            <a:ext uri="{FF2B5EF4-FFF2-40B4-BE49-F238E27FC236}">
              <a16:creationId xmlns:a16="http://schemas.microsoft.com/office/drawing/2014/main" id="{9E670CD8-822C-4883-8940-B75D217A6BAC}"/>
            </a:ext>
          </a:extLst>
        </xdr:cNvPr>
        <xdr:cNvCxnSpPr/>
      </xdr:nvCxnSpPr>
      <xdr:spPr>
        <a:xfrm>
          <a:off x="8750300" y="6927434"/>
          <a:ext cx="889000" cy="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18359</xdr:rowOff>
    </xdr:from>
    <xdr:to>
      <xdr:col>41</xdr:col>
      <xdr:colOff>101600</xdr:colOff>
      <xdr:row>40</xdr:row>
      <xdr:rowOff>119959</xdr:rowOff>
    </xdr:to>
    <xdr:sp macro="" textlink="">
      <xdr:nvSpPr>
        <xdr:cNvPr id="132" name="楕円 131">
          <a:extLst>
            <a:ext uri="{FF2B5EF4-FFF2-40B4-BE49-F238E27FC236}">
              <a16:creationId xmlns:a16="http://schemas.microsoft.com/office/drawing/2014/main" id="{A66077EE-E8E3-4C96-9E6A-8DD3CBB10D15}"/>
            </a:ext>
          </a:extLst>
        </xdr:cNvPr>
        <xdr:cNvSpPr/>
      </xdr:nvSpPr>
      <xdr:spPr>
        <a:xfrm>
          <a:off x="7810500" y="6876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69159</xdr:rowOff>
    </xdr:from>
    <xdr:to>
      <xdr:col>45</xdr:col>
      <xdr:colOff>177800</xdr:colOff>
      <xdr:row>40</xdr:row>
      <xdr:rowOff>69434</xdr:rowOff>
    </xdr:to>
    <xdr:cxnSp macro="">
      <xdr:nvCxnSpPr>
        <xdr:cNvPr id="133" name="直線コネクタ 132">
          <a:extLst>
            <a:ext uri="{FF2B5EF4-FFF2-40B4-BE49-F238E27FC236}">
              <a16:creationId xmlns:a16="http://schemas.microsoft.com/office/drawing/2014/main" id="{E34AE174-5BD1-417D-86E6-AE3F8F97AA47}"/>
            </a:ext>
          </a:extLst>
        </xdr:cNvPr>
        <xdr:cNvCxnSpPr/>
      </xdr:nvCxnSpPr>
      <xdr:spPr>
        <a:xfrm>
          <a:off x="7861300" y="6927159"/>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20874</xdr:rowOff>
    </xdr:from>
    <xdr:to>
      <xdr:col>36</xdr:col>
      <xdr:colOff>165100</xdr:colOff>
      <xdr:row>40</xdr:row>
      <xdr:rowOff>122474</xdr:rowOff>
    </xdr:to>
    <xdr:sp macro="" textlink="">
      <xdr:nvSpPr>
        <xdr:cNvPr id="134" name="楕円 133">
          <a:extLst>
            <a:ext uri="{FF2B5EF4-FFF2-40B4-BE49-F238E27FC236}">
              <a16:creationId xmlns:a16="http://schemas.microsoft.com/office/drawing/2014/main" id="{93FAB6F3-387F-4C7D-A0C4-35FF0E82C72B}"/>
            </a:ext>
          </a:extLst>
        </xdr:cNvPr>
        <xdr:cNvSpPr/>
      </xdr:nvSpPr>
      <xdr:spPr>
        <a:xfrm>
          <a:off x="6921500" y="687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69159</xdr:rowOff>
    </xdr:from>
    <xdr:to>
      <xdr:col>41</xdr:col>
      <xdr:colOff>50800</xdr:colOff>
      <xdr:row>40</xdr:row>
      <xdr:rowOff>71674</xdr:rowOff>
    </xdr:to>
    <xdr:cxnSp macro="">
      <xdr:nvCxnSpPr>
        <xdr:cNvPr id="135" name="直線コネクタ 134">
          <a:extLst>
            <a:ext uri="{FF2B5EF4-FFF2-40B4-BE49-F238E27FC236}">
              <a16:creationId xmlns:a16="http://schemas.microsoft.com/office/drawing/2014/main" id="{F4E1D766-7ED7-4F26-9C92-B29CD7688853}"/>
            </a:ext>
          </a:extLst>
        </xdr:cNvPr>
        <xdr:cNvCxnSpPr/>
      </xdr:nvCxnSpPr>
      <xdr:spPr>
        <a:xfrm flipV="1">
          <a:off x="6972300" y="6927159"/>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6" name="n_1aveValue【道路】&#10;一人当たり延長">
          <a:extLst>
            <a:ext uri="{FF2B5EF4-FFF2-40B4-BE49-F238E27FC236}">
              <a16:creationId xmlns:a16="http://schemas.microsoft.com/office/drawing/2014/main" id="{09C9226B-403C-42FA-A85F-3701EDEE72F8}"/>
            </a:ext>
          </a:extLst>
        </xdr:cNvPr>
        <xdr:cNvSpPr txBox="1"/>
      </xdr:nvSpPr>
      <xdr:spPr>
        <a:xfrm>
          <a:off x="9391727" y="657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7" name="n_2aveValue【道路】&#10;一人当たり延長">
          <a:extLst>
            <a:ext uri="{FF2B5EF4-FFF2-40B4-BE49-F238E27FC236}">
              <a16:creationId xmlns:a16="http://schemas.microsoft.com/office/drawing/2014/main" id="{F586F53B-A2CA-4A2F-8DB4-51C3B81C1263}"/>
            </a:ext>
          </a:extLst>
        </xdr:cNvPr>
        <xdr:cNvSpPr txBox="1"/>
      </xdr:nvSpPr>
      <xdr:spPr>
        <a:xfrm>
          <a:off x="8515427" y="657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38" name="n_3aveValue【道路】&#10;一人当たり延長">
          <a:extLst>
            <a:ext uri="{FF2B5EF4-FFF2-40B4-BE49-F238E27FC236}">
              <a16:creationId xmlns:a16="http://schemas.microsoft.com/office/drawing/2014/main" id="{6944CBA3-D262-48D4-8B25-1B75041BF21D}"/>
            </a:ext>
          </a:extLst>
        </xdr:cNvPr>
        <xdr:cNvSpPr txBox="1"/>
      </xdr:nvSpPr>
      <xdr:spPr>
        <a:xfrm>
          <a:off x="7626427" y="657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39" name="n_4aveValue【道路】&#10;一人当たり延長">
          <a:extLst>
            <a:ext uri="{FF2B5EF4-FFF2-40B4-BE49-F238E27FC236}">
              <a16:creationId xmlns:a16="http://schemas.microsoft.com/office/drawing/2014/main" id="{C10B6D6A-EE73-4034-906F-CEEE63393876}"/>
            </a:ext>
          </a:extLst>
        </xdr:cNvPr>
        <xdr:cNvSpPr txBox="1"/>
      </xdr:nvSpPr>
      <xdr:spPr>
        <a:xfrm>
          <a:off x="6737427" y="658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112000</xdr:rowOff>
    </xdr:from>
    <xdr:ext cx="469744" cy="259045"/>
    <xdr:sp macro="" textlink="">
      <xdr:nvSpPr>
        <xdr:cNvPr id="140" name="n_1mainValue【道路】&#10;一人当たり延長">
          <a:extLst>
            <a:ext uri="{FF2B5EF4-FFF2-40B4-BE49-F238E27FC236}">
              <a16:creationId xmlns:a16="http://schemas.microsoft.com/office/drawing/2014/main" id="{A6FF1FFC-17BA-4C24-B749-C4AB612F7E66}"/>
            </a:ext>
          </a:extLst>
        </xdr:cNvPr>
        <xdr:cNvSpPr txBox="1"/>
      </xdr:nvSpPr>
      <xdr:spPr>
        <a:xfrm>
          <a:off x="9391727" y="6970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111361</xdr:rowOff>
    </xdr:from>
    <xdr:ext cx="469744" cy="259045"/>
    <xdr:sp macro="" textlink="">
      <xdr:nvSpPr>
        <xdr:cNvPr id="141" name="n_2mainValue【道路】&#10;一人当たり延長">
          <a:extLst>
            <a:ext uri="{FF2B5EF4-FFF2-40B4-BE49-F238E27FC236}">
              <a16:creationId xmlns:a16="http://schemas.microsoft.com/office/drawing/2014/main" id="{4A67D7D4-A7A5-46AC-AE63-7A32F2CB9A51}"/>
            </a:ext>
          </a:extLst>
        </xdr:cNvPr>
        <xdr:cNvSpPr txBox="1"/>
      </xdr:nvSpPr>
      <xdr:spPr>
        <a:xfrm>
          <a:off x="8515427" y="696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111086</xdr:rowOff>
    </xdr:from>
    <xdr:ext cx="469744" cy="259045"/>
    <xdr:sp macro="" textlink="">
      <xdr:nvSpPr>
        <xdr:cNvPr id="142" name="n_3mainValue【道路】&#10;一人当たり延長">
          <a:extLst>
            <a:ext uri="{FF2B5EF4-FFF2-40B4-BE49-F238E27FC236}">
              <a16:creationId xmlns:a16="http://schemas.microsoft.com/office/drawing/2014/main" id="{E3C230CE-7873-48EC-90CD-FC63659521EB}"/>
            </a:ext>
          </a:extLst>
        </xdr:cNvPr>
        <xdr:cNvSpPr txBox="1"/>
      </xdr:nvSpPr>
      <xdr:spPr>
        <a:xfrm>
          <a:off x="7626427" y="696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113601</xdr:rowOff>
    </xdr:from>
    <xdr:ext cx="469744" cy="259045"/>
    <xdr:sp macro="" textlink="">
      <xdr:nvSpPr>
        <xdr:cNvPr id="143" name="n_4mainValue【道路】&#10;一人当たり延長">
          <a:extLst>
            <a:ext uri="{FF2B5EF4-FFF2-40B4-BE49-F238E27FC236}">
              <a16:creationId xmlns:a16="http://schemas.microsoft.com/office/drawing/2014/main" id="{083D1362-C698-44BE-A910-B1D4E9AFCC4E}"/>
            </a:ext>
          </a:extLst>
        </xdr:cNvPr>
        <xdr:cNvSpPr txBox="1"/>
      </xdr:nvSpPr>
      <xdr:spPr>
        <a:xfrm>
          <a:off x="6737427" y="697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E7D62435-7896-4F97-AD52-9ADE47B8423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1367ADE4-DAF9-44AB-9A5B-FC971CC114A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495C3A16-5A41-419C-B5F2-28A69E088CE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DF006441-56CA-46E0-ABBD-ECA95DB35E3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AFE69B17-FF08-4E52-B975-452422F3768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F97AEA10-8170-44C2-926E-350DCB8FC61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6763AFB7-50AC-475D-8C5F-41B737D2F1F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735575D2-F901-4198-A50E-F275ACB4E8B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27FBC28A-45E4-40CD-A17A-6402918127C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3ABF0F22-49A5-4C28-B228-C6DF34819E6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FEEFB151-A6DE-4A1A-945E-5459E6DCA5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CAE6BD84-9F6A-4DBF-8164-9DB41838F53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C480B66E-E06F-4595-941A-9974A601377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D702C1A1-5226-4465-9E4C-BD590D38EA8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EA9FE690-5A9E-4F9F-9BDA-D53A542D1A8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1B1649BC-389E-4D3F-B3B0-57EFA8AEC77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3D617FD0-6997-49B1-9037-7E269F92D26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03B0A761-04D8-43D2-8BF9-006ABD190C8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5ADE3074-236E-4DAD-AE52-69CD5B59EB8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F754E5CB-B9A8-495C-9425-FB9ACCFBE87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32DB700A-908F-437D-B488-842E467FE3C9}"/>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F808BB55-8ACC-4B95-B607-2C06A2E2141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1D6AF921-514C-4B81-915E-6B2E62BEA15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C0F34CCE-74C9-4653-B485-33129E870FA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5A46981F-E528-4ADF-882A-D9B426C26C8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934CC29E-752A-4D63-B8F2-445E70425AFA}"/>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336753B0-BB7D-4BD0-8FE8-3C7EF909B54D}"/>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E7B15A56-4164-41D4-8CE5-082D7D2BE05B}"/>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731303BB-E541-498F-99A2-331F1AA1E42A}"/>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0C27974B-04ED-4C23-9308-87B309AFA73B}"/>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1105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9CDFDA0C-C063-44CC-B7EB-734D045D03F6}"/>
            </a:ext>
          </a:extLst>
        </xdr:cNvPr>
        <xdr:cNvSpPr txBox="1"/>
      </xdr:nvSpPr>
      <xdr:spPr>
        <a:xfrm>
          <a:off x="4673600" y="1045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DA7C3200-AAF1-4DE8-B445-9174C7884793}"/>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0E181B50-401B-478D-B557-F7D97FF79738}"/>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BFCB6DC0-B3ED-4FE7-A0B6-B4FE37E80FE9}"/>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1A2DFF39-DE26-49C1-934F-0DCCDB453086}"/>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AACC5A2E-E1E8-47A3-8F8D-FAF362DA3156}"/>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F96460A0-E104-4B8A-A7C7-231555DCFF0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6598CBA-4B19-46DB-994D-CA56261F072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A22F674-476E-4491-9A8E-CDD1161AA8F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9305C3F-4D8A-495A-94A0-2B02F9899D4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EB9CB8B-90B7-4828-A001-7F3916FBD50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60234</xdr:rowOff>
    </xdr:from>
    <xdr:to>
      <xdr:col>24</xdr:col>
      <xdr:colOff>114300</xdr:colOff>
      <xdr:row>60</xdr:row>
      <xdr:rowOff>161834</xdr:rowOff>
    </xdr:to>
    <xdr:sp macro="" textlink="">
      <xdr:nvSpPr>
        <xdr:cNvPr id="185" name="楕円 184">
          <a:extLst>
            <a:ext uri="{FF2B5EF4-FFF2-40B4-BE49-F238E27FC236}">
              <a16:creationId xmlns:a16="http://schemas.microsoft.com/office/drawing/2014/main" id="{67489644-242C-4A11-BCC3-D66A3A63D2BC}"/>
            </a:ext>
          </a:extLst>
        </xdr:cNvPr>
        <xdr:cNvSpPr/>
      </xdr:nvSpPr>
      <xdr:spPr>
        <a:xfrm>
          <a:off x="4584700" y="1034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83111</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680B8E82-691E-409A-A847-2ED359542E97}"/>
            </a:ext>
          </a:extLst>
        </xdr:cNvPr>
        <xdr:cNvSpPr txBox="1"/>
      </xdr:nvSpPr>
      <xdr:spPr>
        <a:xfrm>
          <a:off x="4673600" y="10198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48804</xdr:rowOff>
    </xdr:from>
    <xdr:to>
      <xdr:col>20</xdr:col>
      <xdr:colOff>38100</xdr:colOff>
      <xdr:row>60</xdr:row>
      <xdr:rowOff>150404</xdr:rowOff>
    </xdr:to>
    <xdr:sp macro="" textlink="">
      <xdr:nvSpPr>
        <xdr:cNvPr id="187" name="楕円 186">
          <a:extLst>
            <a:ext uri="{FF2B5EF4-FFF2-40B4-BE49-F238E27FC236}">
              <a16:creationId xmlns:a16="http://schemas.microsoft.com/office/drawing/2014/main" id="{BD02E831-0A3A-4CC6-AB62-05DC0A81BC25}"/>
            </a:ext>
          </a:extLst>
        </xdr:cNvPr>
        <xdr:cNvSpPr/>
      </xdr:nvSpPr>
      <xdr:spPr>
        <a:xfrm>
          <a:off x="3746500" y="1033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99604</xdr:rowOff>
    </xdr:from>
    <xdr:to>
      <xdr:col>24</xdr:col>
      <xdr:colOff>63500</xdr:colOff>
      <xdr:row>60</xdr:row>
      <xdr:rowOff>111034</xdr:rowOff>
    </xdr:to>
    <xdr:cxnSp macro="">
      <xdr:nvCxnSpPr>
        <xdr:cNvPr id="188" name="直線コネクタ 187">
          <a:extLst>
            <a:ext uri="{FF2B5EF4-FFF2-40B4-BE49-F238E27FC236}">
              <a16:creationId xmlns:a16="http://schemas.microsoft.com/office/drawing/2014/main" id="{69DA5497-534A-4E20-81AC-67FA9442C764}"/>
            </a:ext>
          </a:extLst>
        </xdr:cNvPr>
        <xdr:cNvCxnSpPr/>
      </xdr:nvCxnSpPr>
      <xdr:spPr>
        <a:xfrm>
          <a:off x="3797300" y="1038660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24312</xdr:rowOff>
    </xdr:from>
    <xdr:to>
      <xdr:col>15</xdr:col>
      <xdr:colOff>101600</xdr:colOff>
      <xdr:row>60</xdr:row>
      <xdr:rowOff>125912</xdr:rowOff>
    </xdr:to>
    <xdr:sp macro="" textlink="">
      <xdr:nvSpPr>
        <xdr:cNvPr id="189" name="楕円 188">
          <a:extLst>
            <a:ext uri="{FF2B5EF4-FFF2-40B4-BE49-F238E27FC236}">
              <a16:creationId xmlns:a16="http://schemas.microsoft.com/office/drawing/2014/main" id="{483E5398-1F7B-4B5C-8D74-3D764287E144}"/>
            </a:ext>
          </a:extLst>
        </xdr:cNvPr>
        <xdr:cNvSpPr/>
      </xdr:nvSpPr>
      <xdr:spPr>
        <a:xfrm>
          <a:off x="28575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75112</xdr:rowOff>
    </xdr:from>
    <xdr:to>
      <xdr:col>19</xdr:col>
      <xdr:colOff>177800</xdr:colOff>
      <xdr:row>60</xdr:row>
      <xdr:rowOff>99604</xdr:rowOff>
    </xdr:to>
    <xdr:cxnSp macro="">
      <xdr:nvCxnSpPr>
        <xdr:cNvPr id="190" name="直線コネクタ 189">
          <a:extLst>
            <a:ext uri="{FF2B5EF4-FFF2-40B4-BE49-F238E27FC236}">
              <a16:creationId xmlns:a16="http://schemas.microsoft.com/office/drawing/2014/main" id="{26E65725-F8A2-4715-99C6-893ED8E49A25}"/>
            </a:ext>
          </a:extLst>
        </xdr:cNvPr>
        <xdr:cNvCxnSpPr/>
      </xdr:nvCxnSpPr>
      <xdr:spPr>
        <a:xfrm>
          <a:off x="2908300" y="10362112"/>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168003</xdr:rowOff>
    </xdr:from>
    <xdr:to>
      <xdr:col>10</xdr:col>
      <xdr:colOff>165100</xdr:colOff>
      <xdr:row>60</xdr:row>
      <xdr:rowOff>98153</xdr:rowOff>
    </xdr:to>
    <xdr:sp macro="" textlink="">
      <xdr:nvSpPr>
        <xdr:cNvPr id="191" name="楕円 190">
          <a:extLst>
            <a:ext uri="{FF2B5EF4-FFF2-40B4-BE49-F238E27FC236}">
              <a16:creationId xmlns:a16="http://schemas.microsoft.com/office/drawing/2014/main" id="{D8FAD545-8B78-40EF-9E2C-AF139EB26ECA}"/>
            </a:ext>
          </a:extLst>
        </xdr:cNvPr>
        <xdr:cNvSpPr/>
      </xdr:nvSpPr>
      <xdr:spPr>
        <a:xfrm>
          <a:off x="19685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47353</xdr:rowOff>
    </xdr:from>
    <xdr:to>
      <xdr:col>15</xdr:col>
      <xdr:colOff>50800</xdr:colOff>
      <xdr:row>60</xdr:row>
      <xdr:rowOff>75112</xdr:rowOff>
    </xdr:to>
    <xdr:cxnSp macro="">
      <xdr:nvCxnSpPr>
        <xdr:cNvPr id="192" name="直線コネクタ 191">
          <a:extLst>
            <a:ext uri="{FF2B5EF4-FFF2-40B4-BE49-F238E27FC236}">
              <a16:creationId xmlns:a16="http://schemas.microsoft.com/office/drawing/2014/main" id="{C9D7525E-77BD-433C-89EE-B297724820E0}"/>
            </a:ext>
          </a:extLst>
        </xdr:cNvPr>
        <xdr:cNvCxnSpPr/>
      </xdr:nvCxnSpPr>
      <xdr:spPr>
        <a:xfrm>
          <a:off x="2019300" y="10334353"/>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145143</xdr:rowOff>
    </xdr:from>
    <xdr:to>
      <xdr:col>6</xdr:col>
      <xdr:colOff>38100</xdr:colOff>
      <xdr:row>60</xdr:row>
      <xdr:rowOff>75293</xdr:rowOff>
    </xdr:to>
    <xdr:sp macro="" textlink="">
      <xdr:nvSpPr>
        <xdr:cNvPr id="193" name="楕円 192">
          <a:extLst>
            <a:ext uri="{FF2B5EF4-FFF2-40B4-BE49-F238E27FC236}">
              <a16:creationId xmlns:a16="http://schemas.microsoft.com/office/drawing/2014/main" id="{7D01C67F-4DE7-4076-818D-B8880703DF46}"/>
            </a:ext>
          </a:extLst>
        </xdr:cNvPr>
        <xdr:cNvSpPr/>
      </xdr:nvSpPr>
      <xdr:spPr>
        <a:xfrm>
          <a:off x="1079500" y="1026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24493</xdr:rowOff>
    </xdr:from>
    <xdr:to>
      <xdr:col>10</xdr:col>
      <xdr:colOff>114300</xdr:colOff>
      <xdr:row>60</xdr:row>
      <xdr:rowOff>47353</xdr:rowOff>
    </xdr:to>
    <xdr:cxnSp macro="">
      <xdr:nvCxnSpPr>
        <xdr:cNvPr id="194" name="直線コネクタ 193">
          <a:extLst>
            <a:ext uri="{FF2B5EF4-FFF2-40B4-BE49-F238E27FC236}">
              <a16:creationId xmlns:a16="http://schemas.microsoft.com/office/drawing/2014/main" id="{4386FE29-4D8F-486F-BFB8-F059B7E7EB7E}"/>
            </a:ext>
          </a:extLst>
        </xdr:cNvPr>
        <xdr:cNvCxnSpPr/>
      </xdr:nvCxnSpPr>
      <xdr:spPr>
        <a:xfrm>
          <a:off x="1130300" y="1031149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110507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F3181374-CA14-4030-8DBB-C90D9987995E}"/>
            </a:ext>
          </a:extLst>
        </xdr:cNvPr>
        <xdr:cNvSpPr txBox="1"/>
      </xdr:nvSpPr>
      <xdr:spPr>
        <a:xfrm>
          <a:off x="3582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92546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6B666C33-934D-41C6-8596-E79292ED6F84}"/>
            </a:ext>
          </a:extLst>
        </xdr:cNvPr>
        <xdr:cNvSpPr txBox="1"/>
      </xdr:nvSpPr>
      <xdr:spPr>
        <a:xfrm>
          <a:off x="27057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71318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3870C159-EF70-4022-ACC9-6358E16D89EF}"/>
            </a:ext>
          </a:extLst>
        </xdr:cNvPr>
        <xdr:cNvSpPr txBox="1"/>
      </xdr:nvSpPr>
      <xdr:spPr>
        <a:xfrm>
          <a:off x="1816744" y="10529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46826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19DC7F93-5A49-4C41-B741-6D0A47C96BDE}"/>
            </a:ext>
          </a:extLst>
        </xdr:cNvPr>
        <xdr:cNvSpPr txBox="1"/>
      </xdr:nvSpPr>
      <xdr:spPr>
        <a:xfrm>
          <a:off x="927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166931</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23BCEF2B-1B53-4968-B1EF-AE092766073C}"/>
            </a:ext>
          </a:extLst>
        </xdr:cNvPr>
        <xdr:cNvSpPr txBox="1"/>
      </xdr:nvSpPr>
      <xdr:spPr>
        <a:xfrm>
          <a:off x="3582044" y="10111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142439</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BC93C70D-A08B-4168-964D-7712538F350B}"/>
            </a:ext>
          </a:extLst>
        </xdr:cNvPr>
        <xdr:cNvSpPr txBox="1"/>
      </xdr:nvSpPr>
      <xdr:spPr>
        <a:xfrm>
          <a:off x="27057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114680</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5BDE9A79-14FE-422C-91D7-21959715F871}"/>
            </a:ext>
          </a:extLst>
        </xdr:cNvPr>
        <xdr:cNvSpPr txBox="1"/>
      </xdr:nvSpPr>
      <xdr:spPr>
        <a:xfrm>
          <a:off x="1816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91820</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380509C8-F197-4995-A9CD-6DC45F3B44E8}"/>
            </a:ext>
          </a:extLst>
        </xdr:cNvPr>
        <xdr:cNvSpPr txBox="1"/>
      </xdr:nvSpPr>
      <xdr:spPr>
        <a:xfrm>
          <a:off x="927744" y="1003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EC2A36D7-ED39-47B7-A4A1-C8522A7C672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F9835D86-BC71-4A13-87D5-F22EB89E4E4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42063A48-FFB6-4422-9C55-7B02D2B5551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74491820-DF0C-4728-A786-8797F9DCC0C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B819E720-5A9F-417E-8B87-1DBB5FC9E92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5817A35B-BA9C-412D-800A-04C4A4628EC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CA470B20-5A03-4B7A-B82F-2C04B420D99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ACB0EAA6-E612-4EEF-9CDC-DB0B5772FA6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B57DD79B-DF08-4F8B-ABEC-F8BC177853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4BC91118-0D21-47D9-AF49-B581A24B9B7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C06BBA71-7C50-4935-80B7-B37D9DB2AD98}"/>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C57446CB-42D1-417E-B64E-B06CCC4C1757}"/>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D784A325-2D45-455D-9FE0-9186321DC988}"/>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98DD3061-47FE-4B4E-B458-D7BF027DD511}"/>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7970AE69-162A-44D8-A3C3-F721C413C5E1}"/>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C50C281D-3FA7-4696-9469-676D91EC7FF3}"/>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E15E39DB-DF97-4923-8A44-54F299BAB40A}"/>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5684D5DB-DE0D-43B6-95B7-0068E7B6C541}"/>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949E7B1C-844B-455E-805B-EC6F8BCF1C5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33D490C1-C452-4305-B41A-CB7D2DABFC09}"/>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81D7BC7E-8872-4D20-9696-6F9ABE8BFD1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FD2061E6-39E3-4CA1-A5E8-9085161A61E3}"/>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E06CF9BD-B118-4646-B763-60E887B831B9}"/>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1576CEE8-B86E-48CF-B249-F176B2CCBA21}"/>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345FFEC6-DB0A-45E4-A512-1839FAF9A1ED}"/>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7C9AFE9C-1C45-4272-805E-1AF6605818B9}"/>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66287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0AA5FEC4-F3CD-413A-A201-688E1E22C7BC}"/>
            </a:ext>
          </a:extLst>
        </xdr:cNvPr>
        <xdr:cNvSpPr txBox="1"/>
      </xdr:nvSpPr>
      <xdr:spPr>
        <a:xfrm>
          <a:off x="10515600" y="10524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DEDA3698-FB9B-4ADC-9E0B-3F15BFBADA6E}"/>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B9434428-779B-407B-B882-8FA93F1CC2F3}"/>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7F49FF79-FCB7-4D2A-B10D-45291D241618}"/>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F497B819-F7BC-4287-8361-CE7606A28C32}"/>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7ABBFB76-8DAA-4044-ACAC-F5D24373059C}"/>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D357DCC6-764E-4F1F-A3EE-24F712DAF31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AEE72F21-2791-4AED-9221-2ED371E7451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8249794-1130-46C0-9EFA-0E4D70A409A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4753D30-9CBA-48C3-A1D8-6D38B779477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33E7E8E-6CAD-403A-98DA-7B29A247F7A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19810</xdr:rowOff>
    </xdr:from>
    <xdr:to>
      <xdr:col>55</xdr:col>
      <xdr:colOff>50800</xdr:colOff>
      <xdr:row>61</xdr:row>
      <xdr:rowOff>121410</xdr:rowOff>
    </xdr:to>
    <xdr:sp macro="" textlink="">
      <xdr:nvSpPr>
        <xdr:cNvPr id="240" name="楕円 239">
          <a:extLst>
            <a:ext uri="{FF2B5EF4-FFF2-40B4-BE49-F238E27FC236}">
              <a16:creationId xmlns:a16="http://schemas.microsoft.com/office/drawing/2014/main" id="{FFBBF768-EBD5-4678-9F27-078E4899CA25}"/>
            </a:ext>
          </a:extLst>
        </xdr:cNvPr>
        <xdr:cNvSpPr/>
      </xdr:nvSpPr>
      <xdr:spPr>
        <a:xfrm>
          <a:off x="10426700" y="1047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42687</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F40BFE80-C9A4-45B1-9EF7-87D86B28919D}"/>
            </a:ext>
          </a:extLst>
        </xdr:cNvPr>
        <xdr:cNvSpPr txBox="1"/>
      </xdr:nvSpPr>
      <xdr:spPr>
        <a:xfrm>
          <a:off x="10515600" y="1032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28653</xdr:rowOff>
    </xdr:from>
    <xdr:to>
      <xdr:col>50</xdr:col>
      <xdr:colOff>165100</xdr:colOff>
      <xdr:row>61</xdr:row>
      <xdr:rowOff>130253</xdr:rowOff>
    </xdr:to>
    <xdr:sp macro="" textlink="">
      <xdr:nvSpPr>
        <xdr:cNvPr id="242" name="楕円 241">
          <a:extLst>
            <a:ext uri="{FF2B5EF4-FFF2-40B4-BE49-F238E27FC236}">
              <a16:creationId xmlns:a16="http://schemas.microsoft.com/office/drawing/2014/main" id="{8CDD8837-7BB1-43AF-92A8-BDE8B911F6B5}"/>
            </a:ext>
          </a:extLst>
        </xdr:cNvPr>
        <xdr:cNvSpPr/>
      </xdr:nvSpPr>
      <xdr:spPr>
        <a:xfrm>
          <a:off x="9588500" y="10487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70610</xdr:rowOff>
    </xdr:from>
    <xdr:to>
      <xdr:col>55</xdr:col>
      <xdr:colOff>0</xdr:colOff>
      <xdr:row>61</xdr:row>
      <xdr:rowOff>79453</xdr:rowOff>
    </xdr:to>
    <xdr:cxnSp macro="">
      <xdr:nvCxnSpPr>
        <xdr:cNvPr id="243" name="直線コネクタ 242">
          <a:extLst>
            <a:ext uri="{FF2B5EF4-FFF2-40B4-BE49-F238E27FC236}">
              <a16:creationId xmlns:a16="http://schemas.microsoft.com/office/drawing/2014/main" id="{4C8142B9-C203-41F8-8041-F40CA5DFD95E}"/>
            </a:ext>
          </a:extLst>
        </xdr:cNvPr>
        <xdr:cNvCxnSpPr/>
      </xdr:nvCxnSpPr>
      <xdr:spPr>
        <a:xfrm flipV="1">
          <a:off x="9639300" y="10529060"/>
          <a:ext cx="838200" cy="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29521</xdr:rowOff>
    </xdr:from>
    <xdr:to>
      <xdr:col>46</xdr:col>
      <xdr:colOff>38100</xdr:colOff>
      <xdr:row>61</xdr:row>
      <xdr:rowOff>131121</xdr:rowOff>
    </xdr:to>
    <xdr:sp macro="" textlink="">
      <xdr:nvSpPr>
        <xdr:cNvPr id="244" name="楕円 243">
          <a:extLst>
            <a:ext uri="{FF2B5EF4-FFF2-40B4-BE49-F238E27FC236}">
              <a16:creationId xmlns:a16="http://schemas.microsoft.com/office/drawing/2014/main" id="{013C18E1-6771-4E31-8CD0-0E7B24FCBFFC}"/>
            </a:ext>
          </a:extLst>
        </xdr:cNvPr>
        <xdr:cNvSpPr/>
      </xdr:nvSpPr>
      <xdr:spPr>
        <a:xfrm>
          <a:off x="8699500" y="1048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79453</xdr:rowOff>
    </xdr:from>
    <xdr:to>
      <xdr:col>50</xdr:col>
      <xdr:colOff>114300</xdr:colOff>
      <xdr:row>61</xdr:row>
      <xdr:rowOff>80321</xdr:rowOff>
    </xdr:to>
    <xdr:cxnSp macro="">
      <xdr:nvCxnSpPr>
        <xdr:cNvPr id="245" name="直線コネクタ 244">
          <a:extLst>
            <a:ext uri="{FF2B5EF4-FFF2-40B4-BE49-F238E27FC236}">
              <a16:creationId xmlns:a16="http://schemas.microsoft.com/office/drawing/2014/main" id="{DEEE1FFB-69A3-4D7B-AA29-2540B9955C85}"/>
            </a:ext>
          </a:extLst>
        </xdr:cNvPr>
        <xdr:cNvCxnSpPr/>
      </xdr:nvCxnSpPr>
      <xdr:spPr>
        <a:xfrm flipV="1">
          <a:off x="8750300" y="10537903"/>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28776</xdr:rowOff>
    </xdr:from>
    <xdr:to>
      <xdr:col>41</xdr:col>
      <xdr:colOff>101600</xdr:colOff>
      <xdr:row>61</xdr:row>
      <xdr:rowOff>130376</xdr:rowOff>
    </xdr:to>
    <xdr:sp macro="" textlink="">
      <xdr:nvSpPr>
        <xdr:cNvPr id="246" name="楕円 245">
          <a:extLst>
            <a:ext uri="{FF2B5EF4-FFF2-40B4-BE49-F238E27FC236}">
              <a16:creationId xmlns:a16="http://schemas.microsoft.com/office/drawing/2014/main" id="{B21CF93C-8007-45EB-9EC6-47569D37A0B7}"/>
            </a:ext>
          </a:extLst>
        </xdr:cNvPr>
        <xdr:cNvSpPr/>
      </xdr:nvSpPr>
      <xdr:spPr>
        <a:xfrm>
          <a:off x="7810500" y="1048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79576</xdr:rowOff>
    </xdr:from>
    <xdr:to>
      <xdr:col>45</xdr:col>
      <xdr:colOff>177800</xdr:colOff>
      <xdr:row>61</xdr:row>
      <xdr:rowOff>80321</xdr:rowOff>
    </xdr:to>
    <xdr:cxnSp macro="">
      <xdr:nvCxnSpPr>
        <xdr:cNvPr id="247" name="直線コネクタ 246">
          <a:extLst>
            <a:ext uri="{FF2B5EF4-FFF2-40B4-BE49-F238E27FC236}">
              <a16:creationId xmlns:a16="http://schemas.microsoft.com/office/drawing/2014/main" id="{E4F69297-3312-42AA-9E40-6FAB7F7651B5}"/>
            </a:ext>
          </a:extLst>
        </xdr:cNvPr>
        <xdr:cNvCxnSpPr/>
      </xdr:nvCxnSpPr>
      <xdr:spPr>
        <a:xfrm>
          <a:off x="7861300" y="10538026"/>
          <a:ext cx="889000" cy="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31418</xdr:rowOff>
    </xdr:from>
    <xdr:to>
      <xdr:col>36</xdr:col>
      <xdr:colOff>165100</xdr:colOff>
      <xdr:row>61</xdr:row>
      <xdr:rowOff>133018</xdr:rowOff>
    </xdr:to>
    <xdr:sp macro="" textlink="">
      <xdr:nvSpPr>
        <xdr:cNvPr id="248" name="楕円 247">
          <a:extLst>
            <a:ext uri="{FF2B5EF4-FFF2-40B4-BE49-F238E27FC236}">
              <a16:creationId xmlns:a16="http://schemas.microsoft.com/office/drawing/2014/main" id="{B8739660-D3A7-40F9-A2A1-73B68B06C3E6}"/>
            </a:ext>
          </a:extLst>
        </xdr:cNvPr>
        <xdr:cNvSpPr/>
      </xdr:nvSpPr>
      <xdr:spPr>
        <a:xfrm>
          <a:off x="6921500" y="10489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79576</xdr:rowOff>
    </xdr:from>
    <xdr:to>
      <xdr:col>41</xdr:col>
      <xdr:colOff>50800</xdr:colOff>
      <xdr:row>61</xdr:row>
      <xdr:rowOff>82218</xdr:rowOff>
    </xdr:to>
    <xdr:cxnSp macro="">
      <xdr:nvCxnSpPr>
        <xdr:cNvPr id="249" name="直線コネクタ 248">
          <a:extLst>
            <a:ext uri="{FF2B5EF4-FFF2-40B4-BE49-F238E27FC236}">
              <a16:creationId xmlns:a16="http://schemas.microsoft.com/office/drawing/2014/main" id="{0C7A47B5-A580-4BC6-9434-FF6C2C452129}"/>
            </a:ext>
          </a:extLst>
        </xdr:cNvPr>
        <xdr:cNvCxnSpPr/>
      </xdr:nvCxnSpPr>
      <xdr:spPr>
        <a:xfrm flipV="1">
          <a:off x="6972300" y="10538026"/>
          <a:ext cx="889000" cy="2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6759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CD8BF749-D727-4CA4-BEE8-DF6F2064A2C2}"/>
            </a:ext>
          </a:extLst>
        </xdr:cNvPr>
        <xdr:cNvSpPr txBox="1"/>
      </xdr:nvSpPr>
      <xdr:spPr>
        <a:xfrm>
          <a:off x="9359411" y="1063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10348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9D5B4272-DCFB-40B2-8182-74CB65098ED5}"/>
            </a:ext>
          </a:extLst>
        </xdr:cNvPr>
        <xdr:cNvSpPr txBox="1"/>
      </xdr:nvSpPr>
      <xdr:spPr>
        <a:xfrm>
          <a:off x="8483111" y="1064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13155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2CFD9395-1A6A-407F-8CE6-7E161A730435}"/>
            </a:ext>
          </a:extLst>
        </xdr:cNvPr>
        <xdr:cNvSpPr txBox="1"/>
      </xdr:nvSpPr>
      <xdr:spPr>
        <a:xfrm>
          <a:off x="7594111" y="1064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16228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1E77C179-E49B-4ADD-8493-3CFCD5ED8C3C}"/>
            </a:ext>
          </a:extLst>
        </xdr:cNvPr>
        <xdr:cNvSpPr txBox="1"/>
      </xdr:nvSpPr>
      <xdr:spPr>
        <a:xfrm>
          <a:off x="6705111" y="1064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59</xdr:row>
      <xdr:rowOff>146780</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6A08A314-4AD2-43C4-BFD5-218283361404}"/>
            </a:ext>
          </a:extLst>
        </xdr:cNvPr>
        <xdr:cNvSpPr txBox="1"/>
      </xdr:nvSpPr>
      <xdr:spPr>
        <a:xfrm>
          <a:off x="9359411" y="1026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59</xdr:row>
      <xdr:rowOff>147648</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9509C34B-8688-43D5-ABEF-D012CC84103F}"/>
            </a:ext>
          </a:extLst>
        </xdr:cNvPr>
        <xdr:cNvSpPr txBox="1"/>
      </xdr:nvSpPr>
      <xdr:spPr>
        <a:xfrm>
          <a:off x="8483111" y="1026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59</xdr:row>
      <xdr:rowOff>146903</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776275E3-4FA7-4630-A625-31765F4ACCE0}"/>
            </a:ext>
          </a:extLst>
        </xdr:cNvPr>
        <xdr:cNvSpPr txBox="1"/>
      </xdr:nvSpPr>
      <xdr:spPr>
        <a:xfrm>
          <a:off x="7594111" y="1026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59</xdr:row>
      <xdr:rowOff>149545</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B8EC24C9-2347-4030-B992-B2B900CF4A08}"/>
            </a:ext>
          </a:extLst>
        </xdr:cNvPr>
        <xdr:cNvSpPr txBox="1"/>
      </xdr:nvSpPr>
      <xdr:spPr>
        <a:xfrm>
          <a:off x="6705111" y="1026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33B65354-851F-4D01-BA27-3B1C8B64AAD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139A4F8A-2C43-42E9-8A7C-4BAF1AD0662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F6D2C16A-50AE-41FD-A8BE-B5EF92AFE60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3D69932A-3A46-4EFA-B793-A08950E6110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2CE8C73B-F30B-4161-9B76-F8B867AD2BC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070B7309-7BA1-495F-8192-C2ED865864C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CD22C01F-E29B-4EE0-81F5-258CB90C96E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580771C3-11B0-4926-ABA4-D722C0557E3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604D647A-119A-47E1-80E8-96C33CCF414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397B8C3D-B299-48A7-99A5-C7F8216CD58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ECD01369-572C-440A-9E39-33C0E919F8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1621F61E-731B-4CCD-BCFF-5CEC8169294B}"/>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1756907B-E15A-4871-9CC6-FAEA1C765D1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5598789D-0C71-49F4-8B14-1C0EB2FE7082}"/>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2CC298DD-2FFD-446C-82EC-5318AF011FA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6BDA6F4B-7421-40BE-B02A-3435A9CA9FB8}"/>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D52485B5-94E0-46EE-B2CC-90873D1665EA}"/>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F04D1E0F-E9CA-4E04-BFCF-28B4E5AD5351}"/>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0E75A68C-0AD2-4DFC-864F-F20B976C4542}"/>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731B171B-364C-43E3-A853-1DED0BD7890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599BBB92-220B-4FB9-8140-84B46F53B1F2}"/>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D59B37B1-FBB5-4336-A5D7-C9FC5727E31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43C4B51F-1963-44C2-86FC-D44BA4CDFA88}"/>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1C531440-64D2-4087-946E-56D4BC40F4B3}"/>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2C22D02B-BD07-4EEC-8693-728ABACB38E9}"/>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C4BCADA1-857E-4BBA-B4AA-4AEA9D549E93}"/>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1F4A3D2F-60FE-4557-9EBD-6A6C2593E7AD}"/>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112031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DEE033C5-F174-4BF8-914A-0186D326B610}"/>
            </a:ext>
          </a:extLst>
        </xdr:cNvPr>
        <xdr:cNvSpPr txBox="1"/>
      </xdr:nvSpPr>
      <xdr:spPr>
        <a:xfrm>
          <a:off x="4673600" y="13999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11437C09-D258-4B07-BFD3-DD6E23F32701}"/>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6C3F4875-28E9-412A-BBF4-79803F4DECBD}"/>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15C33A68-CBB3-434B-9A20-9160B5039ABC}"/>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644EB11C-097D-4034-A2BD-3B5F448B5338}"/>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9D316243-5769-4356-8726-9F2B11F1B517}"/>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81DCD59F-E484-4B1C-AA51-CAB597BA798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5F9FBA69-61DB-49DC-B3FA-89D13118EF8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FB0E20CF-6A8E-4348-AAE2-26C1C35CCB5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823E95CE-8089-4EDE-A8CF-47B85F269DB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B2A7AD24-63DF-4253-A239-5E413A6AC28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115315</xdr:rowOff>
    </xdr:from>
    <xdr:to>
      <xdr:col>24</xdr:col>
      <xdr:colOff>114300</xdr:colOff>
      <xdr:row>79</xdr:row>
      <xdr:rowOff>45465</xdr:rowOff>
    </xdr:to>
    <xdr:sp macro="" textlink="">
      <xdr:nvSpPr>
        <xdr:cNvPr id="296" name="楕円 295">
          <a:extLst>
            <a:ext uri="{FF2B5EF4-FFF2-40B4-BE49-F238E27FC236}">
              <a16:creationId xmlns:a16="http://schemas.microsoft.com/office/drawing/2014/main" id="{002DF747-0EC7-4330-8920-C421A5D2EEAF}"/>
            </a:ext>
          </a:extLst>
        </xdr:cNvPr>
        <xdr:cNvSpPr/>
      </xdr:nvSpPr>
      <xdr:spPr>
        <a:xfrm>
          <a:off x="4584700" y="1348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36338</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13FBC128-6524-4F11-8F39-124932D20DA7}"/>
            </a:ext>
          </a:extLst>
        </xdr:cNvPr>
        <xdr:cNvSpPr txBox="1"/>
      </xdr:nvSpPr>
      <xdr:spPr>
        <a:xfrm>
          <a:off x="4673600" y="13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65024</xdr:rowOff>
    </xdr:from>
    <xdr:to>
      <xdr:col>20</xdr:col>
      <xdr:colOff>38100</xdr:colOff>
      <xdr:row>78</xdr:row>
      <xdr:rowOff>166624</xdr:rowOff>
    </xdr:to>
    <xdr:sp macro="" textlink="">
      <xdr:nvSpPr>
        <xdr:cNvPr id="298" name="楕円 297">
          <a:extLst>
            <a:ext uri="{FF2B5EF4-FFF2-40B4-BE49-F238E27FC236}">
              <a16:creationId xmlns:a16="http://schemas.microsoft.com/office/drawing/2014/main" id="{FE504BF8-C3CE-4E45-9359-24E0EA320F84}"/>
            </a:ext>
          </a:extLst>
        </xdr:cNvPr>
        <xdr:cNvSpPr/>
      </xdr:nvSpPr>
      <xdr:spPr>
        <a:xfrm>
          <a:off x="3746500" y="1343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115824</xdr:rowOff>
    </xdr:from>
    <xdr:to>
      <xdr:col>24</xdr:col>
      <xdr:colOff>63500</xdr:colOff>
      <xdr:row>78</xdr:row>
      <xdr:rowOff>166115</xdr:rowOff>
    </xdr:to>
    <xdr:cxnSp macro="">
      <xdr:nvCxnSpPr>
        <xdr:cNvPr id="299" name="直線コネクタ 298">
          <a:extLst>
            <a:ext uri="{FF2B5EF4-FFF2-40B4-BE49-F238E27FC236}">
              <a16:creationId xmlns:a16="http://schemas.microsoft.com/office/drawing/2014/main" id="{7760AD3B-2E94-470F-A0C2-A492D71F7CD5}"/>
            </a:ext>
          </a:extLst>
        </xdr:cNvPr>
        <xdr:cNvCxnSpPr/>
      </xdr:nvCxnSpPr>
      <xdr:spPr>
        <a:xfrm>
          <a:off x="3797300" y="13488924"/>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33020</xdr:rowOff>
    </xdr:from>
    <xdr:to>
      <xdr:col>15</xdr:col>
      <xdr:colOff>101600</xdr:colOff>
      <xdr:row>78</xdr:row>
      <xdr:rowOff>134620</xdr:rowOff>
    </xdr:to>
    <xdr:sp macro="" textlink="">
      <xdr:nvSpPr>
        <xdr:cNvPr id="300" name="楕円 299">
          <a:extLst>
            <a:ext uri="{FF2B5EF4-FFF2-40B4-BE49-F238E27FC236}">
              <a16:creationId xmlns:a16="http://schemas.microsoft.com/office/drawing/2014/main" id="{95AA4561-6281-4EF4-B430-1EEB2210941E}"/>
            </a:ext>
          </a:extLst>
        </xdr:cNvPr>
        <xdr:cNvSpPr/>
      </xdr:nvSpPr>
      <xdr:spPr>
        <a:xfrm>
          <a:off x="2857500" y="1340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83820</xdr:rowOff>
    </xdr:from>
    <xdr:to>
      <xdr:col>19</xdr:col>
      <xdr:colOff>177800</xdr:colOff>
      <xdr:row>78</xdr:row>
      <xdr:rowOff>115824</xdr:rowOff>
    </xdr:to>
    <xdr:cxnSp macro="">
      <xdr:nvCxnSpPr>
        <xdr:cNvPr id="301" name="直線コネクタ 300">
          <a:extLst>
            <a:ext uri="{FF2B5EF4-FFF2-40B4-BE49-F238E27FC236}">
              <a16:creationId xmlns:a16="http://schemas.microsoft.com/office/drawing/2014/main" id="{24D7A246-83A9-41D7-BBB9-BDE5E6E06464}"/>
            </a:ext>
          </a:extLst>
        </xdr:cNvPr>
        <xdr:cNvCxnSpPr/>
      </xdr:nvCxnSpPr>
      <xdr:spPr>
        <a:xfrm>
          <a:off x="2908300" y="1345692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170180</xdr:rowOff>
    </xdr:from>
    <xdr:to>
      <xdr:col>10</xdr:col>
      <xdr:colOff>165100</xdr:colOff>
      <xdr:row>78</xdr:row>
      <xdr:rowOff>100330</xdr:rowOff>
    </xdr:to>
    <xdr:sp macro="" textlink="">
      <xdr:nvSpPr>
        <xdr:cNvPr id="302" name="楕円 301">
          <a:extLst>
            <a:ext uri="{FF2B5EF4-FFF2-40B4-BE49-F238E27FC236}">
              <a16:creationId xmlns:a16="http://schemas.microsoft.com/office/drawing/2014/main" id="{43E7898F-85CD-4B76-8F1D-E3BB0E1CB6CF}"/>
            </a:ext>
          </a:extLst>
        </xdr:cNvPr>
        <xdr:cNvSpPr/>
      </xdr:nvSpPr>
      <xdr:spPr>
        <a:xfrm>
          <a:off x="196850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49530</xdr:rowOff>
    </xdr:from>
    <xdr:to>
      <xdr:col>15</xdr:col>
      <xdr:colOff>50800</xdr:colOff>
      <xdr:row>78</xdr:row>
      <xdr:rowOff>83820</xdr:rowOff>
    </xdr:to>
    <xdr:cxnSp macro="">
      <xdr:nvCxnSpPr>
        <xdr:cNvPr id="303" name="直線コネクタ 302">
          <a:extLst>
            <a:ext uri="{FF2B5EF4-FFF2-40B4-BE49-F238E27FC236}">
              <a16:creationId xmlns:a16="http://schemas.microsoft.com/office/drawing/2014/main" id="{E5CAE236-381E-4FBF-985D-062F96CC9597}"/>
            </a:ext>
          </a:extLst>
        </xdr:cNvPr>
        <xdr:cNvCxnSpPr/>
      </xdr:nvCxnSpPr>
      <xdr:spPr>
        <a:xfrm>
          <a:off x="2019300" y="134226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133604</xdr:rowOff>
    </xdr:from>
    <xdr:to>
      <xdr:col>6</xdr:col>
      <xdr:colOff>38100</xdr:colOff>
      <xdr:row>78</xdr:row>
      <xdr:rowOff>63754</xdr:rowOff>
    </xdr:to>
    <xdr:sp macro="" textlink="">
      <xdr:nvSpPr>
        <xdr:cNvPr id="304" name="楕円 303">
          <a:extLst>
            <a:ext uri="{FF2B5EF4-FFF2-40B4-BE49-F238E27FC236}">
              <a16:creationId xmlns:a16="http://schemas.microsoft.com/office/drawing/2014/main" id="{1F109CF9-BAA1-4AF9-B420-442C546B1B26}"/>
            </a:ext>
          </a:extLst>
        </xdr:cNvPr>
        <xdr:cNvSpPr/>
      </xdr:nvSpPr>
      <xdr:spPr>
        <a:xfrm>
          <a:off x="1079500" y="1333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12954</xdr:rowOff>
    </xdr:from>
    <xdr:to>
      <xdr:col>10</xdr:col>
      <xdr:colOff>114300</xdr:colOff>
      <xdr:row>78</xdr:row>
      <xdr:rowOff>49530</xdr:rowOff>
    </xdr:to>
    <xdr:cxnSp macro="">
      <xdr:nvCxnSpPr>
        <xdr:cNvPr id="305" name="直線コネクタ 304">
          <a:extLst>
            <a:ext uri="{FF2B5EF4-FFF2-40B4-BE49-F238E27FC236}">
              <a16:creationId xmlns:a16="http://schemas.microsoft.com/office/drawing/2014/main" id="{7AC1EB21-DC3D-4E29-B86E-E11FB8D519F0}"/>
            </a:ext>
          </a:extLst>
        </xdr:cNvPr>
        <xdr:cNvCxnSpPr/>
      </xdr:nvCxnSpPr>
      <xdr:spPr>
        <a:xfrm>
          <a:off x="1130300" y="1338605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36592</xdr:rowOff>
    </xdr:from>
    <xdr:ext cx="405111" cy="259045"/>
    <xdr:sp macro="" textlink="">
      <xdr:nvSpPr>
        <xdr:cNvPr id="306" name="n_1aveValue【公営住宅】&#10;有形固定資産減価償却率">
          <a:extLst>
            <a:ext uri="{FF2B5EF4-FFF2-40B4-BE49-F238E27FC236}">
              <a16:creationId xmlns:a16="http://schemas.microsoft.com/office/drawing/2014/main" id="{396321FE-62C0-469C-8728-9C8283716FFA}"/>
            </a:ext>
          </a:extLst>
        </xdr:cNvPr>
        <xdr:cNvSpPr txBox="1"/>
      </xdr:nvSpPr>
      <xdr:spPr>
        <a:xfrm>
          <a:off x="3582044"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16019</xdr:rowOff>
    </xdr:from>
    <xdr:ext cx="405111" cy="259045"/>
    <xdr:sp macro="" textlink="">
      <xdr:nvSpPr>
        <xdr:cNvPr id="307" name="n_2aveValue【公営住宅】&#10;有形固定資産減価償却率">
          <a:extLst>
            <a:ext uri="{FF2B5EF4-FFF2-40B4-BE49-F238E27FC236}">
              <a16:creationId xmlns:a16="http://schemas.microsoft.com/office/drawing/2014/main" id="{D02A2E65-8F24-4BC6-901F-CFB73611250E}"/>
            </a:ext>
          </a:extLst>
        </xdr:cNvPr>
        <xdr:cNvSpPr txBox="1"/>
      </xdr:nvSpPr>
      <xdr:spPr>
        <a:xfrm>
          <a:off x="2705744" y="140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08" name="n_3aveValue【公営住宅】&#10;有形固定資産減価償却率">
          <a:extLst>
            <a:ext uri="{FF2B5EF4-FFF2-40B4-BE49-F238E27FC236}">
              <a16:creationId xmlns:a16="http://schemas.microsoft.com/office/drawing/2014/main" id="{74BC40E2-CDE9-4CD6-A5C3-F598D28C14A9}"/>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141749</xdr:rowOff>
    </xdr:from>
    <xdr:ext cx="405111" cy="259045"/>
    <xdr:sp macro="" textlink="">
      <xdr:nvSpPr>
        <xdr:cNvPr id="309" name="n_4aveValue【公営住宅】&#10;有形固定資産減価償却率">
          <a:extLst>
            <a:ext uri="{FF2B5EF4-FFF2-40B4-BE49-F238E27FC236}">
              <a16:creationId xmlns:a16="http://schemas.microsoft.com/office/drawing/2014/main" id="{360ED025-6310-477A-877A-3D4E4D89514E}"/>
            </a:ext>
          </a:extLst>
        </xdr:cNvPr>
        <xdr:cNvSpPr txBox="1"/>
      </xdr:nvSpPr>
      <xdr:spPr>
        <a:xfrm>
          <a:off x="9277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11701</xdr:rowOff>
    </xdr:from>
    <xdr:ext cx="405111" cy="259045"/>
    <xdr:sp macro="" textlink="">
      <xdr:nvSpPr>
        <xdr:cNvPr id="310" name="n_1mainValue【公営住宅】&#10;有形固定資産減価償却率">
          <a:extLst>
            <a:ext uri="{FF2B5EF4-FFF2-40B4-BE49-F238E27FC236}">
              <a16:creationId xmlns:a16="http://schemas.microsoft.com/office/drawing/2014/main" id="{1852F869-E0D5-4570-A595-B99662806A39}"/>
            </a:ext>
          </a:extLst>
        </xdr:cNvPr>
        <xdr:cNvSpPr txBox="1"/>
      </xdr:nvSpPr>
      <xdr:spPr>
        <a:xfrm>
          <a:off x="3582044" y="1321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151147</xdr:rowOff>
    </xdr:from>
    <xdr:ext cx="405111" cy="259045"/>
    <xdr:sp macro="" textlink="">
      <xdr:nvSpPr>
        <xdr:cNvPr id="311" name="n_2mainValue【公営住宅】&#10;有形固定資産減価償却率">
          <a:extLst>
            <a:ext uri="{FF2B5EF4-FFF2-40B4-BE49-F238E27FC236}">
              <a16:creationId xmlns:a16="http://schemas.microsoft.com/office/drawing/2014/main" id="{EA636871-20A7-473F-860A-F7EB645BF98B}"/>
            </a:ext>
          </a:extLst>
        </xdr:cNvPr>
        <xdr:cNvSpPr txBox="1"/>
      </xdr:nvSpPr>
      <xdr:spPr>
        <a:xfrm>
          <a:off x="2705744" y="1318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116857</xdr:rowOff>
    </xdr:from>
    <xdr:ext cx="405111" cy="259045"/>
    <xdr:sp macro="" textlink="">
      <xdr:nvSpPr>
        <xdr:cNvPr id="312" name="n_3mainValue【公営住宅】&#10;有形固定資産減価償却率">
          <a:extLst>
            <a:ext uri="{FF2B5EF4-FFF2-40B4-BE49-F238E27FC236}">
              <a16:creationId xmlns:a16="http://schemas.microsoft.com/office/drawing/2014/main" id="{611F58BE-062C-4945-93DE-BCFD19E38005}"/>
            </a:ext>
          </a:extLst>
        </xdr:cNvPr>
        <xdr:cNvSpPr txBox="1"/>
      </xdr:nvSpPr>
      <xdr:spPr>
        <a:xfrm>
          <a:off x="1816744" y="1314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80281</xdr:rowOff>
    </xdr:from>
    <xdr:ext cx="405111" cy="259045"/>
    <xdr:sp macro="" textlink="">
      <xdr:nvSpPr>
        <xdr:cNvPr id="313" name="n_4mainValue【公営住宅】&#10;有形固定資産減価償却率">
          <a:extLst>
            <a:ext uri="{FF2B5EF4-FFF2-40B4-BE49-F238E27FC236}">
              <a16:creationId xmlns:a16="http://schemas.microsoft.com/office/drawing/2014/main" id="{362FDCDC-19CA-4399-915C-97F75AD205A1}"/>
            </a:ext>
          </a:extLst>
        </xdr:cNvPr>
        <xdr:cNvSpPr txBox="1"/>
      </xdr:nvSpPr>
      <xdr:spPr>
        <a:xfrm>
          <a:off x="927744" y="13110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A3B7F60C-EF5E-44F8-A981-700AFD4B557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D9F5F1A7-9058-4781-AEA1-B2ECCC95AB5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E5738585-CE3C-46BC-9379-84758F2556A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9309C867-4A1A-4B03-A8E1-4E306E2940D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8E126823-E2AB-4813-9F86-6D91D5C77B0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FDD702B3-2E99-4A72-B926-7FAFD1C2ECA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6BEA5189-0BE4-462C-834E-74E9A85D5C3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86F28D5E-798A-45BE-85B7-FA0E8FACE3E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DD9D603E-A22F-49DD-90DB-99843CF69BB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CF513406-3A53-47D7-9018-3CF0908E62D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50075565-32FD-4F25-ADE9-A003D402598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1D03D32E-1571-4513-92C1-8FF8DC4AF6B3}"/>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9846A262-2D40-474E-9847-7CFEED34E25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8620364E-5EC5-4ACC-BFD6-C611DA98C5AC}"/>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2424E42C-1894-4032-A73C-6648F00581F9}"/>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46A8D2E5-36BB-4988-B759-AED5FD73EBC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B23AEC2B-6296-4089-A42C-8AB06A98062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E42BCE9B-C5DA-4BC6-81A8-A0C59D074976}"/>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2891DE6A-7410-44D2-989F-957CBD92A3F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67300119-9045-4407-82FF-80E4DBD93B34}"/>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9F096C1D-E923-4926-80A9-D9B01F84B787}"/>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8C7F8F87-AB19-447D-86C5-7EBDD0718DCA}"/>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5D3C6035-E816-4C44-B829-6EF85D6CB2C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4CC90B32-FF75-4DAF-BFC4-D7A59210D8D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00943675-000E-4200-9603-B053CE27490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793442F9-6DCE-4C40-BAC1-CA2F35C63399}"/>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73C26A65-070A-4972-B75F-B9FE0C99DB52}"/>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E9DC7362-07B9-4627-9882-3FA686FB0641}"/>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BE781DC6-BC6F-4AAA-B44B-AB94AC396BFB}"/>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8780470D-4735-43FC-9E21-16FBF69EC07C}"/>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134275</xdr:rowOff>
    </xdr:from>
    <xdr:ext cx="469744" cy="259045"/>
    <xdr:sp macro="" textlink="">
      <xdr:nvSpPr>
        <xdr:cNvPr id="344" name="【公営住宅】&#10;一人当たり面積平均値テキスト">
          <a:extLst>
            <a:ext uri="{FF2B5EF4-FFF2-40B4-BE49-F238E27FC236}">
              <a16:creationId xmlns:a16="http://schemas.microsoft.com/office/drawing/2014/main" id="{1EF66E5E-EC91-47CC-BCF9-FE18B36B1E12}"/>
            </a:ext>
          </a:extLst>
        </xdr:cNvPr>
        <xdr:cNvSpPr txBox="1"/>
      </xdr:nvSpPr>
      <xdr:spPr>
        <a:xfrm>
          <a:off x="10515600" y="14193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DC0717A2-3276-4493-80B4-04A792A8F33D}"/>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D57E464D-54FF-4AEE-9A47-E7FB588B339C}"/>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BEB854EE-F6C6-4D9E-A5D4-17975ADDB328}"/>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2A6B12AC-68B9-48BA-8D04-027DDCB5D902}"/>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50A48958-CCC8-4889-90AD-B0C042BE4F9E}"/>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E2D6C4C9-FCA9-4C66-9C6D-80D88195C4F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C8838166-38E0-41F0-A2BA-3431C458637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5AC001A-2440-4815-9F42-B9062EB1749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6FD8958-BA31-4C14-A9FD-513F209B2E1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C34F805-6FDE-4C8C-88CF-C75C0760725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80373</xdr:rowOff>
    </xdr:from>
    <xdr:to>
      <xdr:col>55</xdr:col>
      <xdr:colOff>50800</xdr:colOff>
      <xdr:row>86</xdr:row>
      <xdr:rowOff>10523</xdr:rowOff>
    </xdr:to>
    <xdr:sp macro="" textlink="">
      <xdr:nvSpPr>
        <xdr:cNvPr id="355" name="楕円 354">
          <a:extLst>
            <a:ext uri="{FF2B5EF4-FFF2-40B4-BE49-F238E27FC236}">
              <a16:creationId xmlns:a16="http://schemas.microsoft.com/office/drawing/2014/main" id="{555CB1A1-27D3-48AE-A2A0-D7B76A352B38}"/>
            </a:ext>
          </a:extLst>
        </xdr:cNvPr>
        <xdr:cNvSpPr/>
      </xdr:nvSpPr>
      <xdr:spPr>
        <a:xfrm>
          <a:off x="104267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58800</xdr:rowOff>
    </xdr:from>
    <xdr:ext cx="469744" cy="259045"/>
    <xdr:sp macro="" textlink="">
      <xdr:nvSpPr>
        <xdr:cNvPr id="356" name="【公営住宅】&#10;一人当たり面積該当値テキスト">
          <a:extLst>
            <a:ext uri="{FF2B5EF4-FFF2-40B4-BE49-F238E27FC236}">
              <a16:creationId xmlns:a16="http://schemas.microsoft.com/office/drawing/2014/main" id="{160FF3F5-3D5E-4E6A-BAEF-3DC03083CB23}"/>
            </a:ext>
          </a:extLst>
        </xdr:cNvPr>
        <xdr:cNvSpPr txBox="1"/>
      </xdr:nvSpPr>
      <xdr:spPr>
        <a:xfrm>
          <a:off x="10515600" y="1463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80373</xdr:rowOff>
    </xdr:from>
    <xdr:to>
      <xdr:col>50</xdr:col>
      <xdr:colOff>165100</xdr:colOff>
      <xdr:row>86</xdr:row>
      <xdr:rowOff>10523</xdr:rowOff>
    </xdr:to>
    <xdr:sp macro="" textlink="">
      <xdr:nvSpPr>
        <xdr:cNvPr id="357" name="楕円 356">
          <a:extLst>
            <a:ext uri="{FF2B5EF4-FFF2-40B4-BE49-F238E27FC236}">
              <a16:creationId xmlns:a16="http://schemas.microsoft.com/office/drawing/2014/main" id="{A45FD768-3333-46DC-BD2A-F349666C7A0D}"/>
            </a:ext>
          </a:extLst>
        </xdr:cNvPr>
        <xdr:cNvSpPr/>
      </xdr:nvSpPr>
      <xdr:spPr>
        <a:xfrm>
          <a:off x="95885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131173</xdr:rowOff>
    </xdr:from>
    <xdr:to>
      <xdr:col>55</xdr:col>
      <xdr:colOff>0</xdr:colOff>
      <xdr:row>85</xdr:row>
      <xdr:rowOff>131173</xdr:rowOff>
    </xdr:to>
    <xdr:cxnSp macro="">
      <xdr:nvCxnSpPr>
        <xdr:cNvPr id="358" name="直線コネクタ 357">
          <a:extLst>
            <a:ext uri="{FF2B5EF4-FFF2-40B4-BE49-F238E27FC236}">
              <a16:creationId xmlns:a16="http://schemas.microsoft.com/office/drawing/2014/main" id="{41F854C6-9955-4DC9-B843-0AA7EFB22723}"/>
            </a:ext>
          </a:extLst>
        </xdr:cNvPr>
        <xdr:cNvCxnSpPr/>
      </xdr:nvCxnSpPr>
      <xdr:spPr>
        <a:xfrm>
          <a:off x="9639300" y="147044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80373</xdr:rowOff>
    </xdr:from>
    <xdr:to>
      <xdr:col>46</xdr:col>
      <xdr:colOff>38100</xdr:colOff>
      <xdr:row>86</xdr:row>
      <xdr:rowOff>10523</xdr:rowOff>
    </xdr:to>
    <xdr:sp macro="" textlink="">
      <xdr:nvSpPr>
        <xdr:cNvPr id="359" name="楕円 358">
          <a:extLst>
            <a:ext uri="{FF2B5EF4-FFF2-40B4-BE49-F238E27FC236}">
              <a16:creationId xmlns:a16="http://schemas.microsoft.com/office/drawing/2014/main" id="{23B5FA05-E796-4908-AD1C-109EE23A8898}"/>
            </a:ext>
          </a:extLst>
        </xdr:cNvPr>
        <xdr:cNvSpPr/>
      </xdr:nvSpPr>
      <xdr:spPr>
        <a:xfrm>
          <a:off x="86995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131173</xdr:rowOff>
    </xdr:from>
    <xdr:to>
      <xdr:col>50</xdr:col>
      <xdr:colOff>114300</xdr:colOff>
      <xdr:row>85</xdr:row>
      <xdr:rowOff>131173</xdr:rowOff>
    </xdr:to>
    <xdr:cxnSp macro="">
      <xdr:nvCxnSpPr>
        <xdr:cNvPr id="360" name="直線コネクタ 359">
          <a:extLst>
            <a:ext uri="{FF2B5EF4-FFF2-40B4-BE49-F238E27FC236}">
              <a16:creationId xmlns:a16="http://schemas.microsoft.com/office/drawing/2014/main" id="{48FC7647-1FCA-4D57-BA5A-C875A4E7764B}"/>
            </a:ext>
          </a:extLst>
        </xdr:cNvPr>
        <xdr:cNvCxnSpPr/>
      </xdr:nvCxnSpPr>
      <xdr:spPr>
        <a:xfrm>
          <a:off x="8750300" y="147044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80373</xdr:rowOff>
    </xdr:from>
    <xdr:to>
      <xdr:col>41</xdr:col>
      <xdr:colOff>101600</xdr:colOff>
      <xdr:row>86</xdr:row>
      <xdr:rowOff>10523</xdr:rowOff>
    </xdr:to>
    <xdr:sp macro="" textlink="">
      <xdr:nvSpPr>
        <xdr:cNvPr id="361" name="楕円 360">
          <a:extLst>
            <a:ext uri="{FF2B5EF4-FFF2-40B4-BE49-F238E27FC236}">
              <a16:creationId xmlns:a16="http://schemas.microsoft.com/office/drawing/2014/main" id="{FBDCF52E-3E14-4D92-8F45-F037A12F4BAA}"/>
            </a:ext>
          </a:extLst>
        </xdr:cNvPr>
        <xdr:cNvSpPr/>
      </xdr:nvSpPr>
      <xdr:spPr>
        <a:xfrm>
          <a:off x="78105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131173</xdr:rowOff>
    </xdr:from>
    <xdr:to>
      <xdr:col>45</xdr:col>
      <xdr:colOff>177800</xdr:colOff>
      <xdr:row>85</xdr:row>
      <xdr:rowOff>131173</xdr:rowOff>
    </xdr:to>
    <xdr:cxnSp macro="">
      <xdr:nvCxnSpPr>
        <xdr:cNvPr id="362" name="直線コネクタ 361">
          <a:extLst>
            <a:ext uri="{FF2B5EF4-FFF2-40B4-BE49-F238E27FC236}">
              <a16:creationId xmlns:a16="http://schemas.microsoft.com/office/drawing/2014/main" id="{F414E9A1-867D-4783-A1F0-C04FF04911C3}"/>
            </a:ext>
          </a:extLst>
        </xdr:cNvPr>
        <xdr:cNvCxnSpPr/>
      </xdr:nvCxnSpPr>
      <xdr:spPr>
        <a:xfrm>
          <a:off x="7861300" y="147044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80373</xdr:rowOff>
    </xdr:from>
    <xdr:to>
      <xdr:col>36</xdr:col>
      <xdr:colOff>165100</xdr:colOff>
      <xdr:row>86</xdr:row>
      <xdr:rowOff>10523</xdr:rowOff>
    </xdr:to>
    <xdr:sp macro="" textlink="">
      <xdr:nvSpPr>
        <xdr:cNvPr id="363" name="楕円 362">
          <a:extLst>
            <a:ext uri="{FF2B5EF4-FFF2-40B4-BE49-F238E27FC236}">
              <a16:creationId xmlns:a16="http://schemas.microsoft.com/office/drawing/2014/main" id="{F787F01A-295E-4D87-9191-AEC9107E6AAE}"/>
            </a:ext>
          </a:extLst>
        </xdr:cNvPr>
        <xdr:cNvSpPr/>
      </xdr:nvSpPr>
      <xdr:spPr>
        <a:xfrm>
          <a:off x="6921500" y="1465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131173</xdr:rowOff>
    </xdr:from>
    <xdr:to>
      <xdr:col>41</xdr:col>
      <xdr:colOff>50800</xdr:colOff>
      <xdr:row>85</xdr:row>
      <xdr:rowOff>131173</xdr:rowOff>
    </xdr:to>
    <xdr:cxnSp macro="">
      <xdr:nvCxnSpPr>
        <xdr:cNvPr id="364" name="直線コネクタ 363">
          <a:extLst>
            <a:ext uri="{FF2B5EF4-FFF2-40B4-BE49-F238E27FC236}">
              <a16:creationId xmlns:a16="http://schemas.microsoft.com/office/drawing/2014/main" id="{EF0B84FB-8471-4DF5-B6D8-D774BC9319C4}"/>
            </a:ext>
          </a:extLst>
        </xdr:cNvPr>
        <xdr:cNvCxnSpPr/>
      </xdr:nvCxnSpPr>
      <xdr:spPr>
        <a:xfrm>
          <a:off x="6972300" y="1470442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59707</xdr:rowOff>
    </xdr:from>
    <xdr:ext cx="469744" cy="259045"/>
    <xdr:sp macro="" textlink="">
      <xdr:nvSpPr>
        <xdr:cNvPr id="365" name="n_1aveValue【公営住宅】&#10;一人当たり面積">
          <a:extLst>
            <a:ext uri="{FF2B5EF4-FFF2-40B4-BE49-F238E27FC236}">
              <a16:creationId xmlns:a16="http://schemas.microsoft.com/office/drawing/2014/main" id="{95C325A0-502C-4080-9C00-6BCA01ECC717}"/>
            </a:ext>
          </a:extLst>
        </xdr:cNvPr>
        <xdr:cNvSpPr txBox="1"/>
      </xdr:nvSpPr>
      <xdr:spPr>
        <a:xfrm>
          <a:off x="9391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58075</xdr:rowOff>
    </xdr:from>
    <xdr:ext cx="469744" cy="259045"/>
    <xdr:sp macro="" textlink="">
      <xdr:nvSpPr>
        <xdr:cNvPr id="366" name="n_2aveValue【公営住宅】&#10;一人当たり面積">
          <a:extLst>
            <a:ext uri="{FF2B5EF4-FFF2-40B4-BE49-F238E27FC236}">
              <a16:creationId xmlns:a16="http://schemas.microsoft.com/office/drawing/2014/main" id="{4E62FA77-54B9-41C2-A207-97345D435503}"/>
            </a:ext>
          </a:extLst>
        </xdr:cNvPr>
        <xdr:cNvSpPr txBox="1"/>
      </xdr:nvSpPr>
      <xdr:spPr>
        <a:xfrm>
          <a:off x="8515427" y="1411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67" name="n_3aveValue【公営住宅】&#10;一人当たり面積">
          <a:extLst>
            <a:ext uri="{FF2B5EF4-FFF2-40B4-BE49-F238E27FC236}">
              <a16:creationId xmlns:a16="http://schemas.microsoft.com/office/drawing/2014/main" id="{D7A4D585-9330-432A-B0AB-053C0C23846A}"/>
            </a:ext>
          </a:extLst>
        </xdr:cNvPr>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17253</xdr:rowOff>
    </xdr:from>
    <xdr:ext cx="469744" cy="259045"/>
    <xdr:sp macro="" textlink="">
      <xdr:nvSpPr>
        <xdr:cNvPr id="368" name="n_4aveValue【公営住宅】&#10;一人当たり面積">
          <a:extLst>
            <a:ext uri="{FF2B5EF4-FFF2-40B4-BE49-F238E27FC236}">
              <a16:creationId xmlns:a16="http://schemas.microsoft.com/office/drawing/2014/main" id="{C508E9D4-6908-4962-8158-E2157CC51157}"/>
            </a:ext>
          </a:extLst>
        </xdr:cNvPr>
        <xdr:cNvSpPr txBox="1"/>
      </xdr:nvSpPr>
      <xdr:spPr>
        <a:xfrm>
          <a:off x="6737427" y="1407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1650</xdr:rowOff>
    </xdr:from>
    <xdr:ext cx="469744" cy="259045"/>
    <xdr:sp macro="" textlink="">
      <xdr:nvSpPr>
        <xdr:cNvPr id="369" name="n_1mainValue【公営住宅】&#10;一人当たり面積">
          <a:extLst>
            <a:ext uri="{FF2B5EF4-FFF2-40B4-BE49-F238E27FC236}">
              <a16:creationId xmlns:a16="http://schemas.microsoft.com/office/drawing/2014/main" id="{6C8A2C8D-B4A6-4942-9480-D46FF2BDC84D}"/>
            </a:ext>
          </a:extLst>
        </xdr:cNvPr>
        <xdr:cNvSpPr txBox="1"/>
      </xdr:nvSpPr>
      <xdr:spPr>
        <a:xfrm>
          <a:off x="9391727" y="1474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1650</xdr:rowOff>
    </xdr:from>
    <xdr:ext cx="469744" cy="259045"/>
    <xdr:sp macro="" textlink="">
      <xdr:nvSpPr>
        <xdr:cNvPr id="370" name="n_2mainValue【公営住宅】&#10;一人当たり面積">
          <a:extLst>
            <a:ext uri="{FF2B5EF4-FFF2-40B4-BE49-F238E27FC236}">
              <a16:creationId xmlns:a16="http://schemas.microsoft.com/office/drawing/2014/main" id="{D7D2CF44-F8A6-4632-88B4-4142988D9BF1}"/>
            </a:ext>
          </a:extLst>
        </xdr:cNvPr>
        <xdr:cNvSpPr txBox="1"/>
      </xdr:nvSpPr>
      <xdr:spPr>
        <a:xfrm>
          <a:off x="8515427" y="1474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1650</xdr:rowOff>
    </xdr:from>
    <xdr:ext cx="469744" cy="259045"/>
    <xdr:sp macro="" textlink="">
      <xdr:nvSpPr>
        <xdr:cNvPr id="371" name="n_3mainValue【公営住宅】&#10;一人当たり面積">
          <a:extLst>
            <a:ext uri="{FF2B5EF4-FFF2-40B4-BE49-F238E27FC236}">
              <a16:creationId xmlns:a16="http://schemas.microsoft.com/office/drawing/2014/main" id="{0AEC5131-E5E4-4CBA-90A6-0D768A753167}"/>
            </a:ext>
          </a:extLst>
        </xdr:cNvPr>
        <xdr:cNvSpPr txBox="1"/>
      </xdr:nvSpPr>
      <xdr:spPr>
        <a:xfrm>
          <a:off x="7626427" y="1474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xdr:rowOff>
    </xdr:from>
    <xdr:ext cx="469744" cy="259045"/>
    <xdr:sp macro="" textlink="">
      <xdr:nvSpPr>
        <xdr:cNvPr id="372" name="n_4mainValue【公営住宅】&#10;一人当たり面積">
          <a:extLst>
            <a:ext uri="{FF2B5EF4-FFF2-40B4-BE49-F238E27FC236}">
              <a16:creationId xmlns:a16="http://schemas.microsoft.com/office/drawing/2014/main" id="{6DBD977F-4891-4DAD-B993-E573E4417579}"/>
            </a:ext>
          </a:extLst>
        </xdr:cNvPr>
        <xdr:cNvSpPr txBox="1"/>
      </xdr:nvSpPr>
      <xdr:spPr>
        <a:xfrm>
          <a:off x="6737427" y="1474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D060CD15-AFA6-4F46-AE76-8C537F44B91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9C60BBE1-929E-435B-A8EA-A4C2353AE13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7A0DA154-8DEE-4CB3-9C55-A1C693B8E30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A0BCC864-ED7D-4D35-9D76-AB5D2E4E0F1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5469A6FA-7929-41BB-A506-5A21CD771EB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DEE3B698-CD6C-4833-A9F4-F4B78DCAF99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BB041A15-EA74-488D-A606-265306B4CBE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F4439B0A-EB58-4CD8-8151-132AE0857E2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C474D7C7-9742-4BC1-9DFA-01A5572B4F0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C0CA6B14-0116-40F2-AEC3-2D0BB2FDF3C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71DAC43B-855F-4377-A21B-DAE7E14997D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DE7D0634-F12C-438A-BD98-5696DAD8B8A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74D65E9C-CB05-410B-8827-57009214411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F7BAB56D-7919-4AE5-BE1A-7E6FDAC74DA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E5BC61FC-6092-43D2-B8A2-665CD7E99EC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8E8F70AC-4C57-4B01-B1E2-5111D329719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B5E81398-9414-48B7-A8C5-B3764A483D5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CA804EB4-BF1A-4031-84F4-A85CFAC09E2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03CA8D2F-441A-413C-B568-A2DB62C7EE1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08290E39-50C9-44B0-9180-DD99DC0E49F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F0715F3F-D329-4C9C-B92B-3921D90CB26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64E2F124-175F-43CF-AD5C-A89E5833E5B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3446FD37-822B-47D2-B638-D473FF7C628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C3E834EE-E258-4061-9A1F-85328D83BBB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0CB27112-EFB2-4C1D-9507-B3ECA72531F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2999C788-EC63-4AF2-921E-BA1427089F8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E8D390DE-4BBF-445F-A4CE-6FAE8EAD036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2BE504D9-2123-4D51-9512-CB8BF0891DF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A4E1208C-C049-4707-A114-56014D2B806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7A22D344-99AB-410D-B9E6-7DEEC823CAB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7C70757E-3E57-48CE-AC19-66BFD4A3B44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3931F5FB-5D74-4D8A-A903-9C44547EA56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D0E08B81-14B8-4D30-94A9-7F6EBCCC2F1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A910E5BC-4A95-4E87-8041-D036EE34D72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AFF89889-62E8-4A2D-8792-C712D0C54AB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F96428EB-4354-4BD8-812E-813A32733F8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37038F65-C760-4356-8929-7BD8A5DCAF1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C0E6E88B-9DFD-4B59-ABA9-7452C2A981B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EA509B71-C0A4-4120-9AFC-60D09A013E0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4872DF9E-6253-403E-B05D-C9121B322AA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FFFAE9E4-5500-49CC-AE30-9C04AC654128}"/>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A9E541A2-B454-4ED2-9486-49BCB19A5552}"/>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5FBE3ADA-DD53-4CCD-A5AC-A0391C78C2AC}"/>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D15B5C5D-DA10-42DA-9CBE-CEF9BAA51A16}"/>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30F2F7BD-CC36-4889-B1B8-516506442D2A}"/>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58879573-720B-41D9-B303-F5E0AB2C9A08}"/>
            </a:ext>
          </a:extLst>
        </xdr:cNvPr>
        <xdr:cNvSpPr txBox="1"/>
      </xdr:nvSpPr>
      <xdr:spPr>
        <a:xfrm>
          <a:off x="163576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68904431-5EA9-4E49-94C3-0216E0A670AC}"/>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58C5B396-280C-409E-9944-295CBFE10A21}"/>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03B98848-F760-4D14-91EB-8277762255F3}"/>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A1888A71-A247-481A-B083-F236411915AF}"/>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58011547-C840-4FB2-B844-F85049AF3708}"/>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65BA46C5-9571-483A-970C-8A1F6558A59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317AC92-0F49-4B1B-A2FF-2399637AE55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6569F8D-0B3A-4F3C-A8A9-D4390D7B360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F4138E6-F2E5-434B-84F9-BA602867F99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41EA6679-D24C-490E-A66F-2C13BB57B0B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158750</xdr:rowOff>
    </xdr:from>
    <xdr:to>
      <xdr:col>85</xdr:col>
      <xdr:colOff>177800</xdr:colOff>
      <xdr:row>39</xdr:row>
      <xdr:rowOff>88900</xdr:rowOff>
    </xdr:to>
    <xdr:sp macro="" textlink="">
      <xdr:nvSpPr>
        <xdr:cNvPr id="429" name="楕円 428">
          <a:extLst>
            <a:ext uri="{FF2B5EF4-FFF2-40B4-BE49-F238E27FC236}">
              <a16:creationId xmlns:a16="http://schemas.microsoft.com/office/drawing/2014/main" id="{8F61F7F9-A3DE-4988-A95B-0C474263E96D}"/>
            </a:ext>
          </a:extLst>
        </xdr:cNvPr>
        <xdr:cNvSpPr/>
      </xdr:nvSpPr>
      <xdr:spPr>
        <a:xfrm>
          <a:off x="162687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137177</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B095069C-B5B2-4F2F-A75D-067048C0BC5D}"/>
            </a:ext>
          </a:extLst>
        </xdr:cNvPr>
        <xdr:cNvSpPr txBox="1"/>
      </xdr:nvSpPr>
      <xdr:spPr>
        <a:xfrm>
          <a:off x="16357600"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160655</xdr:rowOff>
    </xdr:from>
    <xdr:to>
      <xdr:col>81</xdr:col>
      <xdr:colOff>101600</xdr:colOff>
      <xdr:row>39</xdr:row>
      <xdr:rowOff>90805</xdr:rowOff>
    </xdr:to>
    <xdr:sp macro="" textlink="">
      <xdr:nvSpPr>
        <xdr:cNvPr id="431" name="楕円 430">
          <a:extLst>
            <a:ext uri="{FF2B5EF4-FFF2-40B4-BE49-F238E27FC236}">
              <a16:creationId xmlns:a16="http://schemas.microsoft.com/office/drawing/2014/main" id="{D5E994C5-F7B0-401E-A6CF-5BA76FFAFB34}"/>
            </a:ext>
          </a:extLst>
        </xdr:cNvPr>
        <xdr:cNvSpPr/>
      </xdr:nvSpPr>
      <xdr:spPr>
        <a:xfrm>
          <a:off x="15430500" y="667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38100</xdr:rowOff>
    </xdr:from>
    <xdr:to>
      <xdr:col>85</xdr:col>
      <xdr:colOff>127000</xdr:colOff>
      <xdr:row>39</xdr:row>
      <xdr:rowOff>40005</xdr:rowOff>
    </xdr:to>
    <xdr:cxnSp macro="">
      <xdr:nvCxnSpPr>
        <xdr:cNvPr id="432" name="直線コネクタ 431">
          <a:extLst>
            <a:ext uri="{FF2B5EF4-FFF2-40B4-BE49-F238E27FC236}">
              <a16:creationId xmlns:a16="http://schemas.microsoft.com/office/drawing/2014/main" id="{BDB0B604-6AC6-4E80-AD62-C7DBB876B1E0}"/>
            </a:ext>
          </a:extLst>
        </xdr:cNvPr>
        <xdr:cNvCxnSpPr/>
      </xdr:nvCxnSpPr>
      <xdr:spPr>
        <a:xfrm flipV="1">
          <a:off x="15481300" y="67246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126365</xdr:rowOff>
    </xdr:from>
    <xdr:to>
      <xdr:col>76</xdr:col>
      <xdr:colOff>165100</xdr:colOff>
      <xdr:row>39</xdr:row>
      <xdr:rowOff>56515</xdr:rowOff>
    </xdr:to>
    <xdr:sp macro="" textlink="">
      <xdr:nvSpPr>
        <xdr:cNvPr id="433" name="楕円 432">
          <a:extLst>
            <a:ext uri="{FF2B5EF4-FFF2-40B4-BE49-F238E27FC236}">
              <a16:creationId xmlns:a16="http://schemas.microsoft.com/office/drawing/2014/main" id="{BBB59DCA-DDD5-4545-905E-52D7F87CD738}"/>
            </a:ext>
          </a:extLst>
        </xdr:cNvPr>
        <xdr:cNvSpPr/>
      </xdr:nvSpPr>
      <xdr:spPr>
        <a:xfrm>
          <a:off x="14541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5715</xdr:rowOff>
    </xdr:from>
    <xdr:to>
      <xdr:col>81</xdr:col>
      <xdr:colOff>50800</xdr:colOff>
      <xdr:row>39</xdr:row>
      <xdr:rowOff>40005</xdr:rowOff>
    </xdr:to>
    <xdr:cxnSp macro="">
      <xdr:nvCxnSpPr>
        <xdr:cNvPr id="434" name="直線コネクタ 433">
          <a:extLst>
            <a:ext uri="{FF2B5EF4-FFF2-40B4-BE49-F238E27FC236}">
              <a16:creationId xmlns:a16="http://schemas.microsoft.com/office/drawing/2014/main" id="{D2317239-5345-43DA-B36C-CA80AADCBC8D}"/>
            </a:ext>
          </a:extLst>
        </xdr:cNvPr>
        <xdr:cNvCxnSpPr/>
      </xdr:nvCxnSpPr>
      <xdr:spPr>
        <a:xfrm>
          <a:off x="14592300" y="66922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88265</xdr:rowOff>
    </xdr:from>
    <xdr:to>
      <xdr:col>72</xdr:col>
      <xdr:colOff>38100</xdr:colOff>
      <xdr:row>39</xdr:row>
      <xdr:rowOff>18415</xdr:rowOff>
    </xdr:to>
    <xdr:sp macro="" textlink="">
      <xdr:nvSpPr>
        <xdr:cNvPr id="435" name="楕円 434">
          <a:extLst>
            <a:ext uri="{FF2B5EF4-FFF2-40B4-BE49-F238E27FC236}">
              <a16:creationId xmlns:a16="http://schemas.microsoft.com/office/drawing/2014/main" id="{E182F67B-4650-4AD1-97A9-5A2480914FBF}"/>
            </a:ext>
          </a:extLst>
        </xdr:cNvPr>
        <xdr:cNvSpPr/>
      </xdr:nvSpPr>
      <xdr:spPr>
        <a:xfrm>
          <a:off x="13652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139065</xdr:rowOff>
    </xdr:from>
    <xdr:to>
      <xdr:col>76</xdr:col>
      <xdr:colOff>114300</xdr:colOff>
      <xdr:row>39</xdr:row>
      <xdr:rowOff>5715</xdr:rowOff>
    </xdr:to>
    <xdr:cxnSp macro="">
      <xdr:nvCxnSpPr>
        <xdr:cNvPr id="436" name="直線コネクタ 435">
          <a:extLst>
            <a:ext uri="{FF2B5EF4-FFF2-40B4-BE49-F238E27FC236}">
              <a16:creationId xmlns:a16="http://schemas.microsoft.com/office/drawing/2014/main" id="{9D2DDB71-6656-4320-B5BF-39D242341383}"/>
            </a:ext>
          </a:extLst>
        </xdr:cNvPr>
        <xdr:cNvCxnSpPr/>
      </xdr:nvCxnSpPr>
      <xdr:spPr>
        <a:xfrm>
          <a:off x="13703300" y="665416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67310</xdr:rowOff>
    </xdr:from>
    <xdr:to>
      <xdr:col>67</xdr:col>
      <xdr:colOff>101600</xdr:colOff>
      <xdr:row>38</xdr:row>
      <xdr:rowOff>168910</xdr:rowOff>
    </xdr:to>
    <xdr:sp macro="" textlink="">
      <xdr:nvSpPr>
        <xdr:cNvPr id="437" name="楕円 436">
          <a:extLst>
            <a:ext uri="{FF2B5EF4-FFF2-40B4-BE49-F238E27FC236}">
              <a16:creationId xmlns:a16="http://schemas.microsoft.com/office/drawing/2014/main" id="{D5B4C5ED-90E0-4E24-9F7F-D92606ACF919}"/>
            </a:ext>
          </a:extLst>
        </xdr:cNvPr>
        <xdr:cNvSpPr/>
      </xdr:nvSpPr>
      <xdr:spPr>
        <a:xfrm>
          <a:off x="12763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118110</xdr:rowOff>
    </xdr:from>
    <xdr:to>
      <xdr:col>71</xdr:col>
      <xdr:colOff>177800</xdr:colOff>
      <xdr:row>38</xdr:row>
      <xdr:rowOff>139065</xdr:rowOff>
    </xdr:to>
    <xdr:cxnSp macro="">
      <xdr:nvCxnSpPr>
        <xdr:cNvPr id="438" name="直線コネクタ 437">
          <a:extLst>
            <a:ext uri="{FF2B5EF4-FFF2-40B4-BE49-F238E27FC236}">
              <a16:creationId xmlns:a16="http://schemas.microsoft.com/office/drawing/2014/main" id="{3CB84598-46E8-4C47-9CB1-0163052D9ADC}"/>
            </a:ext>
          </a:extLst>
        </xdr:cNvPr>
        <xdr:cNvCxnSpPr/>
      </xdr:nvCxnSpPr>
      <xdr:spPr>
        <a:xfrm>
          <a:off x="12814300" y="663321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95902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B7C33EE6-E9CC-462E-BBCC-D5ECAACFF2F7}"/>
            </a:ext>
          </a:extLst>
        </xdr:cNvPr>
        <xdr:cNvSpPr txBox="1"/>
      </xdr:nvSpPr>
      <xdr:spPr>
        <a:xfrm>
          <a:off x="152660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1C86D0CA-E749-47EB-A06F-A847C1F3D860}"/>
            </a:ext>
          </a:extLst>
        </xdr:cNvPr>
        <xdr:cNvSpPr txBox="1"/>
      </xdr:nvSpPr>
      <xdr:spPr>
        <a:xfrm>
          <a:off x="14389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118762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E46603BB-76EC-4DEA-A52D-5E7A31FD5A5A}"/>
            </a:ext>
          </a:extLst>
        </xdr:cNvPr>
        <xdr:cNvSpPr txBox="1"/>
      </xdr:nvSpPr>
      <xdr:spPr>
        <a:xfrm>
          <a:off x="13500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5E4FE49A-4FD5-4AFE-A559-0DE219889E11}"/>
            </a:ext>
          </a:extLst>
        </xdr:cNvPr>
        <xdr:cNvSpPr txBox="1"/>
      </xdr:nvSpPr>
      <xdr:spPr>
        <a:xfrm>
          <a:off x="12611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81932</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0AA14D52-63E5-4E92-AEA8-FBE8466FF188}"/>
            </a:ext>
          </a:extLst>
        </xdr:cNvPr>
        <xdr:cNvSpPr txBox="1"/>
      </xdr:nvSpPr>
      <xdr:spPr>
        <a:xfrm>
          <a:off x="15266044" y="676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47642</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B02BA0F2-8E82-4FCC-B599-C3E4D11445A0}"/>
            </a:ext>
          </a:extLst>
        </xdr:cNvPr>
        <xdr:cNvSpPr txBox="1"/>
      </xdr:nvSpPr>
      <xdr:spPr>
        <a:xfrm>
          <a:off x="143897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9542</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C8114394-A2EF-44B1-8E3E-936A22D46B7F}"/>
            </a:ext>
          </a:extLst>
        </xdr:cNvPr>
        <xdr:cNvSpPr txBox="1"/>
      </xdr:nvSpPr>
      <xdr:spPr>
        <a:xfrm>
          <a:off x="13500744"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160037</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BE171F2A-5681-406B-852F-5200F53E0502}"/>
            </a:ext>
          </a:extLst>
        </xdr:cNvPr>
        <xdr:cNvSpPr txBox="1"/>
      </xdr:nvSpPr>
      <xdr:spPr>
        <a:xfrm>
          <a:off x="12611744" y="667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3B10D4B3-B820-4D88-BBBF-8CC363DE05A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9558404A-B75A-4A33-9C19-F08A3D72490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DDE8A7AF-A218-4C25-8741-0ECD9AABCFE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D9F5EC53-5B8C-4499-AF73-805A882DEDB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A0F97C36-9967-44E1-8AB8-EC23924C9C2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8939DC7B-7220-4B58-84BE-1EEE6A50872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18CE7F30-B417-4A19-8B0F-2D9D14E06D2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6C8C4AE-8BA8-4628-9B51-A00234A4101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0FF16328-7F44-441F-8E5B-EC2D6E43A6F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BAACAD86-1317-4B5E-A6BF-2FEACF9B859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84AF554E-1E03-4163-839C-B2FE7D49DD9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6E2CFE8E-6A8B-4847-BA4A-95A092837C1C}"/>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7B670D90-CBA0-48FC-94F3-7665AA532E5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7F94CC0B-8E8D-4F18-A743-3630819A88C6}"/>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248F6DD8-2F6F-4F49-83E8-26CC7C3CCA9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70DC08BA-6B63-4FB6-BCF4-B17B237BBB1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1DD3F665-4B5A-48C7-8619-9149AB8C05C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0114512F-3474-4728-BAB4-638B63FA4637}"/>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2BB5F555-295B-4F93-A7AF-22C5933F299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2012279B-AF68-4E62-AC6E-5835F0FEA47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325860A3-B017-499B-80D6-D94874AB6A2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9EBD28AC-9617-4DE7-9E84-F4FB25100492}"/>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6F4662C9-4F12-4EF5-9A26-76957211B124}"/>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679F9802-DA8A-4D95-A2BF-B69FAD0038A7}"/>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713C06C5-C12C-4A0E-A5A6-59B8E5ECB310}"/>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D67FD327-0BFA-4508-82FB-ABBC7E8CBFA0}"/>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360250DF-3DDE-462D-902C-0701915E55F9}"/>
            </a:ext>
          </a:extLst>
        </xdr:cNvPr>
        <xdr:cNvSpPr txBox="1"/>
      </xdr:nvSpPr>
      <xdr:spPr>
        <a:xfrm>
          <a:off x="22199600" y="6652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6F411D37-31AD-42B7-8F56-7B760A4B6EB9}"/>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33D3EACE-0C1C-445B-A555-BDBB29BF9115}"/>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06896F69-64C8-49CE-960D-F40922E02181}"/>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90EB9788-1CBD-463A-AA2B-3BACFE20CF98}"/>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7192A2DB-A7E7-42E2-8EC3-18E1315DD2AA}"/>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ACE3D163-F505-45DE-940E-538667613CD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F7963124-C89C-4D89-B4BC-2A8C25A8AC3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9A05A8B-AF0B-4EFD-99E7-260FCD45AA1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314DC56C-1573-412F-82F5-E1FFB835245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952B5AF3-0512-4C2B-AA8A-7DAD7AC6545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36830</xdr:rowOff>
    </xdr:from>
    <xdr:to>
      <xdr:col>116</xdr:col>
      <xdr:colOff>114300</xdr:colOff>
      <xdr:row>41</xdr:row>
      <xdr:rowOff>138430</xdr:rowOff>
    </xdr:to>
    <xdr:sp macro="" textlink="">
      <xdr:nvSpPr>
        <xdr:cNvPr id="484" name="楕円 483">
          <a:extLst>
            <a:ext uri="{FF2B5EF4-FFF2-40B4-BE49-F238E27FC236}">
              <a16:creationId xmlns:a16="http://schemas.microsoft.com/office/drawing/2014/main" id="{F90063A1-0318-4158-902F-97D7C179EC8E}"/>
            </a:ext>
          </a:extLst>
        </xdr:cNvPr>
        <xdr:cNvSpPr/>
      </xdr:nvSpPr>
      <xdr:spPr>
        <a:xfrm>
          <a:off x="221107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123207</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5C76886D-9D78-45DB-9016-F204F0C9DB96}"/>
            </a:ext>
          </a:extLst>
        </xdr:cNvPr>
        <xdr:cNvSpPr txBox="1"/>
      </xdr:nvSpPr>
      <xdr:spPr>
        <a:xfrm>
          <a:off x="22199600" y="698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27686</xdr:rowOff>
    </xdr:from>
    <xdr:to>
      <xdr:col>112</xdr:col>
      <xdr:colOff>38100</xdr:colOff>
      <xdr:row>41</xdr:row>
      <xdr:rowOff>129286</xdr:rowOff>
    </xdr:to>
    <xdr:sp macro="" textlink="">
      <xdr:nvSpPr>
        <xdr:cNvPr id="486" name="楕円 485">
          <a:extLst>
            <a:ext uri="{FF2B5EF4-FFF2-40B4-BE49-F238E27FC236}">
              <a16:creationId xmlns:a16="http://schemas.microsoft.com/office/drawing/2014/main" id="{E7E9A56D-C714-4B72-9F5D-A0E835028A3E}"/>
            </a:ext>
          </a:extLst>
        </xdr:cNvPr>
        <xdr:cNvSpPr/>
      </xdr:nvSpPr>
      <xdr:spPr>
        <a:xfrm>
          <a:off x="21272500" y="705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78486</xdr:rowOff>
    </xdr:from>
    <xdr:to>
      <xdr:col>116</xdr:col>
      <xdr:colOff>63500</xdr:colOff>
      <xdr:row>41</xdr:row>
      <xdr:rowOff>87630</xdr:rowOff>
    </xdr:to>
    <xdr:cxnSp macro="">
      <xdr:nvCxnSpPr>
        <xdr:cNvPr id="487" name="直線コネクタ 486">
          <a:extLst>
            <a:ext uri="{FF2B5EF4-FFF2-40B4-BE49-F238E27FC236}">
              <a16:creationId xmlns:a16="http://schemas.microsoft.com/office/drawing/2014/main" id="{10F8608C-3586-403D-8BFB-8ABA42B5DEC5}"/>
            </a:ext>
          </a:extLst>
        </xdr:cNvPr>
        <xdr:cNvCxnSpPr/>
      </xdr:nvCxnSpPr>
      <xdr:spPr>
        <a:xfrm>
          <a:off x="21323300" y="710793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27686</xdr:rowOff>
    </xdr:from>
    <xdr:to>
      <xdr:col>107</xdr:col>
      <xdr:colOff>101600</xdr:colOff>
      <xdr:row>41</xdr:row>
      <xdr:rowOff>129286</xdr:rowOff>
    </xdr:to>
    <xdr:sp macro="" textlink="">
      <xdr:nvSpPr>
        <xdr:cNvPr id="488" name="楕円 487">
          <a:extLst>
            <a:ext uri="{FF2B5EF4-FFF2-40B4-BE49-F238E27FC236}">
              <a16:creationId xmlns:a16="http://schemas.microsoft.com/office/drawing/2014/main" id="{3DD1D29D-34C9-4581-819E-9FC8903E6095}"/>
            </a:ext>
          </a:extLst>
        </xdr:cNvPr>
        <xdr:cNvSpPr/>
      </xdr:nvSpPr>
      <xdr:spPr>
        <a:xfrm>
          <a:off x="20383500" y="705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78486</xdr:rowOff>
    </xdr:from>
    <xdr:to>
      <xdr:col>111</xdr:col>
      <xdr:colOff>177800</xdr:colOff>
      <xdr:row>41</xdr:row>
      <xdr:rowOff>78486</xdr:rowOff>
    </xdr:to>
    <xdr:cxnSp macro="">
      <xdr:nvCxnSpPr>
        <xdr:cNvPr id="489" name="直線コネクタ 488">
          <a:extLst>
            <a:ext uri="{FF2B5EF4-FFF2-40B4-BE49-F238E27FC236}">
              <a16:creationId xmlns:a16="http://schemas.microsoft.com/office/drawing/2014/main" id="{818C72DF-7FE1-480B-845D-4BB82DC0DB83}"/>
            </a:ext>
          </a:extLst>
        </xdr:cNvPr>
        <xdr:cNvCxnSpPr/>
      </xdr:nvCxnSpPr>
      <xdr:spPr>
        <a:xfrm>
          <a:off x="20434300" y="71079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27686</xdr:rowOff>
    </xdr:from>
    <xdr:to>
      <xdr:col>102</xdr:col>
      <xdr:colOff>165100</xdr:colOff>
      <xdr:row>41</xdr:row>
      <xdr:rowOff>129286</xdr:rowOff>
    </xdr:to>
    <xdr:sp macro="" textlink="">
      <xdr:nvSpPr>
        <xdr:cNvPr id="490" name="楕円 489">
          <a:extLst>
            <a:ext uri="{FF2B5EF4-FFF2-40B4-BE49-F238E27FC236}">
              <a16:creationId xmlns:a16="http://schemas.microsoft.com/office/drawing/2014/main" id="{6FC12EF0-1DD4-4DFE-9158-7E6170A99155}"/>
            </a:ext>
          </a:extLst>
        </xdr:cNvPr>
        <xdr:cNvSpPr/>
      </xdr:nvSpPr>
      <xdr:spPr>
        <a:xfrm>
          <a:off x="19494500" y="705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78486</xdr:rowOff>
    </xdr:from>
    <xdr:to>
      <xdr:col>107</xdr:col>
      <xdr:colOff>50800</xdr:colOff>
      <xdr:row>41</xdr:row>
      <xdr:rowOff>78486</xdr:rowOff>
    </xdr:to>
    <xdr:cxnSp macro="">
      <xdr:nvCxnSpPr>
        <xdr:cNvPr id="491" name="直線コネクタ 490">
          <a:extLst>
            <a:ext uri="{FF2B5EF4-FFF2-40B4-BE49-F238E27FC236}">
              <a16:creationId xmlns:a16="http://schemas.microsoft.com/office/drawing/2014/main" id="{CC88F79A-8AD7-4904-901A-13FCCE575144}"/>
            </a:ext>
          </a:extLst>
        </xdr:cNvPr>
        <xdr:cNvCxnSpPr/>
      </xdr:nvCxnSpPr>
      <xdr:spPr>
        <a:xfrm>
          <a:off x="19545300" y="71079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27686</xdr:rowOff>
    </xdr:from>
    <xdr:to>
      <xdr:col>98</xdr:col>
      <xdr:colOff>38100</xdr:colOff>
      <xdr:row>41</xdr:row>
      <xdr:rowOff>129286</xdr:rowOff>
    </xdr:to>
    <xdr:sp macro="" textlink="">
      <xdr:nvSpPr>
        <xdr:cNvPr id="492" name="楕円 491">
          <a:extLst>
            <a:ext uri="{FF2B5EF4-FFF2-40B4-BE49-F238E27FC236}">
              <a16:creationId xmlns:a16="http://schemas.microsoft.com/office/drawing/2014/main" id="{DEA65EBD-2E19-4C86-84F3-77696D40885A}"/>
            </a:ext>
          </a:extLst>
        </xdr:cNvPr>
        <xdr:cNvSpPr/>
      </xdr:nvSpPr>
      <xdr:spPr>
        <a:xfrm>
          <a:off x="18605500" y="705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78486</xdr:rowOff>
    </xdr:from>
    <xdr:to>
      <xdr:col>102</xdr:col>
      <xdr:colOff>114300</xdr:colOff>
      <xdr:row>41</xdr:row>
      <xdr:rowOff>78486</xdr:rowOff>
    </xdr:to>
    <xdr:cxnSp macro="">
      <xdr:nvCxnSpPr>
        <xdr:cNvPr id="493" name="直線コネクタ 492">
          <a:extLst>
            <a:ext uri="{FF2B5EF4-FFF2-40B4-BE49-F238E27FC236}">
              <a16:creationId xmlns:a16="http://schemas.microsoft.com/office/drawing/2014/main" id="{075058D1-E339-41D0-AE7D-8C56F7180AA6}"/>
            </a:ext>
          </a:extLst>
        </xdr:cNvPr>
        <xdr:cNvCxnSpPr/>
      </xdr:nvCxnSpPr>
      <xdr:spPr>
        <a:xfrm>
          <a:off x="18656300" y="71079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82A41EA5-D6CF-41E6-83F4-4C4FFD1A42F3}"/>
            </a:ext>
          </a:extLst>
        </xdr:cNvPr>
        <xdr:cNvSpPr txBox="1"/>
      </xdr:nvSpPr>
      <xdr:spPr>
        <a:xfrm>
          <a:off x="21075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91CAC145-16BE-420C-85C1-B929E2464CE1}"/>
            </a:ext>
          </a:extLst>
        </xdr:cNvPr>
        <xdr:cNvSpPr txBox="1"/>
      </xdr:nvSpPr>
      <xdr:spPr>
        <a:xfrm>
          <a:off x="20199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B93B9035-E962-4B00-A69A-8E3260CB60FD}"/>
            </a:ext>
          </a:extLst>
        </xdr:cNvPr>
        <xdr:cNvSpPr txBox="1"/>
      </xdr:nvSpPr>
      <xdr:spPr>
        <a:xfrm>
          <a:off x="193104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8E4F3647-FCA8-46F7-B08E-486B8027696E}"/>
            </a:ext>
          </a:extLst>
        </xdr:cNvPr>
        <xdr:cNvSpPr txBox="1"/>
      </xdr:nvSpPr>
      <xdr:spPr>
        <a:xfrm>
          <a:off x="18421427" y="652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120413</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5ADE6A87-276A-4097-9A9C-A65938EC750E}"/>
            </a:ext>
          </a:extLst>
        </xdr:cNvPr>
        <xdr:cNvSpPr txBox="1"/>
      </xdr:nvSpPr>
      <xdr:spPr>
        <a:xfrm>
          <a:off x="21075727" y="714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120413</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5A5941D0-3667-4B16-ADA8-7AA4CCAD0A13}"/>
            </a:ext>
          </a:extLst>
        </xdr:cNvPr>
        <xdr:cNvSpPr txBox="1"/>
      </xdr:nvSpPr>
      <xdr:spPr>
        <a:xfrm>
          <a:off x="20199427" y="714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120413</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5BA17A83-EA0F-49AE-B452-9C779B2041AD}"/>
            </a:ext>
          </a:extLst>
        </xdr:cNvPr>
        <xdr:cNvSpPr txBox="1"/>
      </xdr:nvSpPr>
      <xdr:spPr>
        <a:xfrm>
          <a:off x="19310427" y="714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120413</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FBD84DFF-8ED9-4BE3-9C47-2BF9B217838B}"/>
            </a:ext>
          </a:extLst>
        </xdr:cNvPr>
        <xdr:cNvSpPr txBox="1"/>
      </xdr:nvSpPr>
      <xdr:spPr>
        <a:xfrm>
          <a:off x="18421427" y="714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B9DABBA1-E0CA-4587-8651-927D9629BB2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FEEA77D9-707F-4DC8-881F-4F6611EFA34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0AE8CE7E-8AF3-4060-A965-F19FDE69537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50D3D682-D444-4159-80D4-5519CCD4D58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90B196E2-14EB-4DBE-87EC-66338821D74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BF150E1D-7074-4246-8606-F927F334080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F451F328-FB5F-4A58-B8FF-CCB20387BB7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16DB5B05-4B99-4011-8233-5651D67432B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23EA8874-7C57-4308-B1E1-1F01CC3091F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020385E9-0496-4369-B4EB-3B98813FA4F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70E86C03-AA44-40D2-8569-883A040AA0A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AE1BA3B9-7223-4DC1-8CC3-DDD399BF8C8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39463712-AB79-42E8-A348-511564FFB9A3}"/>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FAA20AE8-6A3A-4D4F-8B12-C1FB4B1C54C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738AABA3-B0DD-493A-9544-CBD718577C5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0F8315D0-6463-46E7-84D9-9CD7128F464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CC468481-4B91-401B-A645-331D9C10703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BDB55B98-B510-4B5D-A14C-39D54125013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43E3E21A-4157-4B4A-8346-B3DB9847B8B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DEF218ED-08AF-4063-948D-B8ACD722131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EC1F93CC-DE6F-4BCE-9CFD-B877F95114F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27194F94-DF29-40D7-8FCA-9B92CD672D5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CB255895-D381-4FB3-BF5E-0840CBBD9A4E}"/>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5C7931A0-9509-4E98-BA80-5ACB5B93EE1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19EE1F42-28CF-42CC-897C-2408F8B8F855}"/>
            </a:ext>
          </a:extLst>
        </xdr:cNvPr>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B250F056-FA8F-417D-82AE-529BF6D1E77B}"/>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F698E768-ED58-4E53-BA16-5B6823371BE3}"/>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210D29BC-3A23-4700-B3FC-AF35689527C0}"/>
            </a:ext>
          </a:extLst>
        </xdr:cNvPr>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E0EC6388-F0CE-451D-AA01-02438B4CA814}"/>
            </a:ext>
          </a:extLst>
        </xdr:cNvPr>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95267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7035A943-CD2C-4273-ACBF-5300CF50055A}"/>
            </a:ext>
          </a:extLst>
        </xdr:cNvPr>
        <xdr:cNvSpPr txBox="1"/>
      </xdr:nvSpPr>
      <xdr:spPr>
        <a:xfrm>
          <a:off x="16357600" y="1003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38F7F5B7-707F-40FB-A493-B10E47FBB0B7}"/>
            </a:ext>
          </a:extLst>
        </xdr:cNvPr>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941AB906-0A42-4D75-B97D-51E604EA46A1}"/>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BE8B6C02-7148-45D4-88D6-F16E79ACB0FB}"/>
            </a:ext>
          </a:extLst>
        </xdr:cNvPr>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361DBC8B-94E5-4EE8-B2F7-74E6B70BAD11}"/>
            </a:ext>
          </a:extLst>
        </xdr:cNvPr>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2378D414-0D34-4B40-8F75-6594F2870C70}"/>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B23E99C8-837B-435B-B051-6AA704A210F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D11F42A9-09A6-48A3-BD8D-E5341D7AD28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9672379A-2FB2-47C9-B115-91AA1AAA167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17E61F9B-0BC7-410C-84C6-87959AE7ED0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4EF64846-5817-48C4-9367-5D623C9F9BB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36830</xdr:rowOff>
    </xdr:from>
    <xdr:to>
      <xdr:col>85</xdr:col>
      <xdr:colOff>177800</xdr:colOff>
      <xdr:row>58</xdr:row>
      <xdr:rowOff>138430</xdr:rowOff>
    </xdr:to>
    <xdr:sp macro="" textlink="">
      <xdr:nvSpPr>
        <xdr:cNvPr id="542" name="楕円 541">
          <a:extLst>
            <a:ext uri="{FF2B5EF4-FFF2-40B4-BE49-F238E27FC236}">
              <a16:creationId xmlns:a16="http://schemas.microsoft.com/office/drawing/2014/main" id="{26F05E3A-8F64-4B81-A3D2-92B8158ED31A}"/>
            </a:ext>
          </a:extLst>
        </xdr:cNvPr>
        <xdr:cNvSpPr/>
      </xdr:nvSpPr>
      <xdr:spPr>
        <a:xfrm>
          <a:off x="16268700" y="998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59707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CF20F48E-2AA5-4A51-A0C3-F891875F2BCD}"/>
            </a:ext>
          </a:extLst>
        </xdr:cNvPr>
        <xdr:cNvSpPr txBox="1"/>
      </xdr:nvSpPr>
      <xdr:spPr>
        <a:xfrm>
          <a:off x="16357600"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2540</xdr:rowOff>
    </xdr:from>
    <xdr:to>
      <xdr:col>81</xdr:col>
      <xdr:colOff>101600</xdr:colOff>
      <xdr:row>58</xdr:row>
      <xdr:rowOff>104140</xdr:rowOff>
    </xdr:to>
    <xdr:sp macro="" textlink="">
      <xdr:nvSpPr>
        <xdr:cNvPr id="544" name="楕円 543">
          <a:extLst>
            <a:ext uri="{FF2B5EF4-FFF2-40B4-BE49-F238E27FC236}">
              <a16:creationId xmlns:a16="http://schemas.microsoft.com/office/drawing/2014/main" id="{E160FE27-E959-4BF2-96AB-D8C6B96D0255}"/>
            </a:ext>
          </a:extLst>
        </xdr:cNvPr>
        <xdr:cNvSpPr/>
      </xdr:nvSpPr>
      <xdr:spPr>
        <a:xfrm>
          <a:off x="15430500" y="994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53340</xdr:rowOff>
    </xdr:from>
    <xdr:to>
      <xdr:col>85</xdr:col>
      <xdr:colOff>127000</xdr:colOff>
      <xdr:row>58</xdr:row>
      <xdr:rowOff>87630</xdr:rowOff>
    </xdr:to>
    <xdr:cxnSp macro="">
      <xdr:nvCxnSpPr>
        <xdr:cNvPr id="545" name="直線コネクタ 544">
          <a:extLst>
            <a:ext uri="{FF2B5EF4-FFF2-40B4-BE49-F238E27FC236}">
              <a16:creationId xmlns:a16="http://schemas.microsoft.com/office/drawing/2014/main" id="{50167DA9-20E9-4C15-B1ED-78F02D6802A1}"/>
            </a:ext>
          </a:extLst>
        </xdr:cNvPr>
        <xdr:cNvCxnSpPr/>
      </xdr:nvCxnSpPr>
      <xdr:spPr>
        <a:xfrm>
          <a:off x="15481300" y="999744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109220</xdr:rowOff>
    </xdr:from>
    <xdr:to>
      <xdr:col>76</xdr:col>
      <xdr:colOff>165100</xdr:colOff>
      <xdr:row>58</xdr:row>
      <xdr:rowOff>39370</xdr:rowOff>
    </xdr:to>
    <xdr:sp macro="" textlink="">
      <xdr:nvSpPr>
        <xdr:cNvPr id="546" name="楕円 545">
          <a:extLst>
            <a:ext uri="{FF2B5EF4-FFF2-40B4-BE49-F238E27FC236}">
              <a16:creationId xmlns:a16="http://schemas.microsoft.com/office/drawing/2014/main" id="{58C5C6FB-6D91-4C02-B84A-ED4DD5B3DB95}"/>
            </a:ext>
          </a:extLst>
        </xdr:cNvPr>
        <xdr:cNvSpPr/>
      </xdr:nvSpPr>
      <xdr:spPr>
        <a:xfrm>
          <a:off x="145415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160020</xdr:rowOff>
    </xdr:from>
    <xdr:to>
      <xdr:col>81</xdr:col>
      <xdr:colOff>50800</xdr:colOff>
      <xdr:row>58</xdr:row>
      <xdr:rowOff>53340</xdr:rowOff>
    </xdr:to>
    <xdr:cxnSp macro="">
      <xdr:nvCxnSpPr>
        <xdr:cNvPr id="547" name="直線コネクタ 546">
          <a:extLst>
            <a:ext uri="{FF2B5EF4-FFF2-40B4-BE49-F238E27FC236}">
              <a16:creationId xmlns:a16="http://schemas.microsoft.com/office/drawing/2014/main" id="{C8ED50A6-5C1E-4C00-862D-374A135D49C6}"/>
            </a:ext>
          </a:extLst>
        </xdr:cNvPr>
        <xdr:cNvCxnSpPr/>
      </xdr:nvCxnSpPr>
      <xdr:spPr>
        <a:xfrm>
          <a:off x="14592300" y="993267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158750</xdr:rowOff>
    </xdr:from>
    <xdr:to>
      <xdr:col>72</xdr:col>
      <xdr:colOff>38100</xdr:colOff>
      <xdr:row>59</xdr:row>
      <xdr:rowOff>88900</xdr:rowOff>
    </xdr:to>
    <xdr:sp macro="" textlink="">
      <xdr:nvSpPr>
        <xdr:cNvPr id="548" name="楕円 547">
          <a:extLst>
            <a:ext uri="{FF2B5EF4-FFF2-40B4-BE49-F238E27FC236}">
              <a16:creationId xmlns:a16="http://schemas.microsoft.com/office/drawing/2014/main" id="{1436E97C-62B4-4AAE-B854-777C71D7F28F}"/>
            </a:ext>
          </a:extLst>
        </xdr:cNvPr>
        <xdr:cNvSpPr/>
      </xdr:nvSpPr>
      <xdr:spPr>
        <a:xfrm>
          <a:off x="1365250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160020</xdr:rowOff>
    </xdr:from>
    <xdr:to>
      <xdr:col>76</xdr:col>
      <xdr:colOff>114300</xdr:colOff>
      <xdr:row>59</xdr:row>
      <xdr:rowOff>38100</xdr:rowOff>
    </xdr:to>
    <xdr:cxnSp macro="">
      <xdr:nvCxnSpPr>
        <xdr:cNvPr id="549" name="直線コネクタ 548">
          <a:extLst>
            <a:ext uri="{FF2B5EF4-FFF2-40B4-BE49-F238E27FC236}">
              <a16:creationId xmlns:a16="http://schemas.microsoft.com/office/drawing/2014/main" id="{F8C329E1-16BE-4CBD-AA11-6DC1AAFC56A9}"/>
            </a:ext>
          </a:extLst>
        </xdr:cNvPr>
        <xdr:cNvCxnSpPr/>
      </xdr:nvCxnSpPr>
      <xdr:spPr>
        <a:xfrm flipV="1">
          <a:off x="13703300" y="993267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90170</xdr:rowOff>
    </xdr:from>
    <xdr:to>
      <xdr:col>67</xdr:col>
      <xdr:colOff>101600</xdr:colOff>
      <xdr:row>59</xdr:row>
      <xdr:rowOff>20320</xdr:rowOff>
    </xdr:to>
    <xdr:sp macro="" textlink="">
      <xdr:nvSpPr>
        <xdr:cNvPr id="550" name="楕円 549">
          <a:extLst>
            <a:ext uri="{FF2B5EF4-FFF2-40B4-BE49-F238E27FC236}">
              <a16:creationId xmlns:a16="http://schemas.microsoft.com/office/drawing/2014/main" id="{ED860E8C-1308-4C24-A911-A60C8CA46DC3}"/>
            </a:ext>
          </a:extLst>
        </xdr:cNvPr>
        <xdr:cNvSpPr/>
      </xdr:nvSpPr>
      <xdr:spPr>
        <a:xfrm>
          <a:off x="12763500" y="100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140970</xdr:rowOff>
    </xdr:from>
    <xdr:to>
      <xdr:col>71</xdr:col>
      <xdr:colOff>177800</xdr:colOff>
      <xdr:row>59</xdr:row>
      <xdr:rowOff>38100</xdr:rowOff>
    </xdr:to>
    <xdr:cxnSp macro="">
      <xdr:nvCxnSpPr>
        <xdr:cNvPr id="551" name="直線コネクタ 550">
          <a:extLst>
            <a:ext uri="{FF2B5EF4-FFF2-40B4-BE49-F238E27FC236}">
              <a16:creationId xmlns:a16="http://schemas.microsoft.com/office/drawing/2014/main" id="{4CF15E34-67F3-4797-8C75-7F9A0CA7280D}"/>
            </a:ext>
          </a:extLst>
        </xdr:cNvPr>
        <xdr:cNvCxnSpPr/>
      </xdr:nvCxnSpPr>
      <xdr:spPr>
        <a:xfrm>
          <a:off x="12814300" y="100850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57167</xdr:rowOff>
    </xdr:from>
    <xdr:ext cx="405111" cy="259045"/>
    <xdr:sp macro="" textlink="">
      <xdr:nvSpPr>
        <xdr:cNvPr id="552" name="n_1aveValue【学校施設】&#10;有形固定資産減価償却率">
          <a:extLst>
            <a:ext uri="{FF2B5EF4-FFF2-40B4-BE49-F238E27FC236}">
              <a16:creationId xmlns:a16="http://schemas.microsoft.com/office/drawing/2014/main" id="{EA72F40F-B153-405A-B719-D9BB651D94E0}"/>
            </a:ext>
          </a:extLst>
        </xdr:cNvPr>
        <xdr:cNvSpPr txBox="1"/>
      </xdr:nvSpPr>
      <xdr:spPr>
        <a:xfrm>
          <a:off x="152660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45737</xdr:rowOff>
    </xdr:from>
    <xdr:ext cx="405111" cy="259045"/>
    <xdr:sp macro="" textlink="">
      <xdr:nvSpPr>
        <xdr:cNvPr id="553" name="n_2aveValue【学校施設】&#10;有形固定資産減価償却率">
          <a:extLst>
            <a:ext uri="{FF2B5EF4-FFF2-40B4-BE49-F238E27FC236}">
              <a16:creationId xmlns:a16="http://schemas.microsoft.com/office/drawing/2014/main" id="{094B973E-F29B-4EF6-8821-42F0F3DCC06D}"/>
            </a:ext>
          </a:extLst>
        </xdr:cNvPr>
        <xdr:cNvSpPr txBox="1"/>
      </xdr:nvSpPr>
      <xdr:spPr>
        <a:xfrm>
          <a:off x="14389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554" name="n_3aveValue【学校施設】&#10;有形固定資産減価償却率">
          <a:extLst>
            <a:ext uri="{FF2B5EF4-FFF2-40B4-BE49-F238E27FC236}">
              <a16:creationId xmlns:a16="http://schemas.microsoft.com/office/drawing/2014/main" id="{2C4D7312-5400-4FA9-A1F0-95A1107FB320}"/>
            </a:ext>
          </a:extLst>
        </xdr:cNvPr>
        <xdr:cNvSpPr txBox="1"/>
      </xdr:nvSpPr>
      <xdr:spPr>
        <a:xfrm>
          <a:off x="135007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555" name="n_4aveValue【学校施設】&#10;有形固定資産減価償却率">
          <a:extLst>
            <a:ext uri="{FF2B5EF4-FFF2-40B4-BE49-F238E27FC236}">
              <a16:creationId xmlns:a16="http://schemas.microsoft.com/office/drawing/2014/main" id="{05031C3E-368C-43BF-A418-527E27F01414}"/>
            </a:ext>
          </a:extLst>
        </xdr:cNvPr>
        <xdr:cNvSpPr txBox="1"/>
      </xdr:nvSpPr>
      <xdr:spPr>
        <a:xfrm>
          <a:off x="126117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120667</xdr:rowOff>
    </xdr:from>
    <xdr:ext cx="405111" cy="259045"/>
    <xdr:sp macro="" textlink="">
      <xdr:nvSpPr>
        <xdr:cNvPr id="556" name="n_1mainValue【学校施設】&#10;有形固定資産減価償却率">
          <a:extLst>
            <a:ext uri="{FF2B5EF4-FFF2-40B4-BE49-F238E27FC236}">
              <a16:creationId xmlns:a16="http://schemas.microsoft.com/office/drawing/2014/main" id="{F9B8351A-342D-4F53-9FA0-5697EF3B4DFE}"/>
            </a:ext>
          </a:extLst>
        </xdr:cNvPr>
        <xdr:cNvSpPr txBox="1"/>
      </xdr:nvSpPr>
      <xdr:spPr>
        <a:xfrm>
          <a:off x="15266044" y="972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55897</xdr:rowOff>
    </xdr:from>
    <xdr:ext cx="405111" cy="259045"/>
    <xdr:sp macro="" textlink="">
      <xdr:nvSpPr>
        <xdr:cNvPr id="557" name="n_2mainValue【学校施設】&#10;有形固定資産減価償却率">
          <a:extLst>
            <a:ext uri="{FF2B5EF4-FFF2-40B4-BE49-F238E27FC236}">
              <a16:creationId xmlns:a16="http://schemas.microsoft.com/office/drawing/2014/main" id="{A078F795-9A90-405E-991E-AAB8EB8A5578}"/>
            </a:ext>
          </a:extLst>
        </xdr:cNvPr>
        <xdr:cNvSpPr txBox="1"/>
      </xdr:nvSpPr>
      <xdr:spPr>
        <a:xfrm>
          <a:off x="14389744"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80027</xdr:rowOff>
    </xdr:from>
    <xdr:ext cx="405111" cy="259045"/>
    <xdr:sp macro="" textlink="">
      <xdr:nvSpPr>
        <xdr:cNvPr id="558" name="n_3mainValue【学校施設】&#10;有形固定資産減価償却率">
          <a:extLst>
            <a:ext uri="{FF2B5EF4-FFF2-40B4-BE49-F238E27FC236}">
              <a16:creationId xmlns:a16="http://schemas.microsoft.com/office/drawing/2014/main" id="{21885E4B-1506-40D8-B42E-07B534F4500A}"/>
            </a:ext>
          </a:extLst>
        </xdr:cNvPr>
        <xdr:cNvSpPr txBox="1"/>
      </xdr:nvSpPr>
      <xdr:spPr>
        <a:xfrm>
          <a:off x="13500744" y="1019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36847</xdr:rowOff>
    </xdr:from>
    <xdr:ext cx="405111" cy="259045"/>
    <xdr:sp macro="" textlink="">
      <xdr:nvSpPr>
        <xdr:cNvPr id="559" name="n_4mainValue【学校施設】&#10;有形固定資産減価償却率">
          <a:extLst>
            <a:ext uri="{FF2B5EF4-FFF2-40B4-BE49-F238E27FC236}">
              <a16:creationId xmlns:a16="http://schemas.microsoft.com/office/drawing/2014/main" id="{51D7027D-D8F4-4FD9-9D01-7EDCCC9F2858}"/>
            </a:ext>
          </a:extLst>
        </xdr:cNvPr>
        <xdr:cNvSpPr txBox="1"/>
      </xdr:nvSpPr>
      <xdr:spPr>
        <a:xfrm>
          <a:off x="1261174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44B74A94-7299-460B-8622-EF8D3CF9C2D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8B315603-41DB-4508-AFEB-6EE3757FE0C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16EEDBA2-4362-4715-B3D6-D33E8CB38B9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47312CCE-5FB9-43F5-8415-23A0DCD6550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70E3A85D-9F93-4AD1-8C70-298EC68AF7F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D9EBA27A-1925-42D3-B787-E446BA706EB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54598225-D8E5-4BF8-A1B7-9CE50CA105D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F9FEF234-D1EF-498A-AEDC-A65744AD094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E9C97DB5-BC82-4ADA-AC61-10A58090598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2364F2C0-85EB-414C-997B-EF07AC9FC90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F01B9344-FD05-473A-86FC-753B5E24C29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685CAD0B-870E-402E-8C31-494E06F4268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BE5FC44D-A490-4F6D-BC3E-E2BE8360735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FFD4EEFB-BA22-45F6-AF12-FEBD5F102C8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24C08912-2F93-4046-865C-AC9B6444BB0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3DAC64CC-5F42-4B3A-AD19-25C2E17F2C9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FC9FC97C-A916-43DE-8941-178B879C116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AFF2B5E6-A1E0-402E-B50C-CD40BE1B3C0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41E8CBB1-135E-4E9C-BE00-18C339104DC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31FE66FC-5E11-4609-B814-30631AAFD34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0916D388-6F83-48BF-B01D-55AEAFC371A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6FC4CD11-0071-48DD-82FD-3BD2B44D44C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7B8AB8B0-FC33-49F0-B778-67AE5746B7B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3E981337-A575-43B5-9233-E0B3E27EEE0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679197A5-468F-401E-83E3-6F6A06CA0A43}"/>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06C76277-20C9-4DCC-B5CE-17CBA96EDCDF}"/>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7C4A92C1-5593-4903-B757-7F091D085651}"/>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ACA72B3B-EEA8-4D7F-9364-413029146921}"/>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E5398ECC-9948-4F77-8DE5-3D6DF3C71C54}"/>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589" name="【学校施設】&#10;一人当たり面積平均値テキスト">
          <a:extLst>
            <a:ext uri="{FF2B5EF4-FFF2-40B4-BE49-F238E27FC236}">
              <a16:creationId xmlns:a16="http://schemas.microsoft.com/office/drawing/2014/main" id="{2D540865-A4FE-4975-9693-70E96DC3A170}"/>
            </a:ext>
          </a:extLst>
        </xdr:cNvPr>
        <xdr:cNvSpPr txBox="1"/>
      </xdr:nvSpPr>
      <xdr:spPr>
        <a:xfrm>
          <a:off x="22199600" y="1044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620EC761-1EAD-453A-9717-737D1ABD8D9E}"/>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426C9ACA-F707-4C5E-86AC-23C0319925FA}"/>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E2E56BF6-1CBA-421F-8C23-A2D3FBBAE8BB}"/>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B7D0D36A-D4C0-489D-82FF-69A639997891}"/>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AC0420D2-C8EA-45AB-B5F3-6861474980E1}"/>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C19C436-5F05-4531-B469-C614F8F900A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46705CA5-F962-41EA-B1DD-D31B5982027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6057F0CE-B32A-4175-A5E7-103C8C577AC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46101A53-5BAE-47DC-AC91-F5384CC8DF0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7B6073C3-FAC3-4B7C-BF4F-288E6CB886C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161290</xdr:rowOff>
    </xdr:from>
    <xdr:to>
      <xdr:col>116</xdr:col>
      <xdr:colOff>114300</xdr:colOff>
      <xdr:row>61</xdr:row>
      <xdr:rowOff>91440</xdr:rowOff>
    </xdr:to>
    <xdr:sp macro="" textlink="">
      <xdr:nvSpPr>
        <xdr:cNvPr id="600" name="楕円 599">
          <a:extLst>
            <a:ext uri="{FF2B5EF4-FFF2-40B4-BE49-F238E27FC236}">
              <a16:creationId xmlns:a16="http://schemas.microsoft.com/office/drawing/2014/main" id="{9576F786-26F1-4060-BAE9-85C554B072C9}"/>
            </a:ext>
          </a:extLst>
        </xdr:cNvPr>
        <xdr:cNvSpPr/>
      </xdr:nvSpPr>
      <xdr:spPr>
        <a:xfrm>
          <a:off x="221107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12717</xdr:rowOff>
    </xdr:from>
    <xdr:ext cx="469744" cy="259045"/>
    <xdr:sp macro="" textlink="">
      <xdr:nvSpPr>
        <xdr:cNvPr id="601" name="【学校施設】&#10;一人当たり面積該当値テキスト">
          <a:extLst>
            <a:ext uri="{FF2B5EF4-FFF2-40B4-BE49-F238E27FC236}">
              <a16:creationId xmlns:a16="http://schemas.microsoft.com/office/drawing/2014/main" id="{9291BF75-9913-4CF7-839E-3EB39F2C83F3}"/>
            </a:ext>
          </a:extLst>
        </xdr:cNvPr>
        <xdr:cNvSpPr txBox="1"/>
      </xdr:nvSpPr>
      <xdr:spPr>
        <a:xfrm>
          <a:off x="22199600" y="1029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165100</xdr:rowOff>
    </xdr:from>
    <xdr:to>
      <xdr:col>112</xdr:col>
      <xdr:colOff>38100</xdr:colOff>
      <xdr:row>61</xdr:row>
      <xdr:rowOff>95250</xdr:rowOff>
    </xdr:to>
    <xdr:sp macro="" textlink="">
      <xdr:nvSpPr>
        <xdr:cNvPr id="602" name="楕円 601">
          <a:extLst>
            <a:ext uri="{FF2B5EF4-FFF2-40B4-BE49-F238E27FC236}">
              <a16:creationId xmlns:a16="http://schemas.microsoft.com/office/drawing/2014/main" id="{F97CD9D9-383E-4200-B6ED-3DADAACD54A5}"/>
            </a:ext>
          </a:extLst>
        </xdr:cNvPr>
        <xdr:cNvSpPr/>
      </xdr:nvSpPr>
      <xdr:spPr>
        <a:xfrm>
          <a:off x="21272500" y="104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40640</xdr:rowOff>
    </xdr:from>
    <xdr:to>
      <xdr:col>116</xdr:col>
      <xdr:colOff>63500</xdr:colOff>
      <xdr:row>61</xdr:row>
      <xdr:rowOff>44450</xdr:rowOff>
    </xdr:to>
    <xdr:cxnSp macro="">
      <xdr:nvCxnSpPr>
        <xdr:cNvPr id="603" name="直線コネクタ 602">
          <a:extLst>
            <a:ext uri="{FF2B5EF4-FFF2-40B4-BE49-F238E27FC236}">
              <a16:creationId xmlns:a16="http://schemas.microsoft.com/office/drawing/2014/main" id="{1F78FA17-87EA-4C59-80F3-F18FA04DE0A6}"/>
            </a:ext>
          </a:extLst>
        </xdr:cNvPr>
        <xdr:cNvCxnSpPr/>
      </xdr:nvCxnSpPr>
      <xdr:spPr>
        <a:xfrm flipV="1">
          <a:off x="21323300" y="104990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165100</xdr:rowOff>
    </xdr:from>
    <xdr:to>
      <xdr:col>107</xdr:col>
      <xdr:colOff>101600</xdr:colOff>
      <xdr:row>61</xdr:row>
      <xdr:rowOff>95250</xdr:rowOff>
    </xdr:to>
    <xdr:sp macro="" textlink="">
      <xdr:nvSpPr>
        <xdr:cNvPr id="604" name="楕円 603">
          <a:extLst>
            <a:ext uri="{FF2B5EF4-FFF2-40B4-BE49-F238E27FC236}">
              <a16:creationId xmlns:a16="http://schemas.microsoft.com/office/drawing/2014/main" id="{1FEEBE43-B9EE-47E3-82A3-4BA3ADCAD343}"/>
            </a:ext>
          </a:extLst>
        </xdr:cNvPr>
        <xdr:cNvSpPr/>
      </xdr:nvSpPr>
      <xdr:spPr>
        <a:xfrm>
          <a:off x="20383500" y="1045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44450</xdr:rowOff>
    </xdr:from>
    <xdr:to>
      <xdr:col>111</xdr:col>
      <xdr:colOff>177800</xdr:colOff>
      <xdr:row>61</xdr:row>
      <xdr:rowOff>44450</xdr:rowOff>
    </xdr:to>
    <xdr:cxnSp macro="">
      <xdr:nvCxnSpPr>
        <xdr:cNvPr id="605" name="直線コネクタ 604">
          <a:extLst>
            <a:ext uri="{FF2B5EF4-FFF2-40B4-BE49-F238E27FC236}">
              <a16:creationId xmlns:a16="http://schemas.microsoft.com/office/drawing/2014/main" id="{504A0E7A-2ED5-42FC-B533-02BA8F5DF9CE}"/>
            </a:ext>
          </a:extLst>
        </xdr:cNvPr>
        <xdr:cNvCxnSpPr/>
      </xdr:nvCxnSpPr>
      <xdr:spPr>
        <a:xfrm>
          <a:off x="20434300" y="10502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606" name="楕円 605">
          <a:extLst>
            <a:ext uri="{FF2B5EF4-FFF2-40B4-BE49-F238E27FC236}">
              <a16:creationId xmlns:a16="http://schemas.microsoft.com/office/drawing/2014/main" id="{938FA652-D9A2-4892-93F9-0C81BD3EBC1E}"/>
            </a:ext>
          </a:extLst>
        </xdr:cNvPr>
        <xdr:cNvSpPr/>
      </xdr:nvSpPr>
      <xdr:spPr>
        <a:xfrm>
          <a:off x="19494500" y="1047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44450</xdr:rowOff>
    </xdr:from>
    <xdr:to>
      <xdr:col>107</xdr:col>
      <xdr:colOff>50800</xdr:colOff>
      <xdr:row>61</xdr:row>
      <xdr:rowOff>63500</xdr:rowOff>
    </xdr:to>
    <xdr:cxnSp macro="">
      <xdr:nvCxnSpPr>
        <xdr:cNvPr id="607" name="直線コネクタ 606">
          <a:extLst>
            <a:ext uri="{FF2B5EF4-FFF2-40B4-BE49-F238E27FC236}">
              <a16:creationId xmlns:a16="http://schemas.microsoft.com/office/drawing/2014/main" id="{D80205E1-EA4B-4D94-A07C-9210688E4A93}"/>
            </a:ext>
          </a:extLst>
        </xdr:cNvPr>
        <xdr:cNvCxnSpPr/>
      </xdr:nvCxnSpPr>
      <xdr:spPr>
        <a:xfrm flipV="1">
          <a:off x="19545300" y="1050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15240</xdr:rowOff>
    </xdr:from>
    <xdr:to>
      <xdr:col>98</xdr:col>
      <xdr:colOff>38100</xdr:colOff>
      <xdr:row>61</xdr:row>
      <xdr:rowOff>116840</xdr:rowOff>
    </xdr:to>
    <xdr:sp macro="" textlink="">
      <xdr:nvSpPr>
        <xdr:cNvPr id="608" name="楕円 607">
          <a:extLst>
            <a:ext uri="{FF2B5EF4-FFF2-40B4-BE49-F238E27FC236}">
              <a16:creationId xmlns:a16="http://schemas.microsoft.com/office/drawing/2014/main" id="{CFD9934A-C8E8-47F8-9A3B-29DF19748891}"/>
            </a:ext>
          </a:extLst>
        </xdr:cNvPr>
        <xdr:cNvSpPr/>
      </xdr:nvSpPr>
      <xdr:spPr>
        <a:xfrm>
          <a:off x="18605500" y="1047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63500</xdr:rowOff>
    </xdr:from>
    <xdr:to>
      <xdr:col>102</xdr:col>
      <xdr:colOff>114300</xdr:colOff>
      <xdr:row>61</xdr:row>
      <xdr:rowOff>66040</xdr:rowOff>
    </xdr:to>
    <xdr:cxnSp macro="">
      <xdr:nvCxnSpPr>
        <xdr:cNvPr id="609" name="直線コネクタ 608">
          <a:extLst>
            <a:ext uri="{FF2B5EF4-FFF2-40B4-BE49-F238E27FC236}">
              <a16:creationId xmlns:a16="http://schemas.microsoft.com/office/drawing/2014/main" id="{89E282C5-0098-400E-9DE7-1C72F7E76416}"/>
            </a:ext>
          </a:extLst>
        </xdr:cNvPr>
        <xdr:cNvCxnSpPr/>
      </xdr:nvCxnSpPr>
      <xdr:spPr>
        <a:xfrm flipV="1">
          <a:off x="18656300" y="1052195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610" name="n_1aveValue【学校施設】&#10;一人当たり面積">
          <a:extLst>
            <a:ext uri="{FF2B5EF4-FFF2-40B4-BE49-F238E27FC236}">
              <a16:creationId xmlns:a16="http://schemas.microsoft.com/office/drawing/2014/main" id="{E8538280-26E1-40C2-9459-19A60E00DF15}"/>
            </a:ext>
          </a:extLst>
        </xdr:cNvPr>
        <xdr:cNvSpPr txBox="1"/>
      </xdr:nvSpPr>
      <xdr:spPr>
        <a:xfrm>
          <a:off x="21075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100347</xdr:rowOff>
    </xdr:from>
    <xdr:ext cx="469744" cy="259045"/>
    <xdr:sp macro="" textlink="">
      <xdr:nvSpPr>
        <xdr:cNvPr id="611" name="n_2aveValue【学校施設】&#10;一人当たり面積">
          <a:extLst>
            <a:ext uri="{FF2B5EF4-FFF2-40B4-BE49-F238E27FC236}">
              <a16:creationId xmlns:a16="http://schemas.microsoft.com/office/drawing/2014/main" id="{B7CDED00-D8A2-4ED9-8BB0-431530706A0D}"/>
            </a:ext>
          </a:extLst>
        </xdr:cNvPr>
        <xdr:cNvSpPr txBox="1"/>
      </xdr:nvSpPr>
      <xdr:spPr>
        <a:xfrm>
          <a:off x="20199427" y="1055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105427</xdr:rowOff>
    </xdr:from>
    <xdr:ext cx="469744" cy="259045"/>
    <xdr:sp macro="" textlink="">
      <xdr:nvSpPr>
        <xdr:cNvPr id="612" name="n_3aveValue【学校施設】&#10;一人当たり面積">
          <a:extLst>
            <a:ext uri="{FF2B5EF4-FFF2-40B4-BE49-F238E27FC236}">
              <a16:creationId xmlns:a16="http://schemas.microsoft.com/office/drawing/2014/main" id="{04FEB294-E19A-46BE-B8AE-142103AE90AD}"/>
            </a:ext>
          </a:extLst>
        </xdr:cNvPr>
        <xdr:cNvSpPr txBox="1"/>
      </xdr:nvSpPr>
      <xdr:spPr>
        <a:xfrm>
          <a:off x="19310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613" name="n_4aveValue【学校施設】&#10;一人当たり面積">
          <a:extLst>
            <a:ext uri="{FF2B5EF4-FFF2-40B4-BE49-F238E27FC236}">
              <a16:creationId xmlns:a16="http://schemas.microsoft.com/office/drawing/2014/main" id="{D653E08F-E32A-4C75-8DDE-6EF26D1D1C45}"/>
            </a:ext>
          </a:extLst>
        </xdr:cNvPr>
        <xdr:cNvSpPr txBox="1"/>
      </xdr:nvSpPr>
      <xdr:spPr>
        <a:xfrm>
          <a:off x="18421427" y="1058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111777</xdr:rowOff>
    </xdr:from>
    <xdr:ext cx="469744" cy="259045"/>
    <xdr:sp macro="" textlink="">
      <xdr:nvSpPr>
        <xdr:cNvPr id="614" name="n_1mainValue【学校施設】&#10;一人当たり面積">
          <a:extLst>
            <a:ext uri="{FF2B5EF4-FFF2-40B4-BE49-F238E27FC236}">
              <a16:creationId xmlns:a16="http://schemas.microsoft.com/office/drawing/2014/main" id="{9F7F57EC-EDBB-49DB-891E-390649EF8D8A}"/>
            </a:ext>
          </a:extLst>
        </xdr:cNvPr>
        <xdr:cNvSpPr txBox="1"/>
      </xdr:nvSpPr>
      <xdr:spPr>
        <a:xfrm>
          <a:off x="21075727" y="1022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111777</xdr:rowOff>
    </xdr:from>
    <xdr:ext cx="469744" cy="259045"/>
    <xdr:sp macro="" textlink="">
      <xdr:nvSpPr>
        <xdr:cNvPr id="615" name="n_2mainValue【学校施設】&#10;一人当たり面積">
          <a:extLst>
            <a:ext uri="{FF2B5EF4-FFF2-40B4-BE49-F238E27FC236}">
              <a16:creationId xmlns:a16="http://schemas.microsoft.com/office/drawing/2014/main" id="{982BBFDD-2305-4F96-BD69-359C971D85F6}"/>
            </a:ext>
          </a:extLst>
        </xdr:cNvPr>
        <xdr:cNvSpPr txBox="1"/>
      </xdr:nvSpPr>
      <xdr:spPr>
        <a:xfrm>
          <a:off x="20199427" y="1022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130827</xdr:rowOff>
    </xdr:from>
    <xdr:ext cx="469744" cy="259045"/>
    <xdr:sp macro="" textlink="">
      <xdr:nvSpPr>
        <xdr:cNvPr id="616" name="n_3mainValue【学校施設】&#10;一人当たり面積">
          <a:extLst>
            <a:ext uri="{FF2B5EF4-FFF2-40B4-BE49-F238E27FC236}">
              <a16:creationId xmlns:a16="http://schemas.microsoft.com/office/drawing/2014/main" id="{4D4451AD-976D-447C-BB97-34E37B56A73A}"/>
            </a:ext>
          </a:extLst>
        </xdr:cNvPr>
        <xdr:cNvSpPr txBox="1"/>
      </xdr:nvSpPr>
      <xdr:spPr>
        <a:xfrm>
          <a:off x="19310427"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133367</xdr:rowOff>
    </xdr:from>
    <xdr:ext cx="469744" cy="259045"/>
    <xdr:sp macro="" textlink="">
      <xdr:nvSpPr>
        <xdr:cNvPr id="617" name="n_4mainValue【学校施設】&#10;一人当たり面積">
          <a:extLst>
            <a:ext uri="{FF2B5EF4-FFF2-40B4-BE49-F238E27FC236}">
              <a16:creationId xmlns:a16="http://schemas.microsoft.com/office/drawing/2014/main" id="{C181B07B-CE5B-43D9-A51B-7D95AA74A2E1}"/>
            </a:ext>
          </a:extLst>
        </xdr:cNvPr>
        <xdr:cNvSpPr txBox="1"/>
      </xdr:nvSpPr>
      <xdr:spPr>
        <a:xfrm>
          <a:off x="18421427" y="1024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056EC8EC-FD81-4676-9D9E-E754E78FB1D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D9D96200-B794-421D-84FD-ADB5069A6ED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970DD0CB-F2F6-4841-A620-5EBD9192357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B3EB02EB-5EA4-4AD6-B401-BE1E4C4D0AD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4C6FEE1D-F646-4A38-AE12-7E1DA2621B6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69B36BA-7A00-4D2C-99A5-D7024388228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54E279C5-B65F-41E7-9FD8-4229AE1581B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25A985A0-8637-48F3-9D06-376D74D6246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8BDE4ADE-4DFA-4B60-AC18-EC46DB46F21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5A63D2B3-DBC7-4B88-8EEA-15BC2FADB41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7641B832-19E2-43FE-9EAC-064AF9D2EB3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9" name="直線コネクタ 628">
          <a:extLst>
            <a:ext uri="{FF2B5EF4-FFF2-40B4-BE49-F238E27FC236}">
              <a16:creationId xmlns:a16="http://schemas.microsoft.com/office/drawing/2014/main" id="{3E223D90-1187-4044-851E-868E02B1C848}"/>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0" name="テキスト ボックス 629">
          <a:extLst>
            <a:ext uri="{FF2B5EF4-FFF2-40B4-BE49-F238E27FC236}">
              <a16:creationId xmlns:a16="http://schemas.microsoft.com/office/drawing/2014/main" id="{67B52780-4656-4011-ACBA-31699A10B8DB}"/>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1" name="直線コネクタ 630">
          <a:extLst>
            <a:ext uri="{FF2B5EF4-FFF2-40B4-BE49-F238E27FC236}">
              <a16:creationId xmlns:a16="http://schemas.microsoft.com/office/drawing/2014/main" id="{8BC5C972-80E0-47CB-B936-DD5D25BB1C9B}"/>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2" name="テキスト ボックス 631">
          <a:extLst>
            <a:ext uri="{FF2B5EF4-FFF2-40B4-BE49-F238E27FC236}">
              <a16:creationId xmlns:a16="http://schemas.microsoft.com/office/drawing/2014/main" id="{06DB363D-4DF7-498A-8745-0058B31C6D2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3" name="直線コネクタ 632">
          <a:extLst>
            <a:ext uri="{FF2B5EF4-FFF2-40B4-BE49-F238E27FC236}">
              <a16:creationId xmlns:a16="http://schemas.microsoft.com/office/drawing/2014/main" id="{3DC3144F-2C51-49CD-B38F-B445B7BCB24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4" name="テキスト ボックス 633">
          <a:extLst>
            <a:ext uri="{FF2B5EF4-FFF2-40B4-BE49-F238E27FC236}">
              <a16:creationId xmlns:a16="http://schemas.microsoft.com/office/drawing/2014/main" id="{DC8B5205-7425-4E58-9A3E-674D778D3803}"/>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5" name="直線コネクタ 634">
          <a:extLst>
            <a:ext uri="{FF2B5EF4-FFF2-40B4-BE49-F238E27FC236}">
              <a16:creationId xmlns:a16="http://schemas.microsoft.com/office/drawing/2014/main" id="{C9616231-4A54-4ADF-99FF-39FA9F86DE72}"/>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6" name="テキスト ボックス 635">
          <a:extLst>
            <a:ext uri="{FF2B5EF4-FFF2-40B4-BE49-F238E27FC236}">
              <a16:creationId xmlns:a16="http://schemas.microsoft.com/office/drawing/2014/main" id="{83B09EED-900E-4EDB-9AD1-694AE1810B7B}"/>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73846D64-2CFB-4BA6-A2FC-C5B074AAEC7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46DFC29F-67DF-45D4-AC6A-9618FA44935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7BD7FCE1-4EC0-441B-BB61-001FDA51AE7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640" name="直線コネクタ 639">
          <a:extLst>
            <a:ext uri="{FF2B5EF4-FFF2-40B4-BE49-F238E27FC236}">
              <a16:creationId xmlns:a16="http://schemas.microsoft.com/office/drawing/2014/main" id="{83D824AC-D8CE-4EA2-BBE1-9DAC9623CEAA}"/>
            </a:ext>
          </a:extLst>
        </xdr:cNvPr>
        <xdr:cNvCxnSpPr/>
      </xdr:nvCxnSpPr>
      <xdr:spPr>
        <a:xfrm flipV="1">
          <a:off x="16318864" y="13623798"/>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641" name="【児童館】&#10;有形固定資産減価償却率最小値テキスト">
          <a:extLst>
            <a:ext uri="{FF2B5EF4-FFF2-40B4-BE49-F238E27FC236}">
              <a16:creationId xmlns:a16="http://schemas.microsoft.com/office/drawing/2014/main" id="{CCC68EB3-DBC8-4F4C-A785-4BC1B1E94417}"/>
            </a:ext>
          </a:extLst>
        </xdr:cNvPr>
        <xdr:cNvSpPr txBox="1"/>
      </xdr:nvSpPr>
      <xdr:spPr>
        <a:xfrm>
          <a:off x="16357600" y="1479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642" name="直線コネクタ 641">
          <a:extLst>
            <a:ext uri="{FF2B5EF4-FFF2-40B4-BE49-F238E27FC236}">
              <a16:creationId xmlns:a16="http://schemas.microsoft.com/office/drawing/2014/main" id="{B649BE44-0A82-41B5-B812-CF212FE5C669}"/>
            </a:ext>
          </a:extLst>
        </xdr:cNvPr>
        <xdr:cNvCxnSpPr/>
      </xdr:nvCxnSpPr>
      <xdr:spPr>
        <a:xfrm>
          <a:off x="16230600" y="1479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643" name="【児童館】&#10;有形固定資産減価償却率最大値テキスト">
          <a:extLst>
            <a:ext uri="{FF2B5EF4-FFF2-40B4-BE49-F238E27FC236}">
              <a16:creationId xmlns:a16="http://schemas.microsoft.com/office/drawing/2014/main" id="{16B4B9B4-EDD6-4E66-9667-DE3E779CA891}"/>
            </a:ext>
          </a:extLst>
        </xdr:cNvPr>
        <xdr:cNvSpPr txBox="1"/>
      </xdr:nvSpPr>
      <xdr:spPr>
        <a:xfrm>
          <a:off x="16357600" y="133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644" name="直線コネクタ 643">
          <a:extLst>
            <a:ext uri="{FF2B5EF4-FFF2-40B4-BE49-F238E27FC236}">
              <a16:creationId xmlns:a16="http://schemas.microsoft.com/office/drawing/2014/main" id="{D6316714-0F4D-4963-9698-46FBAAF81B5E}"/>
            </a:ext>
          </a:extLst>
        </xdr:cNvPr>
        <xdr:cNvCxnSpPr/>
      </xdr:nvCxnSpPr>
      <xdr:spPr>
        <a:xfrm>
          <a:off x="16230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87901</xdr:rowOff>
    </xdr:from>
    <xdr:ext cx="405111" cy="259045"/>
    <xdr:sp macro="" textlink="">
      <xdr:nvSpPr>
        <xdr:cNvPr id="645" name="【児童館】&#10;有形固定資産減価償却率平均値テキスト">
          <a:extLst>
            <a:ext uri="{FF2B5EF4-FFF2-40B4-BE49-F238E27FC236}">
              <a16:creationId xmlns:a16="http://schemas.microsoft.com/office/drawing/2014/main" id="{D4AEACE1-7181-4B13-B804-508251C7287F}"/>
            </a:ext>
          </a:extLst>
        </xdr:cNvPr>
        <xdr:cNvSpPr txBox="1"/>
      </xdr:nvSpPr>
      <xdr:spPr>
        <a:xfrm>
          <a:off x="16357600" y="14146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646" name="フローチャート: 判断 645">
          <a:extLst>
            <a:ext uri="{FF2B5EF4-FFF2-40B4-BE49-F238E27FC236}">
              <a16:creationId xmlns:a16="http://schemas.microsoft.com/office/drawing/2014/main" id="{EABD5801-A177-49A5-A347-77C76F1B6969}"/>
            </a:ext>
          </a:extLst>
        </xdr:cNvPr>
        <xdr:cNvSpPr/>
      </xdr:nvSpPr>
      <xdr:spPr>
        <a:xfrm>
          <a:off x="16268700" y="1429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647" name="フローチャート: 判断 646">
          <a:extLst>
            <a:ext uri="{FF2B5EF4-FFF2-40B4-BE49-F238E27FC236}">
              <a16:creationId xmlns:a16="http://schemas.microsoft.com/office/drawing/2014/main" id="{51A25A4A-DF76-4003-BC1E-4BA7F8014CB1}"/>
            </a:ext>
          </a:extLst>
        </xdr:cNvPr>
        <xdr:cNvSpPr/>
      </xdr:nvSpPr>
      <xdr:spPr>
        <a:xfrm>
          <a:off x="15430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648" name="フローチャート: 判断 647">
          <a:extLst>
            <a:ext uri="{FF2B5EF4-FFF2-40B4-BE49-F238E27FC236}">
              <a16:creationId xmlns:a16="http://schemas.microsoft.com/office/drawing/2014/main" id="{26BFBF86-7739-4D2A-8CB4-EC799E1802B7}"/>
            </a:ext>
          </a:extLst>
        </xdr:cNvPr>
        <xdr:cNvSpPr/>
      </xdr:nvSpPr>
      <xdr:spPr>
        <a:xfrm>
          <a:off x="14541500" y="1426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649" name="フローチャート: 判断 648">
          <a:extLst>
            <a:ext uri="{FF2B5EF4-FFF2-40B4-BE49-F238E27FC236}">
              <a16:creationId xmlns:a16="http://schemas.microsoft.com/office/drawing/2014/main" id="{173B6C30-77D6-402A-BA8F-5277E934D13A}"/>
            </a:ext>
          </a:extLst>
        </xdr:cNvPr>
        <xdr:cNvSpPr/>
      </xdr:nvSpPr>
      <xdr:spPr>
        <a:xfrm>
          <a:off x="13652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50" name="フローチャート: 判断 649">
          <a:extLst>
            <a:ext uri="{FF2B5EF4-FFF2-40B4-BE49-F238E27FC236}">
              <a16:creationId xmlns:a16="http://schemas.microsoft.com/office/drawing/2014/main" id="{364CCB5C-9072-49A8-AA58-BEC047AF089F}"/>
            </a:ext>
          </a:extLst>
        </xdr:cNvPr>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292846E8-ABB3-4BBC-8E1E-F825063A9D4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8AFF62A6-6C12-4130-BBE1-82E58FB495A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A770ACF6-4176-4FC1-B0CD-F13CC8C3BE2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45258B21-A994-4627-BAE8-16C3E7B0F3F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DF606EFC-C0FA-4B50-9852-2D2F2F9831E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170180</xdr:rowOff>
    </xdr:from>
    <xdr:to>
      <xdr:col>85</xdr:col>
      <xdr:colOff>177800</xdr:colOff>
      <xdr:row>85</xdr:row>
      <xdr:rowOff>100330</xdr:rowOff>
    </xdr:to>
    <xdr:sp macro="" textlink="">
      <xdr:nvSpPr>
        <xdr:cNvPr id="656" name="楕円 655">
          <a:extLst>
            <a:ext uri="{FF2B5EF4-FFF2-40B4-BE49-F238E27FC236}">
              <a16:creationId xmlns:a16="http://schemas.microsoft.com/office/drawing/2014/main" id="{BE02C6E0-0813-4863-A81D-47855D42BECE}"/>
            </a:ext>
          </a:extLst>
        </xdr:cNvPr>
        <xdr:cNvSpPr/>
      </xdr:nvSpPr>
      <xdr:spPr>
        <a:xfrm>
          <a:off x="16268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148607</xdr:rowOff>
    </xdr:from>
    <xdr:ext cx="405111" cy="259045"/>
    <xdr:sp macro="" textlink="">
      <xdr:nvSpPr>
        <xdr:cNvPr id="657" name="【児童館】&#10;有形固定資産減価償却率該当値テキスト">
          <a:extLst>
            <a:ext uri="{FF2B5EF4-FFF2-40B4-BE49-F238E27FC236}">
              <a16:creationId xmlns:a16="http://schemas.microsoft.com/office/drawing/2014/main" id="{872B36D2-43EC-4048-ACCE-981DB49A0CF6}"/>
            </a:ext>
          </a:extLst>
        </xdr:cNvPr>
        <xdr:cNvSpPr txBox="1"/>
      </xdr:nvSpPr>
      <xdr:spPr>
        <a:xfrm>
          <a:off x="16357600"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23876</xdr:rowOff>
    </xdr:from>
    <xdr:to>
      <xdr:col>81</xdr:col>
      <xdr:colOff>101600</xdr:colOff>
      <xdr:row>85</xdr:row>
      <xdr:rowOff>125476</xdr:rowOff>
    </xdr:to>
    <xdr:sp macro="" textlink="">
      <xdr:nvSpPr>
        <xdr:cNvPr id="658" name="楕円 657">
          <a:extLst>
            <a:ext uri="{FF2B5EF4-FFF2-40B4-BE49-F238E27FC236}">
              <a16:creationId xmlns:a16="http://schemas.microsoft.com/office/drawing/2014/main" id="{4B62064E-25C8-43E3-8CDD-182F940724FF}"/>
            </a:ext>
          </a:extLst>
        </xdr:cNvPr>
        <xdr:cNvSpPr/>
      </xdr:nvSpPr>
      <xdr:spPr>
        <a:xfrm>
          <a:off x="15430500" y="1459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49530</xdr:rowOff>
    </xdr:from>
    <xdr:to>
      <xdr:col>85</xdr:col>
      <xdr:colOff>127000</xdr:colOff>
      <xdr:row>85</xdr:row>
      <xdr:rowOff>74676</xdr:rowOff>
    </xdr:to>
    <xdr:cxnSp macro="">
      <xdr:nvCxnSpPr>
        <xdr:cNvPr id="659" name="直線コネクタ 658">
          <a:extLst>
            <a:ext uri="{FF2B5EF4-FFF2-40B4-BE49-F238E27FC236}">
              <a16:creationId xmlns:a16="http://schemas.microsoft.com/office/drawing/2014/main" id="{0F394A8C-DB41-4DB9-A8C9-F458EE44A303}"/>
            </a:ext>
          </a:extLst>
        </xdr:cNvPr>
        <xdr:cNvCxnSpPr/>
      </xdr:nvCxnSpPr>
      <xdr:spPr>
        <a:xfrm flipV="1">
          <a:off x="15481300" y="14622780"/>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30735</xdr:rowOff>
    </xdr:from>
    <xdr:to>
      <xdr:col>76</xdr:col>
      <xdr:colOff>165100</xdr:colOff>
      <xdr:row>85</xdr:row>
      <xdr:rowOff>132335</xdr:rowOff>
    </xdr:to>
    <xdr:sp macro="" textlink="">
      <xdr:nvSpPr>
        <xdr:cNvPr id="660" name="楕円 659">
          <a:extLst>
            <a:ext uri="{FF2B5EF4-FFF2-40B4-BE49-F238E27FC236}">
              <a16:creationId xmlns:a16="http://schemas.microsoft.com/office/drawing/2014/main" id="{C59A1089-A375-4088-B49C-39B0CA4901CA}"/>
            </a:ext>
          </a:extLst>
        </xdr:cNvPr>
        <xdr:cNvSpPr/>
      </xdr:nvSpPr>
      <xdr:spPr>
        <a:xfrm>
          <a:off x="145415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74676</xdr:rowOff>
    </xdr:from>
    <xdr:to>
      <xdr:col>81</xdr:col>
      <xdr:colOff>50800</xdr:colOff>
      <xdr:row>85</xdr:row>
      <xdr:rowOff>81535</xdr:rowOff>
    </xdr:to>
    <xdr:cxnSp macro="">
      <xdr:nvCxnSpPr>
        <xdr:cNvPr id="661" name="直線コネクタ 660">
          <a:extLst>
            <a:ext uri="{FF2B5EF4-FFF2-40B4-BE49-F238E27FC236}">
              <a16:creationId xmlns:a16="http://schemas.microsoft.com/office/drawing/2014/main" id="{DF181FF3-EF74-4118-A0FC-BBC72DEBC021}"/>
            </a:ext>
          </a:extLst>
        </xdr:cNvPr>
        <xdr:cNvCxnSpPr/>
      </xdr:nvCxnSpPr>
      <xdr:spPr>
        <a:xfrm flipV="1">
          <a:off x="14592300" y="14647926"/>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14732</xdr:rowOff>
    </xdr:from>
    <xdr:to>
      <xdr:col>72</xdr:col>
      <xdr:colOff>38100</xdr:colOff>
      <xdr:row>85</xdr:row>
      <xdr:rowOff>116332</xdr:rowOff>
    </xdr:to>
    <xdr:sp macro="" textlink="">
      <xdr:nvSpPr>
        <xdr:cNvPr id="662" name="楕円 661">
          <a:extLst>
            <a:ext uri="{FF2B5EF4-FFF2-40B4-BE49-F238E27FC236}">
              <a16:creationId xmlns:a16="http://schemas.microsoft.com/office/drawing/2014/main" id="{BCC0AD46-E06A-40C7-B03F-0A6439334EB9}"/>
            </a:ext>
          </a:extLst>
        </xdr:cNvPr>
        <xdr:cNvSpPr/>
      </xdr:nvSpPr>
      <xdr:spPr>
        <a:xfrm>
          <a:off x="13652500" y="1458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65532</xdr:rowOff>
    </xdr:from>
    <xdr:to>
      <xdr:col>76</xdr:col>
      <xdr:colOff>114300</xdr:colOff>
      <xdr:row>85</xdr:row>
      <xdr:rowOff>81535</xdr:rowOff>
    </xdr:to>
    <xdr:cxnSp macro="">
      <xdr:nvCxnSpPr>
        <xdr:cNvPr id="663" name="直線コネクタ 662">
          <a:extLst>
            <a:ext uri="{FF2B5EF4-FFF2-40B4-BE49-F238E27FC236}">
              <a16:creationId xmlns:a16="http://schemas.microsoft.com/office/drawing/2014/main" id="{FAD2F7B6-83C0-4017-8C33-CD2B2826C1E2}"/>
            </a:ext>
          </a:extLst>
        </xdr:cNvPr>
        <xdr:cNvCxnSpPr/>
      </xdr:nvCxnSpPr>
      <xdr:spPr>
        <a:xfrm>
          <a:off x="13703300" y="14638782"/>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110744</xdr:rowOff>
    </xdr:from>
    <xdr:to>
      <xdr:col>67</xdr:col>
      <xdr:colOff>101600</xdr:colOff>
      <xdr:row>86</xdr:row>
      <xdr:rowOff>40894</xdr:rowOff>
    </xdr:to>
    <xdr:sp macro="" textlink="">
      <xdr:nvSpPr>
        <xdr:cNvPr id="664" name="楕円 663">
          <a:extLst>
            <a:ext uri="{FF2B5EF4-FFF2-40B4-BE49-F238E27FC236}">
              <a16:creationId xmlns:a16="http://schemas.microsoft.com/office/drawing/2014/main" id="{A2695839-1CA3-4797-AE02-5F0786FB49AD}"/>
            </a:ext>
          </a:extLst>
        </xdr:cNvPr>
        <xdr:cNvSpPr/>
      </xdr:nvSpPr>
      <xdr:spPr>
        <a:xfrm>
          <a:off x="12763500" y="1468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65532</xdr:rowOff>
    </xdr:from>
    <xdr:to>
      <xdr:col>71</xdr:col>
      <xdr:colOff>177800</xdr:colOff>
      <xdr:row>85</xdr:row>
      <xdr:rowOff>161544</xdr:rowOff>
    </xdr:to>
    <xdr:cxnSp macro="">
      <xdr:nvCxnSpPr>
        <xdr:cNvPr id="665" name="直線コネクタ 664">
          <a:extLst>
            <a:ext uri="{FF2B5EF4-FFF2-40B4-BE49-F238E27FC236}">
              <a16:creationId xmlns:a16="http://schemas.microsoft.com/office/drawing/2014/main" id="{168B082D-D589-434D-9E39-A362A73B3AC3}"/>
            </a:ext>
          </a:extLst>
        </xdr:cNvPr>
        <xdr:cNvCxnSpPr/>
      </xdr:nvCxnSpPr>
      <xdr:spPr>
        <a:xfrm flipV="1">
          <a:off x="12814300" y="1463878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160290</xdr:rowOff>
    </xdr:from>
    <xdr:ext cx="405111" cy="259045"/>
    <xdr:sp macro="" textlink="">
      <xdr:nvSpPr>
        <xdr:cNvPr id="666" name="n_1aveValue【児童館】&#10;有形固定資産減価償却率">
          <a:extLst>
            <a:ext uri="{FF2B5EF4-FFF2-40B4-BE49-F238E27FC236}">
              <a16:creationId xmlns:a16="http://schemas.microsoft.com/office/drawing/2014/main" id="{7928E2BB-18C7-4A20-8A4D-3325D763C7D1}"/>
            </a:ext>
          </a:extLst>
        </xdr:cNvPr>
        <xdr:cNvSpPr txBox="1"/>
      </xdr:nvSpPr>
      <xdr:spPr>
        <a:xfrm>
          <a:off x="15266044" y="140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153433</xdr:rowOff>
    </xdr:from>
    <xdr:ext cx="405111" cy="259045"/>
    <xdr:sp macro="" textlink="">
      <xdr:nvSpPr>
        <xdr:cNvPr id="667" name="n_2aveValue【児童館】&#10;有形固定資産減価償却率">
          <a:extLst>
            <a:ext uri="{FF2B5EF4-FFF2-40B4-BE49-F238E27FC236}">
              <a16:creationId xmlns:a16="http://schemas.microsoft.com/office/drawing/2014/main" id="{8F087D67-DC27-4BD3-AB32-2EA68D0B6630}"/>
            </a:ext>
          </a:extLst>
        </xdr:cNvPr>
        <xdr:cNvSpPr txBox="1"/>
      </xdr:nvSpPr>
      <xdr:spPr>
        <a:xfrm>
          <a:off x="14389744" y="14040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137431</xdr:rowOff>
    </xdr:from>
    <xdr:ext cx="405111" cy="259045"/>
    <xdr:sp macro="" textlink="">
      <xdr:nvSpPr>
        <xdr:cNvPr id="668" name="n_3aveValue【児童館】&#10;有形固定資産減価償却率">
          <a:extLst>
            <a:ext uri="{FF2B5EF4-FFF2-40B4-BE49-F238E27FC236}">
              <a16:creationId xmlns:a16="http://schemas.microsoft.com/office/drawing/2014/main" id="{8E3DCCAC-9E4A-4697-9D2A-425CB4DF6676}"/>
            </a:ext>
          </a:extLst>
        </xdr:cNvPr>
        <xdr:cNvSpPr txBox="1"/>
      </xdr:nvSpPr>
      <xdr:spPr>
        <a:xfrm>
          <a:off x="13500744" y="14024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71138</xdr:rowOff>
    </xdr:from>
    <xdr:ext cx="405111" cy="259045"/>
    <xdr:sp macro="" textlink="">
      <xdr:nvSpPr>
        <xdr:cNvPr id="669" name="n_4aveValue【児童館】&#10;有形固定資産減価償却率">
          <a:extLst>
            <a:ext uri="{FF2B5EF4-FFF2-40B4-BE49-F238E27FC236}">
              <a16:creationId xmlns:a16="http://schemas.microsoft.com/office/drawing/2014/main" id="{3A29443C-5DE4-43D4-84A7-5EA403680867}"/>
            </a:ext>
          </a:extLst>
        </xdr:cNvPr>
        <xdr:cNvSpPr txBox="1"/>
      </xdr:nvSpPr>
      <xdr:spPr>
        <a:xfrm>
          <a:off x="12611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116603</xdr:rowOff>
    </xdr:from>
    <xdr:ext cx="405111" cy="259045"/>
    <xdr:sp macro="" textlink="">
      <xdr:nvSpPr>
        <xdr:cNvPr id="670" name="n_1mainValue【児童館】&#10;有形固定資産減価償却率">
          <a:extLst>
            <a:ext uri="{FF2B5EF4-FFF2-40B4-BE49-F238E27FC236}">
              <a16:creationId xmlns:a16="http://schemas.microsoft.com/office/drawing/2014/main" id="{35FF7CAB-FB71-4393-9AA6-6FCF0EDD70E6}"/>
            </a:ext>
          </a:extLst>
        </xdr:cNvPr>
        <xdr:cNvSpPr txBox="1"/>
      </xdr:nvSpPr>
      <xdr:spPr>
        <a:xfrm>
          <a:off x="15266044" y="1468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123462</xdr:rowOff>
    </xdr:from>
    <xdr:ext cx="405111" cy="259045"/>
    <xdr:sp macro="" textlink="">
      <xdr:nvSpPr>
        <xdr:cNvPr id="671" name="n_2mainValue【児童館】&#10;有形固定資産減価償却率">
          <a:extLst>
            <a:ext uri="{FF2B5EF4-FFF2-40B4-BE49-F238E27FC236}">
              <a16:creationId xmlns:a16="http://schemas.microsoft.com/office/drawing/2014/main" id="{9E04A086-881F-43D3-8000-D32ACC81BAEF}"/>
            </a:ext>
          </a:extLst>
        </xdr:cNvPr>
        <xdr:cNvSpPr txBox="1"/>
      </xdr:nvSpPr>
      <xdr:spPr>
        <a:xfrm>
          <a:off x="14389744" y="14696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107459</xdr:rowOff>
    </xdr:from>
    <xdr:ext cx="405111" cy="259045"/>
    <xdr:sp macro="" textlink="">
      <xdr:nvSpPr>
        <xdr:cNvPr id="672" name="n_3mainValue【児童館】&#10;有形固定資産減価償却率">
          <a:extLst>
            <a:ext uri="{FF2B5EF4-FFF2-40B4-BE49-F238E27FC236}">
              <a16:creationId xmlns:a16="http://schemas.microsoft.com/office/drawing/2014/main" id="{6D7E4185-3A5D-49F3-9C6B-2D7E9672F321}"/>
            </a:ext>
          </a:extLst>
        </xdr:cNvPr>
        <xdr:cNvSpPr txBox="1"/>
      </xdr:nvSpPr>
      <xdr:spPr>
        <a:xfrm>
          <a:off x="13500744" y="14680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32021</xdr:rowOff>
    </xdr:from>
    <xdr:ext cx="405111" cy="259045"/>
    <xdr:sp macro="" textlink="">
      <xdr:nvSpPr>
        <xdr:cNvPr id="673" name="n_4mainValue【児童館】&#10;有形固定資産減価償却率">
          <a:extLst>
            <a:ext uri="{FF2B5EF4-FFF2-40B4-BE49-F238E27FC236}">
              <a16:creationId xmlns:a16="http://schemas.microsoft.com/office/drawing/2014/main" id="{460A64FF-CC57-4B39-9BEB-3EE3A53C134C}"/>
            </a:ext>
          </a:extLst>
        </xdr:cNvPr>
        <xdr:cNvSpPr txBox="1"/>
      </xdr:nvSpPr>
      <xdr:spPr>
        <a:xfrm>
          <a:off x="12611744" y="1477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D7CBB736-46CB-4969-8B9B-8634A8F28DB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B1D8E043-3FD2-44A7-8F21-12CC32B4D67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E0AA2958-C65B-4AD7-A707-D0E48C34ECA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699110D4-113B-46EA-A01D-A98B24AA531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791990DC-8D88-483C-90C6-6FA5AA87D1C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55A98B97-06C4-4270-B599-E7564BB77DA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467A053E-171B-4C34-A19A-FE2D7C803C9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E2B2FE4C-A07C-4065-851F-D9FCA72ABFB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93E732A3-D4FB-4453-8781-E61BD158599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0B742223-57AE-4FA7-982C-F888E56FC1C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7DDB888F-FF2A-4261-8378-6A644DEDFDC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24481D00-9C99-4AE6-94B9-A47B0AD4730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EADC590D-97FB-4ABB-BBD9-F7D0E325286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875B7E28-4611-410D-AD8F-FEEB1A8F477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164749B3-7267-4304-94FF-9B60C91321D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A576B93D-D25C-4606-B0D8-13B76A12704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284BBAA0-8150-43F0-BC1F-D4142E1CFEF3}"/>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E528E99C-6FA5-4499-A0DF-F36C93DCD79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B26828D9-22B2-4BE1-9BD0-D2C9C8C01CC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9F404780-77C6-4EEB-A264-48CE1C3FECF3}"/>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443AA890-E54C-4C89-AAF9-DF6A3364992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6FB04D54-ECF7-4635-924A-6395F0D9B5C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0D2B3F93-C5D3-4655-B3D8-C8E0C585B79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0F1BB9CB-AFA8-4E1E-B1E2-FBBBA9FD8DF9}"/>
            </a:ext>
          </a:extLst>
        </xdr:cNvPr>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9E27D964-C90D-4E37-8923-B9C597030D37}"/>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199D580B-398A-465B-849E-96D3F00CC6E5}"/>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0" name="【児童館】&#10;一人当たり面積最大値テキスト">
          <a:extLst>
            <a:ext uri="{FF2B5EF4-FFF2-40B4-BE49-F238E27FC236}">
              <a16:creationId xmlns:a16="http://schemas.microsoft.com/office/drawing/2014/main" id="{99437E66-E5A5-4EB8-84A0-B9126CDB9DC9}"/>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1" name="直線コネクタ 700">
          <a:extLst>
            <a:ext uri="{FF2B5EF4-FFF2-40B4-BE49-F238E27FC236}">
              <a16:creationId xmlns:a16="http://schemas.microsoft.com/office/drawing/2014/main" id="{1D34DB8C-D849-484C-AFD1-AF60892DEF29}"/>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118127</xdr:rowOff>
    </xdr:from>
    <xdr:ext cx="469744" cy="259045"/>
    <xdr:sp macro="" textlink="">
      <xdr:nvSpPr>
        <xdr:cNvPr id="702" name="【児童館】&#10;一人当たり面積平均値テキスト">
          <a:extLst>
            <a:ext uri="{FF2B5EF4-FFF2-40B4-BE49-F238E27FC236}">
              <a16:creationId xmlns:a16="http://schemas.microsoft.com/office/drawing/2014/main" id="{B7A62F6E-F6B0-481A-A651-D168A47EFCD7}"/>
            </a:ext>
          </a:extLst>
        </xdr:cNvPr>
        <xdr:cNvSpPr txBox="1"/>
      </xdr:nvSpPr>
      <xdr:spPr>
        <a:xfrm>
          <a:off x="22199600" y="14177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3" name="フローチャート: 判断 702">
          <a:extLst>
            <a:ext uri="{FF2B5EF4-FFF2-40B4-BE49-F238E27FC236}">
              <a16:creationId xmlns:a16="http://schemas.microsoft.com/office/drawing/2014/main" id="{9FD1717A-1C84-4772-AD08-F3B7679E30D6}"/>
            </a:ext>
          </a:extLst>
        </xdr:cNvPr>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4" name="フローチャート: 判断 703">
          <a:extLst>
            <a:ext uri="{FF2B5EF4-FFF2-40B4-BE49-F238E27FC236}">
              <a16:creationId xmlns:a16="http://schemas.microsoft.com/office/drawing/2014/main" id="{EE24EFBE-D713-4E15-A3EA-FAC30B0AD31A}"/>
            </a:ext>
          </a:extLst>
        </xdr:cNvPr>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5" name="フローチャート: 判断 704">
          <a:extLst>
            <a:ext uri="{FF2B5EF4-FFF2-40B4-BE49-F238E27FC236}">
              <a16:creationId xmlns:a16="http://schemas.microsoft.com/office/drawing/2014/main" id="{9998C82F-DB44-4F38-A852-20DE181A2EEE}"/>
            </a:ext>
          </a:extLst>
        </xdr:cNvPr>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6" name="フローチャート: 判断 705">
          <a:extLst>
            <a:ext uri="{FF2B5EF4-FFF2-40B4-BE49-F238E27FC236}">
              <a16:creationId xmlns:a16="http://schemas.microsoft.com/office/drawing/2014/main" id="{9D183BB4-1DBF-40CD-B297-70D4CBF60C63}"/>
            </a:ext>
          </a:extLst>
        </xdr:cNvPr>
        <xdr:cNvSpPr/>
      </xdr:nvSpPr>
      <xdr:spPr>
        <a:xfrm>
          <a:off x="19494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7" name="フローチャート: 判断 706">
          <a:extLst>
            <a:ext uri="{FF2B5EF4-FFF2-40B4-BE49-F238E27FC236}">
              <a16:creationId xmlns:a16="http://schemas.microsoft.com/office/drawing/2014/main" id="{6B600125-335F-4683-9868-495B5EE2BEC0}"/>
            </a:ext>
          </a:extLst>
        </xdr:cNvPr>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D3E49B34-7F6F-46BC-8F69-1AA82D959F7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9735D70D-E7D7-4E12-8397-B662515CBA4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B388F4F3-7BA9-4204-8D95-77DAF9DDAD3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83E0FBC9-5C65-45C8-89AA-86C8E731374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CBFC8949-A257-48FD-AFB2-499930B27C8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25400</xdr:rowOff>
    </xdr:from>
    <xdr:to>
      <xdr:col>116</xdr:col>
      <xdr:colOff>114300</xdr:colOff>
      <xdr:row>78</xdr:row>
      <xdr:rowOff>127000</xdr:rowOff>
    </xdr:to>
    <xdr:sp macro="" textlink="">
      <xdr:nvSpPr>
        <xdr:cNvPr id="713" name="楕円 712">
          <a:extLst>
            <a:ext uri="{FF2B5EF4-FFF2-40B4-BE49-F238E27FC236}">
              <a16:creationId xmlns:a16="http://schemas.microsoft.com/office/drawing/2014/main" id="{4A8C3C5E-DD5F-4605-924C-5D55B363EB4C}"/>
            </a:ext>
          </a:extLst>
        </xdr:cNvPr>
        <xdr:cNvSpPr/>
      </xdr:nvSpPr>
      <xdr:spPr>
        <a:xfrm>
          <a:off x="221107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149877</xdr:rowOff>
    </xdr:from>
    <xdr:ext cx="469744" cy="259045"/>
    <xdr:sp macro="" textlink="">
      <xdr:nvSpPr>
        <xdr:cNvPr id="714" name="【児童館】&#10;一人当たり面積該当値テキスト">
          <a:extLst>
            <a:ext uri="{FF2B5EF4-FFF2-40B4-BE49-F238E27FC236}">
              <a16:creationId xmlns:a16="http://schemas.microsoft.com/office/drawing/2014/main" id="{BFE1D1BE-E86A-4401-9E3F-BFDA7F958702}"/>
            </a:ext>
          </a:extLst>
        </xdr:cNvPr>
        <xdr:cNvSpPr txBox="1"/>
      </xdr:nvSpPr>
      <xdr:spPr>
        <a:xfrm>
          <a:off x="22199600" y="133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63500</xdr:rowOff>
    </xdr:from>
    <xdr:to>
      <xdr:col>112</xdr:col>
      <xdr:colOff>38100</xdr:colOff>
      <xdr:row>78</xdr:row>
      <xdr:rowOff>165100</xdr:rowOff>
    </xdr:to>
    <xdr:sp macro="" textlink="">
      <xdr:nvSpPr>
        <xdr:cNvPr id="715" name="楕円 714">
          <a:extLst>
            <a:ext uri="{FF2B5EF4-FFF2-40B4-BE49-F238E27FC236}">
              <a16:creationId xmlns:a16="http://schemas.microsoft.com/office/drawing/2014/main" id="{6433FB50-9313-4D16-9DFF-4CD90930AF97}"/>
            </a:ext>
          </a:extLst>
        </xdr:cNvPr>
        <xdr:cNvSpPr/>
      </xdr:nvSpPr>
      <xdr:spPr>
        <a:xfrm>
          <a:off x="21272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76200</xdr:rowOff>
    </xdr:from>
    <xdr:to>
      <xdr:col>116</xdr:col>
      <xdr:colOff>63500</xdr:colOff>
      <xdr:row>78</xdr:row>
      <xdr:rowOff>114300</xdr:rowOff>
    </xdr:to>
    <xdr:cxnSp macro="">
      <xdr:nvCxnSpPr>
        <xdr:cNvPr id="716" name="直線コネクタ 715">
          <a:extLst>
            <a:ext uri="{FF2B5EF4-FFF2-40B4-BE49-F238E27FC236}">
              <a16:creationId xmlns:a16="http://schemas.microsoft.com/office/drawing/2014/main" id="{96ED1C1F-19DD-4D94-84B9-1CF6FFBC4BD3}"/>
            </a:ext>
          </a:extLst>
        </xdr:cNvPr>
        <xdr:cNvCxnSpPr/>
      </xdr:nvCxnSpPr>
      <xdr:spPr>
        <a:xfrm flipV="1">
          <a:off x="21323300" y="134493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63500</xdr:rowOff>
    </xdr:from>
    <xdr:to>
      <xdr:col>107</xdr:col>
      <xdr:colOff>101600</xdr:colOff>
      <xdr:row>78</xdr:row>
      <xdr:rowOff>165100</xdr:rowOff>
    </xdr:to>
    <xdr:sp macro="" textlink="">
      <xdr:nvSpPr>
        <xdr:cNvPr id="717" name="楕円 716">
          <a:extLst>
            <a:ext uri="{FF2B5EF4-FFF2-40B4-BE49-F238E27FC236}">
              <a16:creationId xmlns:a16="http://schemas.microsoft.com/office/drawing/2014/main" id="{C6CD1DED-DA54-42A9-A532-EB268DC0C300}"/>
            </a:ext>
          </a:extLst>
        </xdr:cNvPr>
        <xdr:cNvSpPr/>
      </xdr:nvSpPr>
      <xdr:spPr>
        <a:xfrm>
          <a:off x="20383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114300</xdr:rowOff>
    </xdr:from>
    <xdr:to>
      <xdr:col>111</xdr:col>
      <xdr:colOff>177800</xdr:colOff>
      <xdr:row>78</xdr:row>
      <xdr:rowOff>114300</xdr:rowOff>
    </xdr:to>
    <xdr:cxnSp macro="">
      <xdr:nvCxnSpPr>
        <xdr:cNvPr id="718" name="直線コネクタ 717">
          <a:extLst>
            <a:ext uri="{FF2B5EF4-FFF2-40B4-BE49-F238E27FC236}">
              <a16:creationId xmlns:a16="http://schemas.microsoft.com/office/drawing/2014/main" id="{D3C417F5-CC5A-4EA2-A622-C9C8E3B38306}"/>
            </a:ext>
          </a:extLst>
        </xdr:cNvPr>
        <xdr:cNvCxnSpPr/>
      </xdr:nvCxnSpPr>
      <xdr:spPr>
        <a:xfrm>
          <a:off x="20434300" y="13487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25400</xdr:rowOff>
    </xdr:from>
    <xdr:to>
      <xdr:col>102</xdr:col>
      <xdr:colOff>165100</xdr:colOff>
      <xdr:row>78</xdr:row>
      <xdr:rowOff>127000</xdr:rowOff>
    </xdr:to>
    <xdr:sp macro="" textlink="">
      <xdr:nvSpPr>
        <xdr:cNvPr id="719" name="楕円 718">
          <a:extLst>
            <a:ext uri="{FF2B5EF4-FFF2-40B4-BE49-F238E27FC236}">
              <a16:creationId xmlns:a16="http://schemas.microsoft.com/office/drawing/2014/main" id="{9E3482D7-80BF-40E0-9BE6-9FC24D37430B}"/>
            </a:ext>
          </a:extLst>
        </xdr:cNvPr>
        <xdr:cNvSpPr/>
      </xdr:nvSpPr>
      <xdr:spPr>
        <a:xfrm>
          <a:off x="19494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76200</xdr:rowOff>
    </xdr:from>
    <xdr:to>
      <xdr:col>107</xdr:col>
      <xdr:colOff>50800</xdr:colOff>
      <xdr:row>78</xdr:row>
      <xdr:rowOff>114300</xdr:rowOff>
    </xdr:to>
    <xdr:cxnSp macro="">
      <xdr:nvCxnSpPr>
        <xdr:cNvPr id="720" name="直線コネクタ 719">
          <a:extLst>
            <a:ext uri="{FF2B5EF4-FFF2-40B4-BE49-F238E27FC236}">
              <a16:creationId xmlns:a16="http://schemas.microsoft.com/office/drawing/2014/main" id="{8272CB97-5E3B-494B-B6E0-DDB6D20BCE0E}"/>
            </a:ext>
          </a:extLst>
        </xdr:cNvPr>
        <xdr:cNvCxnSpPr/>
      </xdr:nvCxnSpPr>
      <xdr:spPr>
        <a:xfrm>
          <a:off x="19545300" y="13449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101600</xdr:rowOff>
    </xdr:from>
    <xdr:to>
      <xdr:col>98</xdr:col>
      <xdr:colOff>38100</xdr:colOff>
      <xdr:row>79</xdr:row>
      <xdr:rowOff>31750</xdr:rowOff>
    </xdr:to>
    <xdr:sp macro="" textlink="">
      <xdr:nvSpPr>
        <xdr:cNvPr id="721" name="楕円 720">
          <a:extLst>
            <a:ext uri="{FF2B5EF4-FFF2-40B4-BE49-F238E27FC236}">
              <a16:creationId xmlns:a16="http://schemas.microsoft.com/office/drawing/2014/main" id="{9C241ECB-AC24-4DBE-887F-6F22F0F6294E}"/>
            </a:ext>
          </a:extLst>
        </xdr:cNvPr>
        <xdr:cNvSpPr/>
      </xdr:nvSpPr>
      <xdr:spPr>
        <a:xfrm>
          <a:off x="186055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76200</xdr:rowOff>
    </xdr:from>
    <xdr:to>
      <xdr:col>102</xdr:col>
      <xdr:colOff>114300</xdr:colOff>
      <xdr:row>78</xdr:row>
      <xdr:rowOff>152400</xdr:rowOff>
    </xdr:to>
    <xdr:cxnSp macro="">
      <xdr:nvCxnSpPr>
        <xdr:cNvPr id="722" name="直線コネクタ 721">
          <a:extLst>
            <a:ext uri="{FF2B5EF4-FFF2-40B4-BE49-F238E27FC236}">
              <a16:creationId xmlns:a16="http://schemas.microsoft.com/office/drawing/2014/main" id="{3E5054BE-DB23-4322-AF40-410458D77F1B}"/>
            </a:ext>
          </a:extLst>
        </xdr:cNvPr>
        <xdr:cNvCxnSpPr/>
      </xdr:nvCxnSpPr>
      <xdr:spPr>
        <a:xfrm flipV="1">
          <a:off x="18656300" y="13449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60977</xdr:rowOff>
    </xdr:from>
    <xdr:ext cx="469744" cy="259045"/>
    <xdr:sp macro="" textlink="">
      <xdr:nvSpPr>
        <xdr:cNvPr id="723" name="n_1aveValue【児童館】&#10;一人当たり面積">
          <a:extLst>
            <a:ext uri="{FF2B5EF4-FFF2-40B4-BE49-F238E27FC236}">
              <a16:creationId xmlns:a16="http://schemas.microsoft.com/office/drawing/2014/main" id="{967C891A-1341-4DA0-BD32-6542549E2E04}"/>
            </a:ext>
          </a:extLst>
        </xdr:cNvPr>
        <xdr:cNvSpPr txBox="1"/>
      </xdr:nvSpPr>
      <xdr:spPr>
        <a:xfrm>
          <a:off x="210757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724" name="n_2aveValue【児童館】&#10;一人当たり面積">
          <a:extLst>
            <a:ext uri="{FF2B5EF4-FFF2-40B4-BE49-F238E27FC236}">
              <a16:creationId xmlns:a16="http://schemas.microsoft.com/office/drawing/2014/main" id="{501AA06B-84BB-4B55-823F-510A7AFC5BEE}"/>
            </a:ext>
          </a:extLst>
        </xdr:cNvPr>
        <xdr:cNvSpPr txBox="1"/>
      </xdr:nvSpPr>
      <xdr:spPr>
        <a:xfrm>
          <a:off x="20199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725" name="n_3aveValue【児童館】&#10;一人当たり面積">
          <a:extLst>
            <a:ext uri="{FF2B5EF4-FFF2-40B4-BE49-F238E27FC236}">
              <a16:creationId xmlns:a16="http://schemas.microsoft.com/office/drawing/2014/main" id="{73AA0E40-29AC-4A94-8C8F-2325FD780EA9}"/>
            </a:ext>
          </a:extLst>
        </xdr:cNvPr>
        <xdr:cNvSpPr txBox="1"/>
      </xdr:nvSpPr>
      <xdr:spPr>
        <a:xfrm>
          <a:off x="1931042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156227</xdr:rowOff>
    </xdr:from>
    <xdr:ext cx="469744" cy="259045"/>
    <xdr:sp macro="" textlink="">
      <xdr:nvSpPr>
        <xdr:cNvPr id="726" name="n_4aveValue【児童館】&#10;一人当たり面積">
          <a:extLst>
            <a:ext uri="{FF2B5EF4-FFF2-40B4-BE49-F238E27FC236}">
              <a16:creationId xmlns:a16="http://schemas.microsoft.com/office/drawing/2014/main" id="{D801E097-7C6D-4192-A837-E1A92793610A}"/>
            </a:ext>
          </a:extLst>
        </xdr:cNvPr>
        <xdr:cNvSpPr txBox="1"/>
      </xdr:nvSpPr>
      <xdr:spPr>
        <a:xfrm>
          <a:off x="18421427" y="1421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10177</xdr:rowOff>
    </xdr:from>
    <xdr:ext cx="469744" cy="259045"/>
    <xdr:sp macro="" textlink="">
      <xdr:nvSpPr>
        <xdr:cNvPr id="727" name="n_1mainValue【児童館】&#10;一人当たり面積">
          <a:extLst>
            <a:ext uri="{FF2B5EF4-FFF2-40B4-BE49-F238E27FC236}">
              <a16:creationId xmlns:a16="http://schemas.microsoft.com/office/drawing/2014/main" id="{C2645F8E-E954-4FA0-9826-C74A8C5FACDA}"/>
            </a:ext>
          </a:extLst>
        </xdr:cNvPr>
        <xdr:cNvSpPr txBox="1"/>
      </xdr:nvSpPr>
      <xdr:spPr>
        <a:xfrm>
          <a:off x="21075727" y="132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10177</xdr:rowOff>
    </xdr:from>
    <xdr:ext cx="469744" cy="259045"/>
    <xdr:sp macro="" textlink="">
      <xdr:nvSpPr>
        <xdr:cNvPr id="728" name="n_2mainValue【児童館】&#10;一人当たり面積">
          <a:extLst>
            <a:ext uri="{FF2B5EF4-FFF2-40B4-BE49-F238E27FC236}">
              <a16:creationId xmlns:a16="http://schemas.microsoft.com/office/drawing/2014/main" id="{2D6AFE2F-6CEC-4BD4-8EDB-FC75214CF7C4}"/>
            </a:ext>
          </a:extLst>
        </xdr:cNvPr>
        <xdr:cNvSpPr txBox="1"/>
      </xdr:nvSpPr>
      <xdr:spPr>
        <a:xfrm>
          <a:off x="20199427" y="132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143527</xdr:rowOff>
    </xdr:from>
    <xdr:ext cx="469744" cy="259045"/>
    <xdr:sp macro="" textlink="">
      <xdr:nvSpPr>
        <xdr:cNvPr id="729" name="n_3mainValue【児童館】&#10;一人当たり面積">
          <a:extLst>
            <a:ext uri="{FF2B5EF4-FFF2-40B4-BE49-F238E27FC236}">
              <a16:creationId xmlns:a16="http://schemas.microsoft.com/office/drawing/2014/main" id="{96219F0B-BA6F-4F4E-BECD-7C55A0260178}"/>
            </a:ext>
          </a:extLst>
        </xdr:cNvPr>
        <xdr:cNvSpPr txBox="1"/>
      </xdr:nvSpPr>
      <xdr:spPr>
        <a:xfrm>
          <a:off x="19310427" y="1317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48277</xdr:rowOff>
    </xdr:from>
    <xdr:ext cx="469744" cy="259045"/>
    <xdr:sp macro="" textlink="">
      <xdr:nvSpPr>
        <xdr:cNvPr id="730" name="n_4mainValue【児童館】&#10;一人当たり面積">
          <a:extLst>
            <a:ext uri="{FF2B5EF4-FFF2-40B4-BE49-F238E27FC236}">
              <a16:creationId xmlns:a16="http://schemas.microsoft.com/office/drawing/2014/main" id="{096DC937-985A-4C13-9E6A-FB151FC387AB}"/>
            </a:ext>
          </a:extLst>
        </xdr:cNvPr>
        <xdr:cNvSpPr txBox="1"/>
      </xdr:nvSpPr>
      <xdr:spPr>
        <a:xfrm>
          <a:off x="18421427" y="1324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B10F1E72-2DE4-47AB-966A-5CCE0691E3D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C720F2CB-E9D4-4625-9114-EA61A8F721D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25C7E5C6-2F3D-4528-91AA-4A7DFE00E55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11C10BFA-9948-420E-B4C7-6CA08B223A8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5D1E02DB-5833-4B30-B3F5-3CC80AC2FB0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E8BB0667-58A3-4509-BA8C-5075E3633F8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2A72B84E-5980-47FC-BAB5-A06DAC44D13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6295AE99-1131-48A7-8837-F6EB5BCA2B8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2DD7CF81-CBB8-4CB7-99CC-1F87F2E1CFA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923E4778-8872-41A1-AF1F-EE05E3B11B8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9AF57C88-2351-4622-A39C-0E7C45D52CE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6A7CB129-84AF-43C2-A3EA-C4393E428C8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a:extLst>
            <a:ext uri="{FF2B5EF4-FFF2-40B4-BE49-F238E27FC236}">
              <a16:creationId xmlns:a16="http://schemas.microsoft.com/office/drawing/2014/main" id="{E88B7FCC-C579-4669-AA2D-DF23436B896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B11D46C1-716F-4463-A3D5-FA43A03ED61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a:extLst>
            <a:ext uri="{FF2B5EF4-FFF2-40B4-BE49-F238E27FC236}">
              <a16:creationId xmlns:a16="http://schemas.microsoft.com/office/drawing/2014/main" id="{3D6ACD49-EDEB-4B33-9A20-946764ADB6C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8D2F9B72-2DD2-4A2D-BE90-F69736C44DD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a:extLst>
            <a:ext uri="{FF2B5EF4-FFF2-40B4-BE49-F238E27FC236}">
              <a16:creationId xmlns:a16="http://schemas.microsoft.com/office/drawing/2014/main" id="{C1FBC728-C138-496A-A2EA-115BDD33283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E11D239C-EC61-4701-8F0B-8AE93AB1CF0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a:extLst>
            <a:ext uri="{FF2B5EF4-FFF2-40B4-BE49-F238E27FC236}">
              <a16:creationId xmlns:a16="http://schemas.microsoft.com/office/drawing/2014/main" id="{01B8EE86-0F78-44D9-830D-76BA6771356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DAA908AE-67A0-45C1-880F-C7706F426BF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a:extLst>
            <a:ext uri="{FF2B5EF4-FFF2-40B4-BE49-F238E27FC236}">
              <a16:creationId xmlns:a16="http://schemas.microsoft.com/office/drawing/2014/main" id="{6B6AC11D-C20F-45AD-94C5-9EE7B46B195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00CDA922-5706-4868-94A3-3D5C353C322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a:extLst>
            <a:ext uri="{FF2B5EF4-FFF2-40B4-BE49-F238E27FC236}">
              <a16:creationId xmlns:a16="http://schemas.microsoft.com/office/drawing/2014/main" id="{7D7D6FDD-626A-431F-81A0-32295599258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813F3AD5-B291-49E2-B47A-73F68B0769A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5" name="直線コネクタ 754">
          <a:extLst>
            <a:ext uri="{FF2B5EF4-FFF2-40B4-BE49-F238E27FC236}">
              <a16:creationId xmlns:a16="http://schemas.microsoft.com/office/drawing/2014/main" id="{6FC47154-650D-4A3E-9C28-6540805D185C}"/>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公民館】&#10;有形固定資産減価償却率最小値テキスト">
          <a:extLst>
            <a:ext uri="{FF2B5EF4-FFF2-40B4-BE49-F238E27FC236}">
              <a16:creationId xmlns:a16="http://schemas.microsoft.com/office/drawing/2014/main" id="{099463CF-5640-4508-800A-1B3F4F2E907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7104DD1D-0D63-4220-AD3D-7BFD3D27A32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58" name="【公民館】&#10;有形固定資産減価償却率最大値テキスト">
          <a:extLst>
            <a:ext uri="{FF2B5EF4-FFF2-40B4-BE49-F238E27FC236}">
              <a16:creationId xmlns:a16="http://schemas.microsoft.com/office/drawing/2014/main" id="{DB24B15D-343C-4F1A-9A26-FE446DE5B4E5}"/>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59" name="直線コネクタ 758">
          <a:extLst>
            <a:ext uri="{FF2B5EF4-FFF2-40B4-BE49-F238E27FC236}">
              <a16:creationId xmlns:a16="http://schemas.microsoft.com/office/drawing/2014/main" id="{455A4B17-5CF7-4D7A-9022-7D8F131FCED2}"/>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104791</xdr:rowOff>
    </xdr:from>
    <xdr:ext cx="405111" cy="259045"/>
    <xdr:sp macro="" textlink="">
      <xdr:nvSpPr>
        <xdr:cNvPr id="760" name="【公民館】&#10;有形固定資産減価償却率平均値テキスト">
          <a:extLst>
            <a:ext uri="{FF2B5EF4-FFF2-40B4-BE49-F238E27FC236}">
              <a16:creationId xmlns:a16="http://schemas.microsoft.com/office/drawing/2014/main" id="{EE6550FC-9AA4-45F8-B4E3-9E47E9CD1858}"/>
            </a:ext>
          </a:extLst>
        </xdr:cNvPr>
        <xdr:cNvSpPr txBox="1"/>
      </xdr:nvSpPr>
      <xdr:spPr>
        <a:xfrm>
          <a:off x="16357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1" name="フローチャート: 判断 760">
          <a:extLst>
            <a:ext uri="{FF2B5EF4-FFF2-40B4-BE49-F238E27FC236}">
              <a16:creationId xmlns:a16="http://schemas.microsoft.com/office/drawing/2014/main" id="{2CAF5F72-7AEC-4DC3-8CB5-56B6039279BB}"/>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2" name="フローチャート: 判断 761">
          <a:extLst>
            <a:ext uri="{FF2B5EF4-FFF2-40B4-BE49-F238E27FC236}">
              <a16:creationId xmlns:a16="http://schemas.microsoft.com/office/drawing/2014/main" id="{67A48094-9BCA-4156-977E-020E5073A9B1}"/>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3" name="フローチャート: 判断 762">
          <a:extLst>
            <a:ext uri="{FF2B5EF4-FFF2-40B4-BE49-F238E27FC236}">
              <a16:creationId xmlns:a16="http://schemas.microsoft.com/office/drawing/2014/main" id="{0D573258-BA49-4AF3-8ED5-B88406F807CC}"/>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4" name="フローチャート: 判断 763">
          <a:extLst>
            <a:ext uri="{FF2B5EF4-FFF2-40B4-BE49-F238E27FC236}">
              <a16:creationId xmlns:a16="http://schemas.microsoft.com/office/drawing/2014/main" id="{5AD65BC7-7A45-44E6-A1A8-4917CC16A7C7}"/>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5" name="フローチャート: 判断 764">
          <a:extLst>
            <a:ext uri="{FF2B5EF4-FFF2-40B4-BE49-F238E27FC236}">
              <a16:creationId xmlns:a16="http://schemas.microsoft.com/office/drawing/2014/main" id="{1206D169-05A1-49E4-ADD9-0B61DC8D3C96}"/>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459DF668-6F74-4B82-A906-1D917288CF6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92B2C35F-B936-41BF-AE3F-D6291B581DA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742F5621-8D58-4B0B-B990-F84CDB4DDBD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725923D-9140-420C-8568-CC3956A1286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BC02DC33-4D79-4883-88D7-9087418C8CA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132080</xdr:rowOff>
    </xdr:from>
    <xdr:to>
      <xdr:col>85</xdr:col>
      <xdr:colOff>177800</xdr:colOff>
      <xdr:row>103</xdr:row>
      <xdr:rowOff>62230</xdr:rowOff>
    </xdr:to>
    <xdr:sp macro="" textlink="">
      <xdr:nvSpPr>
        <xdr:cNvPr id="771" name="楕円 770">
          <a:extLst>
            <a:ext uri="{FF2B5EF4-FFF2-40B4-BE49-F238E27FC236}">
              <a16:creationId xmlns:a16="http://schemas.microsoft.com/office/drawing/2014/main" id="{5A1283E7-A8BE-4D7A-8D41-D152F7E8DDDA}"/>
            </a:ext>
          </a:extLst>
        </xdr:cNvPr>
        <xdr:cNvSpPr/>
      </xdr:nvSpPr>
      <xdr:spPr>
        <a:xfrm>
          <a:off x="16268700" y="1761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154957</xdr:rowOff>
    </xdr:from>
    <xdr:ext cx="405111" cy="259045"/>
    <xdr:sp macro="" textlink="">
      <xdr:nvSpPr>
        <xdr:cNvPr id="772" name="【公民館】&#10;有形固定資産減価償却率該当値テキスト">
          <a:extLst>
            <a:ext uri="{FF2B5EF4-FFF2-40B4-BE49-F238E27FC236}">
              <a16:creationId xmlns:a16="http://schemas.microsoft.com/office/drawing/2014/main" id="{00CCC812-8D52-43E8-A068-FB9AAE296D55}"/>
            </a:ext>
          </a:extLst>
        </xdr:cNvPr>
        <xdr:cNvSpPr txBox="1"/>
      </xdr:nvSpPr>
      <xdr:spPr>
        <a:xfrm>
          <a:off x="16357600"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53975</xdr:rowOff>
    </xdr:from>
    <xdr:to>
      <xdr:col>81</xdr:col>
      <xdr:colOff>101600</xdr:colOff>
      <xdr:row>103</xdr:row>
      <xdr:rowOff>155575</xdr:rowOff>
    </xdr:to>
    <xdr:sp macro="" textlink="">
      <xdr:nvSpPr>
        <xdr:cNvPr id="773" name="楕円 772">
          <a:extLst>
            <a:ext uri="{FF2B5EF4-FFF2-40B4-BE49-F238E27FC236}">
              <a16:creationId xmlns:a16="http://schemas.microsoft.com/office/drawing/2014/main" id="{34ABD752-3C97-41A6-9F9F-F275F4C26736}"/>
            </a:ext>
          </a:extLst>
        </xdr:cNvPr>
        <xdr:cNvSpPr/>
      </xdr:nvSpPr>
      <xdr:spPr>
        <a:xfrm>
          <a:off x="15430500" y="177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11430</xdr:rowOff>
    </xdr:from>
    <xdr:to>
      <xdr:col>85</xdr:col>
      <xdr:colOff>127000</xdr:colOff>
      <xdr:row>103</xdr:row>
      <xdr:rowOff>104775</xdr:rowOff>
    </xdr:to>
    <xdr:cxnSp macro="">
      <xdr:nvCxnSpPr>
        <xdr:cNvPr id="774" name="直線コネクタ 773">
          <a:extLst>
            <a:ext uri="{FF2B5EF4-FFF2-40B4-BE49-F238E27FC236}">
              <a16:creationId xmlns:a16="http://schemas.microsoft.com/office/drawing/2014/main" id="{2E672C0B-E467-4D32-B4AD-5C854AAB861C}"/>
            </a:ext>
          </a:extLst>
        </xdr:cNvPr>
        <xdr:cNvCxnSpPr/>
      </xdr:nvCxnSpPr>
      <xdr:spPr>
        <a:xfrm flipV="1">
          <a:off x="15481300" y="17670780"/>
          <a:ext cx="8382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10161</xdr:rowOff>
    </xdr:from>
    <xdr:to>
      <xdr:col>76</xdr:col>
      <xdr:colOff>165100</xdr:colOff>
      <xdr:row>103</xdr:row>
      <xdr:rowOff>111761</xdr:rowOff>
    </xdr:to>
    <xdr:sp macro="" textlink="">
      <xdr:nvSpPr>
        <xdr:cNvPr id="775" name="楕円 774">
          <a:extLst>
            <a:ext uri="{FF2B5EF4-FFF2-40B4-BE49-F238E27FC236}">
              <a16:creationId xmlns:a16="http://schemas.microsoft.com/office/drawing/2014/main" id="{601F9F40-2F68-42A9-AB48-B955AB7C9693}"/>
            </a:ext>
          </a:extLst>
        </xdr:cNvPr>
        <xdr:cNvSpPr/>
      </xdr:nvSpPr>
      <xdr:spPr>
        <a:xfrm>
          <a:off x="14541500" y="1766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60961</xdr:rowOff>
    </xdr:from>
    <xdr:to>
      <xdr:col>81</xdr:col>
      <xdr:colOff>50800</xdr:colOff>
      <xdr:row>103</xdr:row>
      <xdr:rowOff>104775</xdr:rowOff>
    </xdr:to>
    <xdr:cxnSp macro="">
      <xdr:nvCxnSpPr>
        <xdr:cNvPr id="776" name="直線コネクタ 775">
          <a:extLst>
            <a:ext uri="{FF2B5EF4-FFF2-40B4-BE49-F238E27FC236}">
              <a16:creationId xmlns:a16="http://schemas.microsoft.com/office/drawing/2014/main" id="{77662D7E-2DBC-448F-8F33-1E238DDF93EC}"/>
            </a:ext>
          </a:extLst>
        </xdr:cNvPr>
        <xdr:cNvCxnSpPr/>
      </xdr:nvCxnSpPr>
      <xdr:spPr>
        <a:xfrm>
          <a:off x="14592300" y="1772031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158750</xdr:rowOff>
    </xdr:from>
    <xdr:to>
      <xdr:col>72</xdr:col>
      <xdr:colOff>38100</xdr:colOff>
      <xdr:row>103</xdr:row>
      <xdr:rowOff>88900</xdr:rowOff>
    </xdr:to>
    <xdr:sp macro="" textlink="">
      <xdr:nvSpPr>
        <xdr:cNvPr id="777" name="楕円 776">
          <a:extLst>
            <a:ext uri="{FF2B5EF4-FFF2-40B4-BE49-F238E27FC236}">
              <a16:creationId xmlns:a16="http://schemas.microsoft.com/office/drawing/2014/main" id="{BE59B21A-EE4B-4A06-9736-CCDD7199FAE2}"/>
            </a:ext>
          </a:extLst>
        </xdr:cNvPr>
        <xdr:cNvSpPr/>
      </xdr:nvSpPr>
      <xdr:spPr>
        <a:xfrm>
          <a:off x="13652500" y="1764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38100</xdr:rowOff>
    </xdr:from>
    <xdr:to>
      <xdr:col>76</xdr:col>
      <xdr:colOff>114300</xdr:colOff>
      <xdr:row>103</xdr:row>
      <xdr:rowOff>60961</xdr:rowOff>
    </xdr:to>
    <xdr:cxnSp macro="">
      <xdr:nvCxnSpPr>
        <xdr:cNvPr id="778" name="直線コネクタ 777">
          <a:extLst>
            <a:ext uri="{FF2B5EF4-FFF2-40B4-BE49-F238E27FC236}">
              <a16:creationId xmlns:a16="http://schemas.microsoft.com/office/drawing/2014/main" id="{72D5BABF-86DB-40A9-A8BB-AC4A3F495682}"/>
            </a:ext>
          </a:extLst>
        </xdr:cNvPr>
        <xdr:cNvCxnSpPr/>
      </xdr:nvCxnSpPr>
      <xdr:spPr>
        <a:xfrm>
          <a:off x="13703300" y="1769745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124461</xdr:rowOff>
    </xdr:from>
    <xdr:to>
      <xdr:col>67</xdr:col>
      <xdr:colOff>101600</xdr:colOff>
      <xdr:row>103</xdr:row>
      <xdr:rowOff>54611</xdr:rowOff>
    </xdr:to>
    <xdr:sp macro="" textlink="">
      <xdr:nvSpPr>
        <xdr:cNvPr id="779" name="楕円 778">
          <a:extLst>
            <a:ext uri="{FF2B5EF4-FFF2-40B4-BE49-F238E27FC236}">
              <a16:creationId xmlns:a16="http://schemas.microsoft.com/office/drawing/2014/main" id="{1C1519FB-D461-4718-97C2-B6172231C220}"/>
            </a:ext>
          </a:extLst>
        </xdr:cNvPr>
        <xdr:cNvSpPr/>
      </xdr:nvSpPr>
      <xdr:spPr>
        <a:xfrm>
          <a:off x="12763500" y="1761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3811</xdr:rowOff>
    </xdr:from>
    <xdr:to>
      <xdr:col>71</xdr:col>
      <xdr:colOff>177800</xdr:colOff>
      <xdr:row>103</xdr:row>
      <xdr:rowOff>38100</xdr:rowOff>
    </xdr:to>
    <xdr:cxnSp macro="">
      <xdr:nvCxnSpPr>
        <xdr:cNvPr id="780" name="直線コネクタ 779">
          <a:extLst>
            <a:ext uri="{FF2B5EF4-FFF2-40B4-BE49-F238E27FC236}">
              <a16:creationId xmlns:a16="http://schemas.microsoft.com/office/drawing/2014/main" id="{92DD31C7-9123-41F0-9DE7-D7DECED82C10}"/>
            </a:ext>
          </a:extLst>
        </xdr:cNvPr>
        <xdr:cNvCxnSpPr/>
      </xdr:nvCxnSpPr>
      <xdr:spPr>
        <a:xfrm>
          <a:off x="12814300" y="176631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781" name="n_1aveValue【公民館】&#10;有形固定資産減価償却率">
          <a:extLst>
            <a:ext uri="{FF2B5EF4-FFF2-40B4-BE49-F238E27FC236}">
              <a16:creationId xmlns:a16="http://schemas.microsoft.com/office/drawing/2014/main" id="{A7C2F3EC-5F92-413B-8098-BC9FB71EFA2C}"/>
            </a:ext>
          </a:extLst>
        </xdr:cNvPr>
        <xdr:cNvSpPr txBox="1"/>
      </xdr:nvSpPr>
      <xdr:spPr>
        <a:xfrm>
          <a:off x="15266044" y="1790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782" name="n_2aveValue【公民館】&#10;有形固定資産減価償却率">
          <a:extLst>
            <a:ext uri="{FF2B5EF4-FFF2-40B4-BE49-F238E27FC236}">
              <a16:creationId xmlns:a16="http://schemas.microsoft.com/office/drawing/2014/main" id="{AE3591A2-F45F-4692-A7B7-C31964FBB2F0}"/>
            </a:ext>
          </a:extLst>
        </xdr:cNvPr>
        <xdr:cNvSpPr txBox="1"/>
      </xdr:nvSpPr>
      <xdr:spPr>
        <a:xfrm>
          <a:off x="14389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20972</xdr:rowOff>
    </xdr:from>
    <xdr:ext cx="405111" cy="259045"/>
    <xdr:sp macro="" textlink="">
      <xdr:nvSpPr>
        <xdr:cNvPr id="783" name="n_3aveValue【公民館】&#10;有形固定資産減価償却率">
          <a:extLst>
            <a:ext uri="{FF2B5EF4-FFF2-40B4-BE49-F238E27FC236}">
              <a16:creationId xmlns:a16="http://schemas.microsoft.com/office/drawing/2014/main" id="{0A8A4D5B-3DC8-4C20-8F3F-91517080984B}"/>
            </a:ext>
          </a:extLst>
        </xdr:cNvPr>
        <xdr:cNvSpPr txBox="1"/>
      </xdr:nvSpPr>
      <xdr:spPr>
        <a:xfrm>
          <a:off x="13500744" y="1785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163847</xdr:rowOff>
    </xdr:from>
    <xdr:ext cx="405111" cy="259045"/>
    <xdr:sp macro="" textlink="">
      <xdr:nvSpPr>
        <xdr:cNvPr id="784" name="n_4aveValue【公民館】&#10;有形固定資産減価償却率">
          <a:extLst>
            <a:ext uri="{FF2B5EF4-FFF2-40B4-BE49-F238E27FC236}">
              <a16:creationId xmlns:a16="http://schemas.microsoft.com/office/drawing/2014/main" id="{35066DE0-9263-4C94-9538-E72F71BFE2D7}"/>
            </a:ext>
          </a:extLst>
        </xdr:cNvPr>
        <xdr:cNvSpPr txBox="1"/>
      </xdr:nvSpPr>
      <xdr:spPr>
        <a:xfrm>
          <a:off x="12611744"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652</xdr:rowOff>
    </xdr:from>
    <xdr:ext cx="405111" cy="259045"/>
    <xdr:sp macro="" textlink="">
      <xdr:nvSpPr>
        <xdr:cNvPr id="785" name="n_1mainValue【公民館】&#10;有形固定資産減価償却率">
          <a:extLst>
            <a:ext uri="{FF2B5EF4-FFF2-40B4-BE49-F238E27FC236}">
              <a16:creationId xmlns:a16="http://schemas.microsoft.com/office/drawing/2014/main" id="{E70B7673-14FA-44B3-B803-500314E14250}"/>
            </a:ext>
          </a:extLst>
        </xdr:cNvPr>
        <xdr:cNvSpPr txBox="1"/>
      </xdr:nvSpPr>
      <xdr:spPr>
        <a:xfrm>
          <a:off x="15266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128288</xdr:rowOff>
    </xdr:from>
    <xdr:ext cx="405111" cy="259045"/>
    <xdr:sp macro="" textlink="">
      <xdr:nvSpPr>
        <xdr:cNvPr id="786" name="n_2mainValue【公民館】&#10;有形固定資産減価償却率">
          <a:extLst>
            <a:ext uri="{FF2B5EF4-FFF2-40B4-BE49-F238E27FC236}">
              <a16:creationId xmlns:a16="http://schemas.microsoft.com/office/drawing/2014/main" id="{D3B1772A-27D0-48C1-A8BC-185A4E8016EF}"/>
            </a:ext>
          </a:extLst>
        </xdr:cNvPr>
        <xdr:cNvSpPr txBox="1"/>
      </xdr:nvSpPr>
      <xdr:spPr>
        <a:xfrm>
          <a:off x="14389744" y="1744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105427</xdr:rowOff>
    </xdr:from>
    <xdr:ext cx="405111" cy="259045"/>
    <xdr:sp macro="" textlink="">
      <xdr:nvSpPr>
        <xdr:cNvPr id="787" name="n_3mainValue【公民館】&#10;有形固定資産減価償却率">
          <a:extLst>
            <a:ext uri="{FF2B5EF4-FFF2-40B4-BE49-F238E27FC236}">
              <a16:creationId xmlns:a16="http://schemas.microsoft.com/office/drawing/2014/main" id="{C63D96AE-A407-42A0-94E8-0CE25482F19F}"/>
            </a:ext>
          </a:extLst>
        </xdr:cNvPr>
        <xdr:cNvSpPr txBox="1"/>
      </xdr:nvSpPr>
      <xdr:spPr>
        <a:xfrm>
          <a:off x="13500744" y="1742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71138</xdr:rowOff>
    </xdr:from>
    <xdr:ext cx="405111" cy="259045"/>
    <xdr:sp macro="" textlink="">
      <xdr:nvSpPr>
        <xdr:cNvPr id="788" name="n_4mainValue【公民館】&#10;有形固定資産減価償却率">
          <a:extLst>
            <a:ext uri="{FF2B5EF4-FFF2-40B4-BE49-F238E27FC236}">
              <a16:creationId xmlns:a16="http://schemas.microsoft.com/office/drawing/2014/main" id="{4B76957D-9CB5-4501-8993-55D264DE1023}"/>
            </a:ext>
          </a:extLst>
        </xdr:cNvPr>
        <xdr:cNvSpPr txBox="1"/>
      </xdr:nvSpPr>
      <xdr:spPr>
        <a:xfrm>
          <a:off x="12611744" y="1738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AB7958D6-C208-470A-90BB-F241E931D5D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79D927B2-9917-4C10-AB5A-D96A15C3B2A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0965990F-C2AC-401B-82AB-BBD1BC9833C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C7AD599A-682A-404E-94F8-BBE260C3038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7B41DC0A-A9B0-4BAB-AF90-781B4C4137D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E16C1ED5-79FF-43D4-B4FA-171199D9BF6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FCC6E363-ABC8-40D9-B473-447752E51EE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ABF306CD-4AD3-47C2-829D-7EEEF1961E8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555DFEF4-7612-454A-BF84-565E05CEC49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BD27DE4C-B995-4590-9BC7-B540CEEE585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a:extLst>
            <a:ext uri="{FF2B5EF4-FFF2-40B4-BE49-F238E27FC236}">
              <a16:creationId xmlns:a16="http://schemas.microsoft.com/office/drawing/2014/main" id="{2B654A48-9765-45E1-9A19-F695993B54C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a:extLst>
            <a:ext uri="{FF2B5EF4-FFF2-40B4-BE49-F238E27FC236}">
              <a16:creationId xmlns:a16="http://schemas.microsoft.com/office/drawing/2014/main" id="{D6620AD3-E59A-49B1-8C0D-06752A6B19F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a:extLst>
            <a:ext uri="{FF2B5EF4-FFF2-40B4-BE49-F238E27FC236}">
              <a16:creationId xmlns:a16="http://schemas.microsoft.com/office/drawing/2014/main" id="{07862D84-6C79-46E3-A9F9-4BB6A5C7BF3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a:extLst>
            <a:ext uri="{FF2B5EF4-FFF2-40B4-BE49-F238E27FC236}">
              <a16:creationId xmlns:a16="http://schemas.microsoft.com/office/drawing/2014/main" id="{67EE6825-5F7E-448D-9588-D7037269415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a:extLst>
            <a:ext uri="{FF2B5EF4-FFF2-40B4-BE49-F238E27FC236}">
              <a16:creationId xmlns:a16="http://schemas.microsoft.com/office/drawing/2014/main" id="{499935F4-7F95-4BA2-B6E6-107376D7026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a:extLst>
            <a:ext uri="{FF2B5EF4-FFF2-40B4-BE49-F238E27FC236}">
              <a16:creationId xmlns:a16="http://schemas.microsoft.com/office/drawing/2014/main" id="{9B746626-2C43-4547-8C55-8863CB5E6CD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a:extLst>
            <a:ext uri="{FF2B5EF4-FFF2-40B4-BE49-F238E27FC236}">
              <a16:creationId xmlns:a16="http://schemas.microsoft.com/office/drawing/2014/main" id="{976806C9-C971-43FF-A68C-C3AE8EC6660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a:extLst>
            <a:ext uri="{FF2B5EF4-FFF2-40B4-BE49-F238E27FC236}">
              <a16:creationId xmlns:a16="http://schemas.microsoft.com/office/drawing/2014/main" id="{43037776-E2A7-496A-B548-30794E10FBF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a:extLst>
            <a:ext uri="{FF2B5EF4-FFF2-40B4-BE49-F238E27FC236}">
              <a16:creationId xmlns:a16="http://schemas.microsoft.com/office/drawing/2014/main" id="{63B88EF8-533A-483C-9E25-8D9A595E619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a:extLst>
            <a:ext uri="{FF2B5EF4-FFF2-40B4-BE49-F238E27FC236}">
              <a16:creationId xmlns:a16="http://schemas.microsoft.com/office/drawing/2014/main" id="{02EAC3F1-93CE-431E-8AEB-3A69CDBCA1A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DC37E18C-CD38-4C47-B98D-598D41208C4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7D6A6991-5962-4FAE-924B-823EF9B143E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0C23B160-3384-457E-B5E1-BC37488DDF8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2" name="直線コネクタ 811">
          <a:extLst>
            <a:ext uri="{FF2B5EF4-FFF2-40B4-BE49-F238E27FC236}">
              <a16:creationId xmlns:a16="http://schemas.microsoft.com/office/drawing/2014/main" id="{7DAA1BBE-96FF-40AE-B474-3C24289CD896}"/>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3" name="【公民館】&#10;一人当たり面積最小値テキスト">
          <a:extLst>
            <a:ext uri="{FF2B5EF4-FFF2-40B4-BE49-F238E27FC236}">
              <a16:creationId xmlns:a16="http://schemas.microsoft.com/office/drawing/2014/main" id="{8A86A1A7-B113-4781-B487-FA0F3EEBCE22}"/>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4" name="直線コネクタ 813">
          <a:extLst>
            <a:ext uri="{FF2B5EF4-FFF2-40B4-BE49-F238E27FC236}">
              <a16:creationId xmlns:a16="http://schemas.microsoft.com/office/drawing/2014/main" id="{05AE8813-AFE2-4C3B-BE21-7CD2AFDC4C81}"/>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5" name="【公民館】&#10;一人当たり面積最大値テキスト">
          <a:extLst>
            <a:ext uri="{FF2B5EF4-FFF2-40B4-BE49-F238E27FC236}">
              <a16:creationId xmlns:a16="http://schemas.microsoft.com/office/drawing/2014/main" id="{5BB82734-D820-4EBB-952D-4AE1CE8AB922}"/>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6" name="直線コネクタ 815">
          <a:extLst>
            <a:ext uri="{FF2B5EF4-FFF2-40B4-BE49-F238E27FC236}">
              <a16:creationId xmlns:a16="http://schemas.microsoft.com/office/drawing/2014/main" id="{67410813-E56E-46AB-8438-A40477275C8E}"/>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817" name="【公民館】&#10;一人当たり面積平均値テキスト">
          <a:extLst>
            <a:ext uri="{FF2B5EF4-FFF2-40B4-BE49-F238E27FC236}">
              <a16:creationId xmlns:a16="http://schemas.microsoft.com/office/drawing/2014/main" id="{F822E6D9-DB0C-48E2-893B-3DD256DEBB1B}"/>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18" name="フローチャート: 判断 817">
          <a:extLst>
            <a:ext uri="{FF2B5EF4-FFF2-40B4-BE49-F238E27FC236}">
              <a16:creationId xmlns:a16="http://schemas.microsoft.com/office/drawing/2014/main" id="{1D277783-F98F-4D7B-A579-712E757E1B8E}"/>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19" name="フローチャート: 判断 818">
          <a:extLst>
            <a:ext uri="{FF2B5EF4-FFF2-40B4-BE49-F238E27FC236}">
              <a16:creationId xmlns:a16="http://schemas.microsoft.com/office/drawing/2014/main" id="{2604C467-73A9-4DBE-9E23-242F984C4536}"/>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0" name="フローチャート: 判断 819">
          <a:extLst>
            <a:ext uri="{FF2B5EF4-FFF2-40B4-BE49-F238E27FC236}">
              <a16:creationId xmlns:a16="http://schemas.microsoft.com/office/drawing/2014/main" id="{8A789A9D-4238-459D-9871-09660A0E41D1}"/>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1" name="フローチャート: 判断 820">
          <a:extLst>
            <a:ext uri="{FF2B5EF4-FFF2-40B4-BE49-F238E27FC236}">
              <a16:creationId xmlns:a16="http://schemas.microsoft.com/office/drawing/2014/main" id="{5B3C1378-8CEC-4FF0-91DE-46E8161ED07F}"/>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2" name="フローチャート: 判断 821">
          <a:extLst>
            <a:ext uri="{FF2B5EF4-FFF2-40B4-BE49-F238E27FC236}">
              <a16:creationId xmlns:a16="http://schemas.microsoft.com/office/drawing/2014/main" id="{9FA725D4-C542-4798-8E2B-D03C3776B909}"/>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3A5A317A-9DA0-4A65-864C-9DDB5FF18A3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68B40839-9A64-4F46-853D-C07DD5B9B85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570B5328-6118-4F2D-A2D6-50214C7B6D6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D35BBAFA-BA2C-4818-B28F-954EC612806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CF50523-6AA1-4B7F-B51B-E8E4369EB5C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74930</xdr:rowOff>
    </xdr:from>
    <xdr:to>
      <xdr:col>116</xdr:col>
      <xdr:colOff>114300</xdr:colOff>
      <xdr:row>104</xdr:row>
      <xdr:rowOff>5080</xdr:rowOff>
    </xdr:to>
    <xdr:sp macro="" textlink="">
      <xdr:nvSpPr>
        <xdr:cNvPr id="828" name="楕円 827">
          <a:extLst>
            <a:ext uri="{FF2B5EF4-FFF2-40B4-BE49-F238E27FC236}">
              <a16:creationId xmlns:a16="http://schemas.microsoft.com/office/drawing/2014/main" id="{BC3B132F-354A-4683-A60F-811A64A98E06}"/>
            </a:ext>
          </a:extLst>
        </xdr:cNvPr>
        <xdr:cNvSpPr/>
      </xdr:nvSpPr>
      <xdr:spPr>
        <a:xfrm>
          <a:off x="221107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97807</xdr:rowOff>
    </xdr:from>
    <xdr:ext cx="469744" cy="259045"/>
    <xdr:sp macro="" textlink="">
      <xdr:nvSpPr>
        <xdr:cNvPr id="829" name="【公民館】&#10;一人当たり面積該当値テキスト">
          <a:extLst>
            <a:ext uri="{FF2B5EF4-FFF2-40B4-BE49-F238E27FC236}">
              <a16:creationId xmlns:a16="http://schemas.microsoft.com/office/drawing/2014/main" id="{46B3C95A-B7E6-4A24-AF04-8FC777C44083}"/>
            </a:ext>
          </a:extLst>
        </xdr:cNvPr>
        <xdr:cNvSpPr txBox="1"/>
      </xdr:nvSpPr>
      <xdr:spPr>
        <a:xfrm>
          <a:off x="22199600" y="1758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143511</xdr:rowOff>
    </xdr:from>
    <xdr:to>
      <xdr:col>112</xdr:col>
      <xdr:colOff>38100</xdr:colOff>
      <xdr:row>104</xdr:row>
      <xdr:rowOff>73661</xdr:rowOff>
    </xdr:to>
    <xdr:sp macro="" textlink="">
      <xdr:nvSpPr>
        <xdr:cNvPr id="830" name="楕円 829">
          <a:extLst>
            <a:ext uri="{FF2B5EF4-FFF2-40B4-BE49-F238E27FC236}">
              <a16:creationId xmlns:a16="http://schemas.microsoft.com/office/drawing/2014/main" id="{530A000C-6EDE-490B-81C5-09C03E573FC8}"/>
            </a:ext>
          </a:extLst>
        </xdr:cNvPr>
        <xdr:cNvSpPr/>
      </xdr:nvSpPr>
      <xdr:spPr>
        <a:xfrm>
          <a:off x="21272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125730</xdr:rowOff>
    </xdr:from>
    <xdr:to>
      <xdr:col>116</xdr:col>
      <xdr:colOff>63500</xdr:colOff>
      <xdr:row>104</xdr:row>
      <xdr:rowOff>22861</xdr:rowOff>
    </xdr:to>
    <xdr:cxnSp macro="">
      <xdr:nvCxnSpPr>
        <xdr:cNvPr id="831" name="直線コネクタ 830">
          <a:extLst>
            <a:ext uri="{FF2B5EF4-FFF2-40B4-BE49-F238E27FC236}">
              <a16:creationId xmlns:a16="http://schemas.microsoft.com/office/drawing/2014/main" id="{24465280-827D-41C8-AC8B-74D185C84F0A}"/>
            </a:ext>
          </a:extLst>
        </xdr:cNvPr>
        <xdr:cNvCxnSpPr/>
      </xdr:nvCxnSpPr>
      <xdr:spPr>
        <a:xfrm flipV="1">
          <a:off x="21323300" y="17785080"/>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143511</xdr:rowOff>
    </xdr:from>
    <xdr:to>
      <xdr:col>107</xdr:col>
      <xdr:colOff>101600</xdr:colOff>
      <xdr:row>104</xdr:row>
      <xdr:rowOff>73661</xdr:rowOff>
    </xdr:to>
    <xdr:sp macro="" textlink="">
      <xdr:nvSpPr>
        <xdr:cNvPr id="832" name="楕円 831">
          <a:extLst>
            <a:ext uri="{FF2B5EF4-FFF2-40B4-BE49-F238E27FC236}">
              <a16:creationId xmlns:a16="http://schemas.microsoft.com/office/drawing/2014/main" id="{E28FD6EC-B378-4112-8C41-67C0429FD859}"/>
            </a:ext>
          </a:extLst>
        </xdr:cNvPr>
        <xdr:cNvSpPr/>
      </xdr:nvSpPr>
      <xdr:spPr>
        <a:xfrm>
          <a:off x="20383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22861</xdr:rowOff>
    </xdr:from>
    <xdr:to>
      <xdr:col>111</xdr:col>
      <xdr:colOff>177800</xdr:colOff>
      <xdr:row>104</xdr:row>
      <xdr:rowOff>22861</xdr:rowOff>
    </xdr:to>
    <xdr:cxnSp macro="">
      <xdr:nvCxnSpPr>
        <xdr:cNvPr id="833" name="直線コネクタ 832">
          <a:extLst>
            <a:ext uri="{FF2B5EF4-FFF2-40B4-BE49-F238E27FC236}">
              <a16:creationId xmlns:a16="http://schemas.microsoft.com/office/drawing/2014/main" id="{271B3B8D-5985-4B0B-838B-8E9CD7584602}"/>
            </a:ext>
          </a:extLst>
        </xdr:cNvPr>
        <xdr:cNvCxnSpPr/>
      </xdr:nvCxnSpPr>
      <xdr:spPr>
        <a:xfrm>
          <a:off x="20434300" y="17853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143511</xdr:rowOff>
    </xdr:from>
    <xdr:to>
      <xdr:col>102</xdr:col>
      <xdr:colOff>165100</xdr:colOff>
      <xdr:row>104</xdr:row>
      <xdr:rowOff>73661</xdr:rowOff>
    </xdr:to>
    <xdr:sp macro="" textlink="">
      <xdr:nvSpPr>
        <xdr:cNvPr id="834" name="楕円 833">
          <a:extLst>
            <a:ext uri="{FF2B5EF4-FFF2-40B4-BE49-F238E27FC236}">
              <a16:creationId xmlns:a16="http://schemas.microsoft.com/office/drawing/2014/main" id="{51DB6019-CE31-4AA3-963E-7F424C6F9A56}"/>
            </a:ext>
          </a:extLst>
        </xdr:cNvPr>
        <xdr:cNvSpPr/>
      </xdr:nvSpPr>
      <xdr:spPr>
        <a:xfrm>
          <a:off x="19494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22861</xdr:rowOff>
    </xdr:from>
    <xdr:to>
      <xdr:col>107</xdr:col>
      <xdr:colOff>50800</xdr:colOff>
      <xdr:row>104</xdr:row>
      <xdr:rowOff>22861</xdr:rowOff>
    </xdr:to>
    <xdr:cxnSp macro="">
      <xdr:nvCxnSpPr>
        <xdr:cNvPr id="835" name="直線コネクタ 834">
          <a:extLst>
            <a:ext uri="{FF2B5EF4-FFF2-40B4-BE49-F238E27FC236}">
              <a16:creationId xmlns:a16="http://schemas.microsoft.com/office/drawing/2014/main" id="{42D306CF-F170-4C58-9D78-09EEAD3B4D04}"/>
            </a:ext>
          </a:extLst>
        </xdr:cNvPr>
        <xdr:cNvCxnSpPr/>
      </xdr:nvCxnSpPr>
      <xdr:spPr>
        <a:xfrm>
          <a:off x="19545300" y="17853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143511</xdr:rowOff>
    </xdr:from>
    <xdr:to>
      <xdr:col>98</xdr:col>
      <xdr:colOff>38100</xdr:colOff>
      <xdr:row>104</xdr:row>
      <xdr:rowOff>73661</xdr:rowOff>
    </xdr:to>
    <xdr:sp macro="" textlink="">
      <xdr:nvSpPr>
        <xdr:cNvPr id="836" name="楕円 835">
          <a:extLst>
            <a:ext uri="{FF2B5EF4-FFF2-40B4-BE49-F238E27FC236}">
              <a16:creationId xmlns:a16="http://schemas.microsoft.com/office/drawing/2014/main" id="{4204A70B-6D58-4F42-96FF-6A1F1C8D8823}"/>
            </a:ext>
          </a:extLst>
        </xdr:cNvPr>
        <xdr:cNvSpPr/>
      </xdr:nvSpPr>
      <xdr:spPr>
        <a:xfrm>
          <a:off x="18605500" y="178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22861</xdr:rowOff>
    </xdr:from>
    <xdr:to>
      <xdr:col>102</xdr:col>
      <xdr:colOff>114300</xdr:colOff>
      <xdr:row>104</xdr:row>
      <xdr:rowOff>22861</xdr:rowOff>
    </xdr:to>
    <xdr:cxnSp macro="">
      <xdr:nvCxnSpPr>
        <xdr:cNvPr id="837" name="直線コネクタ 836">
          <a:extLst>
            <a:ext uri="{FF2B5EF4-FFF2-40B4-BE49-F238E27FC236}">
              <a16:creationId xmlns:a16="http://schemas.microsoft.com/office/drawing/2014/main" id="{2A4C2215-8657-49B0-96D1-6E7044A03FA7}"/>
            </a:ext>
          </a:extLst>
        </xdr:cNvPr>
        <xdr:cNvCxnSpPr/>
      </xdr:nvCxnSpPr>
      <xdr:spPr>
        <a:xfrm>
          <a:off x="18656300" y="178536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114316</xdr:rowOff>
    </xdr:from>
    <xdr:ext cx="469744" cy="259045"/>
    <xdr:sp macro="" textlink="">
      <xdr:nvSpPr>
        <xdr:cNvPr id="838" name="n_1aveValue【公民館】&#10;一人当たり面積">
          <a:extLst>
            <a:ext uri="{FF2B5EF4-FFF2-40B4-BE49-F238E27FC236}">
              <a16:creationId xmlns:a16="http://schemas.microsoft.com/office/drawing/2014/main" id="{83F4359A-CFCD-4601-9836-2575DC1F92F8}"/>
            </a:ext>
          </a:extLst>
        </xdr:cNvPr>
        <xdr:cNvSpPr txBox="1"/>
      </xdr:nvSpPr>
      <xdr:spPr>
        <a:xfrm>
          <a:off x="210757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106697</xdr:rowOff>
    </xdr:from>
    <xdr:ext cx="469744" cy="259045"/>
    <xdr:sp macro="" textlink="">
      <xdr:nvSpPr>
        <xdr:cNvPr id="839" name="n_2aveValue【公民館】&#10;一人当たり面積">
          <a:extLst>
            <a:ext uri="{FF2B5EF4-FFF2-40B4-BE49-F238E27FC236}">
              <a16:creationId xmlns:a16="http://schemas.microsoft.com/office/drawing/2014/main" id="{1D2A8602-0051-45B6-8652-9544983A4BD0}"/>
            </a:ext>
          </a:extLst>
        </xdr:cNvPr>
        <xdr:cNvSpPr txBox="1"/>
      </xdr:nvSpPr>
      <xdr:spPr>
        <a:xfrm>
          <a:off x="20199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121938</xdr:rowOff>
    </xdr:from>
    <xdr:ext cx="469744" cy="259045"/>
    <xdr:sp macro="" textlink="">
      <xdr:nvSpPr>
        <xdr:cNvPr id="840" name="n_3aveValue【公民館】&#10;一人当たり面積">
          <a:extLst>
            <a:ext uri="{FF2B5EF4-FFF2-40B4-BE49-F238E27FC236}">
              <a16:creationId xmlns:a16="http://schemas.microsoft.com/office/drawing/2014/main" id="{AEBDFF64-8CE9-4641-8500-DF06A8A44659}"/>
            </a:ext>
          </a:extLst>
        </xdr:cNvPr>
        <xdr:cNvSpPr txBox="1"/>
      </xdr:nvSpPr>
      <xdr:spPr>
        <a:xfrm>
          <a:off x="19310427" y="181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76216</xdr:rowOff>
    </xdr:from>
    <xdr:ext cx="469744" cy="259045"/>
    <xdr:sp macro="" textlink="">
      <xdr:nvSpPr>
        <xdr:cNvPr id="841" name="n_4aveValue【公民館】&#10;一人当たり面積">
          <a:extLst>
            <a:ext uri="{FF2B5EF4-FFF2-40B4-BE49-F238E27FC236}">
              <a16:creationId xmlns:a16="http://schemas.microsoft.com/office/drawing/2014/main" id="{D8793903-6D80-401A-847E-A1BECC5303EE}"/>
            </a:ext>
          </a:extLst>
        </xdr:cNvPr>
        <xdr:cNvSpPr txBox="1"/>
      </xdr:nvSpPr>
      <xdr:spPr>
        <a:xfrm>
          <a:off x="18421427" y="18078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90188</xdr:rowOff>
    </xdr:from>
    <xdr:ext cx="469744" cy="259045"/>
    <xdr:sp macro="" textlink="">
      <xdr:nvSpPr>
        <xdr:cNvPr id="842" name="n_1mainValue【公民館】&#10;一人当たり面積">
          <a:extLst>
            <a:ext uri="{FF2B5EF4-FFF2-40B4-BE49-F238E27FC236}">
              <a16:creationId xmlns:a16="http://schemas.microsoft.com/office/drawing/2014/main" id="{3E32BBC5-73A3-444E-9D72-F69C8DFED522}"/>
            </a:ext>
          </a:extLst>
        </xdr:cNvPr>
        <xdr:cNvSpPr txBox="1"/>
      </xdr:nvSpPr>
      <xdr:spPr>
        <a:xfrm>
          <a:off x="21075727" y="1757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90188</xdr:rowOff>
    </xdr:from>
    <xdr:ext cx="469744" cy="259045"/>
    <xdr:sp macro="" textlink="">
      <xdr:nvSpPr>
        <xdr:cNvPr id="843" name="n_2mainValue【公民館】&#10;一人当たり面積">
          <a:extLst>
            <a:ext uri="{FF2B5EF4-FFF2-40B4-BE49-F238E27FC236}">
              <a16:creationId xmlns:a16="http://schemas.microsoft.com/office/drawing/2014/main" id="{21EEF2DC-5956-4075-B798-FA73E22795C2}"/>
            </a:ext>
          </a:extLst>
        </xdr:cNvPr>
        <xdr:cNvSpPr txBox="1"/>
      </xdr:nvSpPr>
      <xdr:spPr>
        <a:xfrm>
          <a:off x="20199427" y="1757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90188</xdr:rowOff>
    </xdr:from>
    <xdr:ext cx="469744" cy="259045"/>
    <xdr:sp macro="" textlink="">
      <xdr:nvSpPr>
        <xdr:cNvPr id="844" name="n_3mainValue【公民館】&#10;一人当たり面積">
          <a:extLst>
            <a:ext uri="{FF2B5EF4-FFF2-40B4-BE49-F238E27FC236}">
              <a16:creationId xmlns:a16="http://schemas.microsoft.com/office/drawing/2014/main" id="{829929B5-F3DF-4952-A0A8-163F0EE28651}"/>
            </a:ext>
          </a:extLst>
        </xdr:cNvPr>
        <xdr:cNvSpPr txBox="1"/>
      </xdr:nvSpPr>
      <xdr:spPr>
        <a:xfrm>
          <a:off x="19310427" y="1757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90188</xdr:rowOff>
    </xdr:from>
    <xdr:ext cx="469744" cy="259045"/>
    <xdr:sp macro="" textlink="">
      <xdr:nvSpPr>
        <xdr:cNvPr id="845" name="n_4mainValue【公民館】&#10;一人当たり面積">
          <a:extLst>
            <a:ext uri="{FF2B5EF4-FFF2-40B4-BE49-F238E27FC236}">
              <a16:creationId xmlns:a16="http://schemas.microsoft.com/office/drawing/2014/main" id="{4DEB4E01-01D0-4220-9723-CA18EF334E2C}"/>
            </a:ext>
          </a:extLst>
        </xdr:cNvPr>
        <xdr:cNvSpPr txBox="1"/>
      </xdr:nvSpPr>
      <xdr:spPr>
        <a:xfrm>
          <a:off x="18421427" y="17578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251DB54B-098A-432A-9EE3-25946DC39DB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782F04B2-28D8-4557-893E-668F1B41908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A979AD88-9E7A-4B41-A602-D047F13F437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類似団体と比較して、特に有形固定資産減価償却率が高い施設としては、認定こども園・幼稚園・保育所、児童館であり、特に</a:t>
          </a:r>
          <a:r>
            <a:rPr kumimoji="1" lang="ja-JP" altLang="en-US" sz="1100">
              <a:solidFill>
                <a:schemeClr val="dk1"/>
              </a:solidFill>
              <a:effectLst/>
              <a:latin typeface="+mn-lt"/>
              <a:ea typeface="+mn-ea"/>
              <a:cs typeface="+mn-cs"/>
            </a:rPr>
            <a:t>低い施設は、公民館</a:t>
          </a:r>
          <a:r>
            <a:rPr kumimoji="1" lang="ja-JP" altLang="ja-JP" sz="1100">
              <a:solidFill>
                <a:schemeClr val="dk1"/>
              </a:solidFill>
              <a:effectLst/>
              <a:latin typeface="+mn-lt"/>
              <a:ea typeface="+mn-ea"/>
              <a:cs typeface="+mn-cs"/>
            </a:rPr>
            <a:t>及び公営住宅である。</a:t>
          </a:r>
          <a:endParaRPr lang="ja-JP" altLang="ja-JP" sz="1400">
            <a:effectLst/>
          </a:endParaRPr>
        </a:p>
        <a:p>
          <a:r>
            <a:rPr kumimoji="1" lang="ja-JP" altLang="ja-JP" sz="1100">
              <a:solidFill>
                <a:schemeClr val="dk1"/>
              </a:solidFill>
              <a:effectLst/>
              <a:latin typeface="+mn-lt"/>
              <a:ea typeface="+mn-ea"/>
              <a:cs typeface="+mn-cs"/>
            </a:rPr>
            <a:t>保育所については、４施設全てが築年数</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年以上経過した施設となっている。</a:t>
          </a:r>
          <a:endParaRPr lang="ja-JP" altLang="ja-JP" sz="1400">
            <a:effectLst/>
          </a:endParaRPr>
        </a:p>
        <a:p>
          <a:r>
            <a:rPr kumimoji="1" lang="ja-JP" altLang="ja-JP" sz="1100">
              <a:solidFill>
                <a:schemeClr val="dk1"/>
              </a:solidFill>
              <a:effectLst/>
              <a:latin typeface="+mn-lt"/>
              <a:ea typeface="+mn-ea"/>
              <a:cs typeface="+mn-cs"/>
            </a:rPr>
            <a:t>児童館については、</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館のうち約半数が昭和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年代から昭和</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年代に建設された木造児童館である。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公民館については、</a:t>
          </a:r>
          <a:r>
            <a:rPr kumimoji="1" lang="ja-JP" altLang="en-US" sz="1100">
              <a:solidFill>
                <a:schemeClr val="dk1"/>
              </a:solidFill>
              <a:effectLst/>
              <a:latin typeface="+mn-lt"/>
              <a:ea typeface="+mn-ea"/>
              <a:cs typeface="+mn-cs"/>
            </a:rPr>
            <a:t>令和６年度に厚木北公民館の建替整備が完了し、</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が減少している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老朽化が進んでいる施設については、厚木市公共施設最適化基本計画に基づき計画的な管理を実施していく。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4F125F9-C6D7-4888-BDF0-8D991F1217C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C14E2DB-8B71-446E-B33F-F9F3859EC17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9127024-00EB-4304-B1EF-C3F017A810F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87914DC-20BD-433F-9B07-E819BEF243F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神奈川県厚木市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217EEAF-DADC-4083-99BF-2399E779981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940CBF6-E206-46EE-96FE-6289100C08C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295F135-5240-491A-98AC-B2F25A58A58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F73444-E1D8-49C8-9573-4EFBD28A932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960521F-B866-409C-AFE0-52A34D99048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03A0D18-AC65-4A28-A05F-53DEC5A1B5F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223,424
213,190
93.83
115,079,049
109,487,991
5,262,532
54,360,214
74,333,919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4D7E681-19C9-47E5-90C1-2821E91DCE3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EDB698C-2479-4190-8337-0F3CC6818B9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C6A3212-344A-4050-B7C7-E3E5FF78172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3.7
76.1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4517900-5215-4289-9ED2-05E0920E377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2DF7236-1A87-4FA7-A33B-BF8D8C19563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10B2025-18EB-4AFE-AF98-0327185BFFE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862200B-7702-4067-B2AA-50A1745F0D5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6AA7E34-CCEA-4B78-A192-3EF46CD4615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2D6FD74-8DFF-4CC4-BB94-58B33CB1A2E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50447D4-7284-49B1-9191-D0DB63D6858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0DFA844-50BD-4CDA-999C-651EBA7CE64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2BC2C37-A61B-4173-B4FB-5A2F7B530BE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A63637D-4880-47D6-8486-673DC1D0A48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05A69C8-9CD3-4FAC-8579-9BE63612DD9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9A2535-7934-40C4-BA7A-794CB49A45E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F44C90F-AF14-430B-B73A-5F1BB4EFC50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DE77DC9-E3AA-45D9-A133-F2A31B312E5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FC48A8B-F990-4D7C-B4E9-93265C559A5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008DEDF-439B-479B-B829-089E5EF5E57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F783560-D31E-4887-9F1F-0357E4FCA32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626036F-6FAF-4DDB-BE6F-91733397AF0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2FA7487-8180-4A38-BC75-EEACB3BB1F1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5BC1B9F-DAE8-454B-8BFB-FCC2C9C2C19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9002F61-B7AC-4BD3-80A5-C47D6CF1D5F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917D7F-F9D8-413C-A654-1DEBFA20E6A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F68DDB3-9F65-4569-8F1C-B1FDDDA5C7F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4F613D1-2F0D-4BC6-8276-7686DC3A746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899E226-2A2A-472B-BDF4-996C1220EFF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7F66644-0701-4AB1-B0BE-FC4A0691586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6689C70-BD9B-4FF7-B0D8-F75EE221F81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453C26B-E03D-4564-B991-B7745886C04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74B8CFB-1115-42A8-A6C8-798570AB136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7465343-DFCC-48E1-B203-BB9EDD92A12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5CA6D51-0737-44E8-9569-82F75285284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CC4D8B3-424F-4051-8CDF-44F4CE1CA99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9470C03-4F40-4381-9146-6B30F32C52D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C9F3FF5-BB5B-4B54-A98C-D407583E923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1561F1A-3676-4BA8-8662-F73859EB8AE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85428DA-F570-4377-80FA-1E214675358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B38DE67-0AFF-4FB2-B499-FC5EBC84C4A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91443DB-79D0-4004-BB3E-39E6E1D56AB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DC84620-3CF2-4D1B-941C-6DD77EC69B6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1235647-5E22-453F-8121-1A7F69269AE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B3DEFF6-064A-4063-BB5B-062B420FFB8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3181D0C2-0B96-4E30-B000-05DCF6ADDB4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6E5EAFC5-4A74-4114-9674-F7F075D955FC}"/>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DD84E4F2-6441-4498-8C54-F4E22355049C}"/>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8051BAE8-F7DB-47BB-996F-18FFE112E398}"/>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E6F8CED5-91FD-4461-B9F0-88077FF9954D}"/>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4C6DF71E-2A32-40FD-8E61-CC41FBB16EED}"/>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10177</xdr:rowOff>
    </xdr:from>
    <xdr:ext cx="405111" cy="259045"/>
    <xdr:sp macro="" textlink="">
      <xdr:nvSpPr>
        <xdr:cNvPr id="62" name="【図書館】&#10;有形固定資産減価償却率平均値テキスト">
          <a:extLst>
            <a:ext uri="{FF2B5EF4-FFF2-40B4-BE49-F238E27FC236}">
              <a16:creationId xmlns:a16="http://schemas.microsoft.com/office/drawing/2014/main" id="{218AE12E-63D7-4EA5-A164-3B4FF9A5C1A0}"/>
            </a:ext>
          </a:extLst>
        </xdr:cNvPr>
        <xdr:cNvSpPr txBox="1"/>
      </xdr:nvSpPr>
      <xdr:spPr>
        <a:xfrm>
          <a:off x="4673600" y="6182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75F96F32-D90E-46FA-A8F0-AA3B19DC1A3C}"/>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7A881BEE-07BD-4BCA-BC35-9E7657E20951}"/>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68617402-8123-4D1F-9CD7-7CE707A29C74}"/>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C5496732-18FF-492D-9809-7ABC8C9EDE20}"/>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391544A8-464A-46EE-92B8-F339AFA83673}"/>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35464D0-D324-42B7-A962-D8AD76F02E7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F256AC0-B21F-4624-81AB-41E2E65434E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8C8AD25-8328-4F77-8A75-5377589C8AF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19992A1-9944-4C1A-9D74-FE730CBA507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01FA237-0D2E-4E8B-95D4-D0CF307DF7A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120650</xdr:rowOff>
    </xdr:from>
    <xdr:to>
      <xdr:col>24</xdr:col>
      <xdr:colOff>114300</xdr:colOff>
      <xdr:row>40</xdr:row>
      <xdr:rowOff>50800</xdr:rowOff>
    </xdr:to>
    <xdr:sp macro="" textlink="">
      <xdr:nvSpPr>
        <xdr:cNvPr id="73" name="楕円 72">
          <a:extLst>
            <a:ext uri="{FF2B5EF4-FFF2-40B4-BE49-F238E27FC236}">
              <a16:creationId xmlns:a16="http://schemas.microsoft.com/office/drawing/2014/main" id="{09A9B114-1EE2-4AC4-B3CE-6559273B5D91}"/>
            </a:ext>
          </a:extLst>
        </xdr:cNvPr>
        <xdr:cNvSpPr/>
      </xdr:nvSpPr>
      <xdr:spPr>
        <a:xfrm>
          <a:off x="45847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99077</xdr:rowOff>
    </xdr:from>
    <xdr:ext cx="405111" cy="259045"/>
    <xdr:sp macro="" textlink="">
      <xdr:nvSpPr>
        <xdr:cNvPr id="74" name="【図書館】&#10;有形固定資産減価償却率該当値テキスト">
          <a:extLst>
            <a:ext uri="{FF2B5EF4-FFF2-40B4-BE49-F238E27FC236}">
              <a16:creationId xmlns:a16="http://schemas.microsoft.com/office/drawing/2014/main" id="{F8BA919D-0EDC-402D-970E-5C8CD53C3E56}"/>
            </a:ext>
          </a:extLst>
        </xdr:cNvPr>
        <xdr:cNvSpPr txBox="1"/>
      </xdr:nvSpPr>
      <xdr:spPr>
        <a:xfrm>
          <a:off x="4673600"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82550</xdr:rowOff>
    </xdr:from>
    <xdr:to>
      <xdr:col>20</xdr:col>
      <xdr:colOff>38100</xdr:colOff>
      <xdr:row>40</xdr:row>
      <xdr:rowOff>12700</xdr:rowOff>
    </xdr:to>
    <xdr:sp macro="" textlink="">
      <xdr:nvSpPr>
        <xdr:cNvPr id="75" name="楕円 74">
          <a:extLst>
            <a:ext uri="{FF2B5EF4-FFF2-40B4-BE49-F238E27FC236}">
              <a16:creationId xmlns:a16="http://schemas.microsoft.com/office/drawing/2014/main" id="{CFBE6B53-7BDA-49F5-BE5F-22FADD802F73}"/>
            </a:ext>
          </a:extLst>
        </xdr:cNvPr>
        <xdr:cNvSpPr/>
      </xdr:nvSpPr>
      <xdr:spPr>
        <a:xfrm>
          <a:off x="3746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133350</xdr:rowOff>
    </xdr:from>
    <xdr:to>
      <xdr:col>24</xdr:col>
      <xdr:colOff>63500</xdr:colOff>
      <xdr:row>40</xdr:row>
      <xdr:rowOff>0</xdr:rowOff>
    </xdr:to>
    <xdr:cxnSp macro="">
      <xdr:nvCxnSpPr>
        <xdr:cNvPr id="76" name="直線コネクタ 75">
          <a:extLst>
            <a:ext uri="{FF2B5EF4-FFF2-40B4-BE49-F238E27FC236}">
              <a16:creationId xmlns:a16="http://schemas.microsoft.com/office/drawing/2014/main" id="{7ADCA5B8-D4D6-4B89-9D0A-B623E939D4DC}"/>
            </a:ext>
          </a:extLst>
        </xdr:cNvPr>
        <xdr:cNvCxnSpPr/>
      </xdr:nvCxnSpPr>
      <xdr:spPr>
        <a:xfrm>
          <a:off x="3797300" y="6819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44450</xdr:rowOff>
    </xdr:from>
    <xdr:to>
      <xdr:col>15</xdr:col>
      <xdr:colOff>101600</xdr:colOff>
      <xdr:row>39</xdr:row>
      <xdr:rowOff>146050</xdr:rowOff>
    </xdr:to>
    <xdr:sp macro="" textlink="">
      <xdr:nvSpPr>
        <xdr:cNvPr id="77" name="楕円 76">
          <a:extLst>
            <a:ext uri="{FF2B5EF4-FFF2-40B4-BE49-F238E27FC236}">
              <a16:creationId xmlns:a16="http://schemas.microsoft.com/office/drawing/2014/main" id="{365D7A7C-FCB8-4930-BC0E-DAEBA13459BB}"/>
            </a:ext>
          </a:extLst>
        </xdr:cNvPr>
        <xdr:cNvSpPr/>
      </xdr:nvSpPr>
      <xdr:spPr>
        <a:xfrm>
          <a:off x="2857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95250</xdr:rowOff>
    </xdr:from>
    <xdr:to>
      <xdr:col>19</xdr:col>
      <xdr:colOff>177800</xdr:colOff>
      <xdr:row>39</xdr:row>
      <xdr:rowOff>133350</xdr:rowOff>
    </xdr:to>
    <xdr:cxnSp macro="">
      <xdr:nvCxnSpPr>
        <xdr:cNvPr id="78" name="直線コネクタ 77">
          <a:extLst>
            <a:ext uri="{FF2B5EF4-FFF2-40B4-BE49-F238E27FC236}">
              <a16:creationId xmlns:a16="http://schemas.microsoft.com/office/drawing/2014/main" id="{0F305EED-8A60-4F99-959E-4C8886502AF1}"/>
            </a:ext>
          </a:extLst>
        </xdr:cNvPr>
        <xdr:cNvCxnSpPr/>
      </xdr:nvCxnSpPr>
      <xdr:spPr>
        <a:xfrm>
          <a:off x="2908300" y="6781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6350</xdr:rowOff>
    </xdr:from>
    <xdr:to>
      <xdr:col>10</xdr:col>
      <xdr:colOff>165100</xdr:colOff>
      <xdr:row>39</xdr:row>
      <xdr:rowOff>107950</xdr:rowOff>
    </xdr:to>
    <xdr:sp macro="" textlink="">
      <xdr:nvSpPr>
        <xdr:cNvPr id="79" name="楕円 78">
          <a:extLst>
            <a:ext uri="{FF2B5EF4-FFF2-40B4-BE49-F238E27FC236}">
              <a16:creationId xmlns:a16="http://schemas.microsoft.com/office/drawing/2014/main" id="{8EB1FFC2-838F-4AF9-ABE3-D90FDA71A6D7}"/>
            </a:ext>
          </a:extLst>
        </xdr:cNvPr>
        <xdr:cNvSpPr/>
      </xdr:nvSpPr>
      <xdr:spPr>
        <a:xfrm>
          <a:off x="1968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57150</xdr:rowOff>
    </xdr:from>
    <xdr:to>
      <xdr:col>15</xdr:col>
      <xdr:colOff>50800</xdr:colOff>
      <xdr:row>39</xdr:row>
      <xdr:rowOff>95250</xdr:rowOff>
    </xdr:to>
    <xdr:cxnSp macro="">
      <xdr:nvCxnSpPr>
        <xdr:cNvPr id="80" name="直線コネクタ 79">
          <a:extLst>
            <a:ext uri="{FF2B5EF4-FFF2-40B4-BE49-F238E27FC236}">
              <a16:creationId xmlns:a16="http://schemas.microsoft.com/office/drawing/2014/main" id="{B3DF767D-E344-4D1E-9167-C0DF1EB10B29}"/>
            </a:ext>
          </a:extLst>
        </xdr:cNvPr>
        <xdr:cNvCxnSpPr/>
      </xdr:nvCxnSpPr>
      <xdr:spPr>
        <a:xfrm>
          <a:off x="2019300" y="674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139700</xdr:rowOff>
    </xdr:from>
    <xdr:to>
      <xdr:col>6</xdr:col>
      <xdr:colOff>38100</xdr:colOff>
      <xdr:row>39</xdr:row>
      <xdr:rowOff>69850</xdr:rowOff>
    </xdr:to>
    <xdr:sp macro="" textlink="">
      <xdr:nvSpPr>
        <xdr:cNvPr id="81" name="楕円 80">
          <a:extLst>
            <a:ext uri="{FF2B5EF4-FFF2-40B4-BE49-F238E27FC236}">
              <a16:creationId xmlns:a16="http://schemas.microsoft.com/office/drawing/2014/main" id="{BB8DADAC-986F-47BD-B270-82A9742C288F}"/>
            </a:ext>
          </a:extLst>
        </xdr:cNvPr>
        <xdr:cNvSpPr/>
      </xdr:nvSpPr>
      <xdr:spPr>
        <a:xfrm>
          <a:off x="107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19050</xdr:rowOff>
    </xdr:from>
    <xdr:to>
      <xdr:col>10</xdr:col>
      <xdr:colOff>114300</xdr:colOff>
      <xdr:row>39</xdr:row>
      <xdr:rowOff>57150</xdr:rowOff>
    </xdr:to>
    <xdr:cxnSp macro="">
      <xdr:nvCxnSpPr>
        <xdr:cNvPr id="82" name="直線コネクタ 81">
          <a:extLst>
            <a:ext uri="{FF2B5EF4-FFF2-40B4-BE49-F238E27FC236}">
              <a16:creationId xmlns:a16="http://schemas.microsoft.com/office/drawing/2014/main" id="{1F690528-2B2D-4206-8B61-C71865952313}"/>
            </a:ext>
          </a:extLst>
        </xdr:cNvPr>
        <xdr:cNvCxnSpPr/>
      </xdr:nvCxnSpPr>
      <xdr:spPr>
        <a:xfrm>
          <a:off x="1130300" y="670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74947</xdr:rowOff>
    </xdr:from>
    <xdr:ext cx="405111" cy="259045"/>
    <xdr:sp macro="" textlink="">
      <xdr:nvSpPr>
        <xdr:cNvPr id="83" name="n_1aveValue【図書館】&#10;有形固定資産減価償却率">
          <a:extLst>
            <a:ext uri="{FF2B5EF4-FFF2-40B4-BE49-F238E27FC236}">
              <a16:creationId xmlns:a16="http://schemas.microsoft.com/office/drawing/2014/main" id="{4B38547F-1C90-4181-9871-4C5C375300CE}"/>
            </a:ext>
          </a:extLst>
        </xdr:cNvPr>
        <xdr:cNvSpPr txBox="1"/>
      </xdr:nvSpPr>
      <xdr:spPr>
        <a:xfrm>
          <a:off x="3582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765D88C5-4E72-473E-8535-FC10B1A87D44}"/>
            </a:ext>
          </a:extLst>
        </xdr:cNvPr>
        <xdr:cNvSpPr txBox="1"/>
      </xdr:nvSpPr>
      <xdr:spPr>
        <a:xfrm>
          <a:off x="2705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3A3512A0-91D8-4AE4-9424-260B8B5AE285}"/>
            </a:ext>
          </a:extLst>
        </xdr:cNvPr>
        <xdr:cNvSpPr txBox="1"/>
      </xdr:nvSpPr>
      <xdr:spPr>
        <a:xfrm>
          <a:off x="18167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EC586D31-A0F5-4014-8453-390E8DC2C0F4}"/>
            </a:ext>
          </a:extLst>
        </xdr:cNvPr>
        <xdr:cNvSpPr txBox="1"/>
      </xdr:nvSpPr>
      <xdr:spPr>
        <a:xfrm>
          <a:off x="9277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3827</xdr:rowOff>
    </xdr:from>
    <xdr:ext cx="405111" cy="259045"/>
    <xdr:sp macro="" textlink="">
      <xdr:nvSpPr>
        <xdr:cNvPr id="87" name="n_1mainValue【図書館】&#10;有形固定資産減価償却率">
          <a:extLst>
            <a:ext uri="{FF2B5EF4-FFF2-40B4-BE49-F238E27FC236}">
              <a16:creationId xmlns:a16="http://schemas.microsoft.com/office/drawing/2014/main" id="{B7D76816-E4EB-4FDF-9FE5-7DDB8238BBA5}"/>
            </a:ext>
          </a:extLst>
        </xdr:cNvPr>
        <xdr:cNvSpPr txBox="1"/>
      </xdr:nvSpPr>
      <xdr:spPr>
        <a:xfrm>
          <a:off x="3582044"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137177</xdr:rowOff>
    </xdr:from>
    <xdr:ext cx="405111" cy="259045"/>
    <xdr:sp macro="" textlink="">
      <xdr:nvSpPr>
        <xdr:cNvPr id="88" name="n_2mainValue【図書館】&#10;有形固定資産減価償却率">
          <a:extLst>
            <a:ext uri="{FF2B5EF4-FFF2-40B4-BE49-F238E27FC236}">
              <a16:creationId xmlns:a16="http://schemas.microsoft.com/office/drawing/2014/main" id="{67D08396-ED7E-46D7-8C4B-C5E20E1BE26A}"/>
            </a:ext>
          </a:extLst>
        </xdr:cNvPr>
        <xdr:cNvSpPr txBox="1"/>
      </xdr:nvSpPr>
      <xdr:spPr>
        <a:xfrm>
          <a:off x="27057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99077</xdr:rowOff>
    </xdr:from>
    <xdr:ext cx="405111" cy="259045"/>
    <xdr:sp macro="" textlink="">
      <xdr:nvSpPr>
        <xdr:cNvPr id="89" name="n_3mainValue【図書館】&#10;有形固定資産減価償却率">
          <a:extLst>
            <a:ext uri="{FF2B5EF4-FFF2-40B4-BE49-F238E27FC236}">
              <a16:creationId xmlns:a16="http://schemas.microsoft.com/office/drawing/2014/main" id="{EE53F4B0-94FA-469C-8984-BC7C4326A901}"/>
            </a:ext>
          </a:extLst>
        </xdr:cNvPr>
        <xdr:cNvSpPr txBox="1"/>
      </xdr:nvSpPr>
      <xdr:spPr>
        <a:xfrm>
          <a:off x="18167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60977</xdr:rowOff>
    </xdr:from>
    <xdr:ext cx="405111" cy="259045"/>
    <xdr:sp macro="" textlink="">
      <xdr:nvSpPr>
        <xdr:cNvPr id="90" name="n_4mainValue【図書館】&#10;有形固定資産減価償却率">
          <a:extLst>
            <a:ext uri="{FF2B5EF4-FFF2-40B4-BE49-F238E27FC236}">
              <a16:creationId xmlns:a16="http://schemas.microsoft.com/office/drawing/2014/main" id="{7EE515CF-1F21-4F5C-BC69-02DEACBFD21E}"/>
            </a:ext>
          </a:extLst>
        </xdr:cNvPr>
        <xdr:cNvSpPr txBox="1"/>
      </xdr:nvSpPr>
      <xdr:spPr>
        <a:xfrm>
          <a:off x="927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7A20499-BD4E-4D8E-B7EF-9D06EDE376D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B6B8227-F27E-4EF6-8302-56FD877C81F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D4FDC29-9E31-496C-94EF-AA99A1C4748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929C28B-15F3-4810-A841-EDD7BFC95E7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BF01CF1-2B2E-4A22-8D18-DE2C5124B6A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7B1B6D6-181F-46AE-8024-6CFD252675F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18DD346-B8A6-43AB-86D8-B1CD5CABBFF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C734D27-27CE-465F-B4C0-AB283CCAD7F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DFB11806-643A-4AC8-B7F0-8E0B49D20B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6A8902B-22D0-4DB6-B2EE-DB7459F3276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6FC62F0-069C-46E4-9268-2B8E8BB298D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6B62BE8F-43AA-4A00-B82F-6A24B68E226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FC08E301-4E09-4341-A3D7-5466B6160C0B}"/>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31756CA0-D4CD-4110-8F43-7389691EDE3B}"/>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41354E5E-1CDE-4F18-BC5A-499EEAF4C7A8}"/>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F17DA35B-C264-4FEC-96FF-8356BE96DCDB}"/>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B14DF220-A322-4AAC-9B64-83FEE225E2E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49BED8C4-0A5E-41FF-8605-4A0B55296CC1}"/>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B98F484D-E343-4F03-B058-81D15870E22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1B7FD5A4-E599-4338-B7A3-3F639C96F22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D1706900-9FDA-48E6-AD34-972807F1CED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A508A0CA-AF7D-4887-80C2-361CA6534598}"/>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2D048E47-F287-400F-B98E-9BC00C014CCD}"/>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EB49F373-F451-42B5-A8F4-F0B7556E764F}"/>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68D8DED7-0C96-4D40-B332-2A80330C9C88}"/>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AFC75E89-00E3-4021-8A22-FFDA653AA127}"/>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151147</xdr:rowOff>
    </xdr:from>
    <xdr:ext cx="469744" cy="259045"/>
    <xdr:sp macro="" textlink="">
      <xdr:nvSpPr>
        <xdr:cNvPr id="117" name="【図書館】&#10;一人当たり面積平均値テキスト">
          <a:extLst>
            <a:ext uri="{FF2B5EF4-FFF2-40B4-BE49-F238E27FC236}">
              <a16:creationId xmlns:a16="http://schemas.microsoft.com/office/drawing/2014/main" id="{252C1B24-231A-4757-ABC0-F245AAF52598}"/>
            </a:ext>
          </a:extLst>
        </xdr:cNvPr>
        <xdr:cNvSpPr txBox="1"/>
      </xdr:nvSpPr>
      <xdr:spPr>
        <a:xfrm>
          <a:off x="10515600" y="6323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D7DEA661-E495-4ACA-93A0-36FACCA32A44}"/>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C34352B9-B5C9-4458-A356-69D6BC4B176F}"/>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50E2FD5A-BBAE-4749-8081-2DB415D9054A}"/>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A494F55B-80FD-4020-8AED-7170F2890C27}"/>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C03AB6C7-40FB-4B1B-8383-29DD54907AC5}"/>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B1AA422-2B2F-413C-8A94-3B1F319435A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E74EC7C-F49D-47C4-A476-C4A445727E4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F6E6B0B-09C6-46C6-985A-04C1D1B8939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739EF10-7D10-4DF7-9DEB-F639A45457B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827235B-5044-4C6A-A707-2967908A30B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8" name="楕円 127">
          <a:extLst>
            <a:ext uri="{FF2B5EF4-FFF2-40B4-BE49-F238E27FC236}">
              <a16:creationId xmlns:a16="http://schemas.microsoft.com/office/drawing/2014/main" id="{A761F538-0088-4E93-A6E8-9C11F0F1577B}"/>
            </a:ext>
          </a:extLst>
        </xdr:cNvPr>
        <xdr:cNvSpPr/>
      </xdr:nvSpPr>
      <xdr:spPr>
        <a:xfrm>
          <a:off x="104267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3827</xdr:rowOff>
    </xdr:from>
    <xdr:ext cx="469744" cy="259045"/>
    <xdr:sp macro="" textlink="">
      <xdr:nvSpPr>
        <xdr:cNvPr id="129" name="【図書館】&#10;一人当たり面積該当値テキスト">
          <a:extLst>
            <a:ext uri="{FF2B5EF4-FFF2-40B4-BE49-F238E27FC236}">
              <a16:creationId xmlns:a16="http://schemas.microsoft.com/office/drawing/2014/main" id="{02FFC004-482E-44EB-82F8-915412CFF13A}"/>
            </a:ext>
          </a:extLst>
        </xdr:cNvPr>
        <xdr:cNvSpPr txBox="1"/>
      </xdr:nvSpPr>
      <xdr:spPr>
        <a:xfrm>
          <a:off x="10515600" y="651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25400</xdr:rowOff>
    </xdr:from>
    <xdr:to>
      <xdr:col>50</xdr:col>
      <xdr:colOff>165100</xdr:colOff>
      <xdr:row>38</xdr:row>
      <xdr:rowOff>127000</xdr:rowOff>
    </xdr:to>
    <xdr:sp macro="" textlink="">
      <xdr:nvSpPr>
        <xdr:cNvPr id="130" name="楕円 129">
          <a:extLst>
            <a:ext uri="{FF2B5EF4-FFF2-40B4-BE49-F238E27FC236}">
              <a16:creationId xmlns:a16="http://schemas.microsoft.com/office/drawing/2014/main" id="{E15652ED-5AF2-400D-B76C-4262FD0D1356}"/>
            </a:ext>
          </a:extLst>
        </xdr:cNvPr>
        <xdr:cNvSpPr/>
      </xdr:nvSpPr>
      <xdr:spPr>
        <a:xfrm>
          <a:off x="9588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76200</xdr:rowOff>
    </xdr:from>
    <xdr:to>
      <xdr:col>55</xdr:col>
      <xdr:colOff>0</xdr:colOff>
      <xdr:row>38</xdr:row>
      <xdr:rowOff>76200</xdr:rowOff>
    </xdr:to>
    <xdr:cxnSp macro="">
      <xdr:nvCxnSpPr>
        <xdr:cNvPr id="131" name="直線コネクタ 130">
          <a:extLst>
            <a:ext uri="{FF2B5EF4-FFF2-40B4-BE49-F238E27FC236}">
              <a16:creationId xmlns:a16="http://schemas.microsoft.com/office/drawing/2014/main" id="{068117C9-C544-4534-BC55-DB9C0EF5DEAE}"/>
            </a:ext>
          </a:extLst>
        </xdr:cNvPr>
        <xdr:cNvCxnSpPr/>
      </xdr:nvCxnSpPr>
      <xdr:spPr>
        <a:xfrm>
          <a:off x="9639300" y="6591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32" name="楕円 131">
          <a:extLst>
            <a:ext uri="{FF2B5EF4-FFF2-40B4-BE49-F238E27FC236}">
              <a16:creationId xmlns:a16="http://schemas.microsoft.com/office/drawing/2014/main" id="{3263A3E4-AD34-4722-A4AA-9EC38B4EF868}"/>
            </a:ext>
          </a:extLst>
        </xdr:cNvPr>
        <xdr:cNvSpPr/>
      </xdr:nvSpPr>
      <xdr:spPr>
        <a:xfrm>
          <a:off x="8699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76200</xdr:rowOff>
    </xdr:from>
    <xdr:to>
      <xdr:col>50</xdr:col>
      <xdr:colOff>114300</xdr:colOff>
      <xdr:row>38</xdr:row>
      <xdr:rowOff>76200</xdr:rowOff>
    </xdr:to>
    <xdr:cxnSp macro="">
      <xdr:nvCxnSpPr>
        <xdr:cNvPr id="133" name="直線コネクタ 132">
          <a:extLst>
            <a:ext uri="{FF2B5EF4-FFF2-40B4-BE49-F238E27FC236}">
              <a16:creationId xmlns:a16="http://schemas.microsoft.com/office/drawing/2014/main" id="{1D5B3446-E905-415C-A1A5-CE241FF12E3D}"/>
            </a:ext>
          </a:extLst>
        </xdr:cNvPr>
        <xdr:cNvCxnSpPr/>
      </xdr:nvCxnSpPr>
      <xdr:spPr>
        <a:xfrm>
          <a:off x="8750300" y="659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25400</xdr:rowOff>
    </xdr:from>
    <xdr:to>
      <xdr:col>41</xdr:col>
      <xdr:colOff>101600</xdr:colOff>
      <xdr:row>38</xdr:row>
      <xdr:rowOff>127000</xdr:rowOff>
    </xdr:to>
    <xdr:sp macro="" textlink="">
      <xdr:nvSpPr>
        <xdr:cNvPr id="134" name="楕円 133">
          <a:extLst>
            <a:ext uri="{FF2B5EF4-FFF2-40B4-BE49-F238E27FC236}">
              <a16:creationId xmlns:a16="http://schemas.microsoft.com/office/drawing/2014/main" id="{6E0972DE-5585-4904-9E05-68F019960564}"/>
            </a:ext>
          </a:extLst>
        </xdr:cNvPr>
        <xdr:cNvSpPr/>
      </xdr:nvSpPr>
      <xdr:spPr>
        <a:xfrm>
          <a:off x="7810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76200</xdr:rowOff>
    </xdr:from>
    <xdr:to>
      <xdr:col>45</xdr:col>
      <xdr:colOff>177800</xdr:colOff>
      <xdr:row>38</xdr:row>
      <xdr:rowOff>76200</xdr:rowOff>
    </xdr:to>
    <xdr:cxnSp macro="">
      <xdr:nvCxnSpPr>
        <xdr:cNvPr id="135" name="直線コネクタ 134">
          <a:extLst>
            <a:ext uri="{FF2B5EF4-FFF2-40B4-BE49-F238E27FC236}">
              <a16:creationId xmlns:a16="http://schemas.microsoft.com/office/drawing/2014/main" id="{B573649A-9056-4E6F-8961-C21C89187826}"/>
            </a:ext>
          </a:extLst>
        </xdr:cNvPr>
        <xdr:cNvCxnSpPr/>
      </xdr:nvCxnSpPr>
      <xdr:spPr>
        <a:xfrm>
          <a:off x="7861300" y="659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25400</xdr:rowOff>
    </xdr:from>
    <xdr:to>
      <xdr:col>36</xdr:col>
      <xdr:colOff>165100</xdr:colOff>
      <xdr:row>38</xdr:row>
      <xdr:rowOff>127000</xdr:rowOff>
    </xdr:to>
    <xdr:sp macro="" textlink="">
      <xdr:nvSpPr>
        <xdr:cNvPr id="136" name="楕円 135">
          <a:extLst>
            <a:ext uri="{FF2B5EF4-FFF2-40B4-BE49-F238E27FC236}">
              <a16:creationId xmlns:a16="http://schemas.microsoft.com/office/drawing/2014/main" id="{AAAFA925-F760-4B23-B91E-59BEC5BFB646}"/>
            </a:ext>
          </a:extLst>
        </xdr:cNvPr>
        <xdr:cNvSpPr/>
      </xdr:nvSpPr>
      <xdr:spPr>
        <a:xfrm>
          <a:off x="6921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76200</xdr:rowOff>
    </xdr:from>
    <xdr:to>
      <xdr:col>41</xdr:col>
      <xdr:colOff>50800</xdr:colOff>
      <xdr:row>38</xdr:row>
      <xdr:rowOff>76200</xdr:rowOff>
    </xdr:to>
    <xdr:cxnSp macro="">
      <xdr:nvCxnSpPr>
        <xdr:cNvPr id="137" name="直線コネクタ 136">
          <a:extLst>
            <a:ext uri="{FF2B5EF4-FFF2-40B4-BE49-F238E27FC236}">
              <a16:creationId xmlns:a16="http://schemas.microsoft.com/office/drawing/2014/main" id="{952850F7-C7B2-4E23-85E3-E3AA12DCA891}"/>
            </a:ext>
          </a:extLst>
        </xdr:cNvPr>
        <xdr:cNvCxnSpPr/>
      </xdr:nvCxnSpPr>
      <xdr:spPr>
        <a:xfrm>
          <a:off x="6972300" y="659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74947</xdr:rowOff>
    </xdr:from>
    <xdr:ext cx="469744" cy="259045"/>
    <xdr:sp macro="" textlink="">
      <xdr:nvSpPr>
        <xdr:cNvPr id="138" name="n_1aveValue【図書館】&#10;一人当たり面積">
          <a:extLst>
            <a:ext uri="{FF2B5EF4-FFF2-40B4-BE49-F238E27FC236}">
              <a16:creationId xmlns:a16="http://schemas.microsoft.com/office/drawing/2014/main" id="{44E4D42D-FD02-4CCC-AC84-8049C8F071AC}"/>
            </a:ext>
          </a:extLst>
        </xdr:cNvPr>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39" name="n_2aveValue【図書館】&#10;一人当たり面積">
          <a:extLst>
            <a:ext uri="{FF2B5EF4-FFF2-40B4-BE49-F238E27FC236}">
              <a16:creationId xmlns:a16="http://schemas.microsoft.com/office/drawing/2014/main" id="{8A9A524D-C1AA-46AC-8790-A92555CE45AA}"/>
            </a:ext>
          </a:extLst>
        </xdr:cNvPr>
        <xdr:cNvSpPr txBox="1"/>
      </xdr:nvSpPr>
      <xdr:spPr>
        <a:xfrm>
          <a:off x="851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0" name="n_3aveValue【図書館】&#10;一人当たり面積">
          <a:extLst>
            <a:ext uri="{FF2B5EF4-FFF2-40B4-BE49-F238E27FC236}">
              <a16:creationId xmlns:a16="http://schemas.microsoft.com/office/drawing/2014/main" id="{0F6752CB-1424-457A-954B-BAAFF8624D01}"/>
            </a:ext>
          </a:extLst>
        </xdr:cNvPr>
        <xdr:cNvSpPr txBox="1"/>
      </xdr:nvSpPr>
      <xdr:spPr>
        <a:xfrm>
          <a:off x="7626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1" name="n_4aveValue【図書館】&#10;一人当たり面積">
          <a:extLst>
            <a:ext uri="{FF2B5EF4-FFF2-40B4-BE49-F238E27FC236}">
              <a16:creationId xmlns:a16="http://schemas.microsoft.com/office/drawing/2014/main" id="{E202DEFE-999E-49E3-BC63-527C3278E636}"/>
            </a:ext>
          </a:extLst>
        </xdr:cNvPr>
        <xdr:cNvSpPr txBox="1"/>
      </xdr:nvSpPr>
      <xdr:spPr>
        <a:xfrm>
          <a:off x="6737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118127</xdr:rowOff>
    </xdr:from>
    <xdr:ext cx="469744" cy="259045"/>
    <xdr:sp macro="" textlink="">
      <xdr:nvSpPr>
        <xdr:cNvPr id="142" name="n_1mainValue【図書館】&#10;一人当たり面積">
          <a:extLst>
            <a:ext uri="{FF2B5EF4-FFF2-40B4-BE49-F238E27FC236}">
              <a16:creationId xmlns:a16="http://schemas.microsoft.com/office/drawing/2014/main" id="{D4165709-2412-4ED6-B0EE-5CE817FAA501}"/>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118127</xdr:rowOff>
    </xdr:from>
    <xdr:ext cx="469744" cy="259045"/>
    <xdr:sp macro="" textlink="">
      <xdr:nvSpPr>
        <xdr:cNvPr id="143" name="n_2mainValue【図書館】&#10;一人当たり面積">
          <a:extLst>
            <a:ext uri="{FF2B5EF4-FFF2-40B4-BE49-F238E27FC236}">
              <a16:creationId xmlns:a16="http://schemas.microsoft.com/office/drawing/2014/main" id="{2C526FD6-A8AB-46E5-A2B3-6E4766C489CD}"/>
            </a:ext>
          </a:extLst>
        </xdr:cNvPr>
        <xdr:cNvSpPr txBox="1"/>
      </xdr:nvSpPr>
      <xdr:spPr>
        <a:xfrm>
          <a:off x="85154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118127</xdr:rowOff>
    </xdr:from>
    <xdr:ext cx="469744" cy="259045"/>
    <xdr:sp macro="" textlink="">
      <xdr:nvSpPr>
        <xdr:cNvPr id="144" name="n_3mainValue【図書館】&#10;一人当たり面積">
          <a:extLst>
            <a:ext uri="{FF2B5EF4-FFF2-40B4-BE49-F238E27FC236}">
              <a16:creationId xmlns:a16="http://schemas.microsoft.com/office/drawing/2014/main" id="{63628DCF-F972-4404-940E-76695D30F16A}"/>
            </a:ext>
          </a:extLst>
        </xdr:cNvPr>
        <xdr:cNvSpPr txBox="1"/>
      </xdr:nvSpPr>
      <xdr:spPr>
        <a:xfrm>
          <a:off x="76264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118127</xdr:rowOff>
    </xdr:from>
    <xdr:ext cx="469744" cy="259045"/>
    <xdr:sp macro="" textlink="">
      <xdr:nvSpPr>
        <xdr:cNvPr id="145" name="n_4mainValue【図書館】&#10;一人当たり面積">
          <a:extLst>
            <a:ext uri="{FF2B5EF4-FFF2-40B4-BE49-F238E27FC236}">
              <a16:creationId xmlns:a16="http://schemas.microsoft.com/office/drawing/2014/main" id="{B29D2DBC-A9C4-41DC-B553-2D20E101A8AB}"/>
            </a:ext>
          </a:extLst>
        </xdr:cNvPr>
        <xdr:cNvSpPr txBox="1"/>
      </xdr:nvSpPr>
      <xdr:spPr>
        <a:xfrm>
          <a:off x="67374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E513A65-036A-4301-9B1D-829831B0612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015C44E-0271-40F3-9D7A-7FFFE73ED74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A489919-0816-4CE4-BD71-BE5C36D0CA0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F8D92EB-D4BB-41E5-9A1A-82CBB801ABA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51987BA-9EB0-4DBC-8189-40FDCAAD11D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1C36CA0-BB95-454B-8C20-A9D6255C6A4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514C2AA3-E005-4230-8D1D-C40B24AF548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237368D-F00B-4D16-BEC5-C0B3D487D52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07B2819-3B6E-4591-B53C-BF13AE695B9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8E7AB90-D68B-4433-A8CB-51BD65FAEFC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DD0A8EA-5184-462C-BEA0-0EFC4669733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EB4590FF-8A59-40B6-AB52-2E657468167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5BCE608D-33D6-4A98-AA22-E05D23DB6CE4}"/>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FCC929C-A478-429E-B96F-8408562F0D4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836FE873-06B5-42B0-9785-15404A22564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4E1AB758-E8BA-4F8C-B450-27E74DE35A3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149D5836-E251-408C-B760-3B06AE41991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616B68A4-4660-4034-AE14-D9166ECE792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9EAAFECC-248D-445A-B44B-2A8C5328860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87A45E8E-DAF2-49E5-A29E-97038BB0CCF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BBDC8EEC-9FDC-4888-86EC-807C8B9D101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A3EABF47-6EAD-4CB8-9B06-E531232A7BE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BB84682F-71E5-4D00-9A3A-ECBDA3288AE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7E33C0E9-BA0B-4C56-9ADE-1755A76219EF}"/>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C44BAFAA-288D-4C25-8957-F15A8C977B13}"/>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61AF88A8-FD62-4E12-A93F-438A777FE110}"/>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554163B3-3459-4290-A427-3504883EAFB8}"/>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E6B2FF0E-AF4D-4711-AE11-4343D892D94B}"/>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BD210E7E-D921-4956-B699-FFDFA73C2484}"/>
            </a:ext>
          </a:extLst>
        </xdr:cNvPr>
        <xdr:cNvSpPr txBox="1"/>
      </xdr:nvSpPr>
      <xdr:spPr>
        <a:xfrm>
          <a:off x="467360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63A1E7AF-7A2E-4808-A33C-216941EC551D}"/>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7E9596FD-0FEA-4B41-9773-003626B5F822}"/>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F756641B-540A-42F3-A6A7-1983CF5CC63C}"/>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40EAA0A7-8CCF-43D8-B16F-16FAB1A58715}"/>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0E76E5D8-0533-43FF-A0A2-D7C9D8D59820}"/>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C6EA4AE2-CEBC-4552-B670-5FC52603A45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4165AD0-1340-416E-A99E-ACFE42C4FAA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0696858-EA35-4307-8114-B2450A9F77E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953B36A-F462-4B9C-BF28-FBB6006ECF4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80367EE-1C4F-4798-AB65-274AC3AF13A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124460</xdr:rowOff>
    </xdr:from>
    <xdr:to>
      <xdr:col>24</xdr:col>
      <xdr:colOff>114300</xdr:colOff>
      <xdr:row>59</xdr:row>
      <xdr:rowOff>54610</xdr:rowOff>
    </xdr:to>
    <xdr:sp macro="" textlink="">
      <xdr:nvSpPr>
        <xdr:cNvPr id="185" name="楕円 184">
          <a:extLst>
            <a:ext uri="{FF2B5EF4-FFF2-40B4-BE49-F238E27FC236}">
              <a16:creationId xmlns:a16="http://schemas.microsoft.com/office/drawing/2014/main" id="{64740AC2-27E7-4418-B59B-F8324F4D971D}"/>
            </a:ext>
          </a:extLst>
        </xdr:cNvPr>
        <xdr:cNvSpPr/>
      </xdr:nvSpPr>
      <xdr:spPr>
        <a:xfrm>
          <a:off x="45847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147337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5FA3B543-563B-44AE-9D02-3549B4777D93}"/>
            </a:ext>
          </a:extLst>
        </xdr:cNvPr>
        <xdr:cNvSpPr txBox="1"/>
      </xdr:nvSpPr>
      <xdr:spPr>
        <a:xfrm>
          <a:off x="4673600"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107315</xdr:rowOff>
    </xdr:from>
    <xdr:to>
      <xdr:col>20</xdr:col>
      <xdr:colOff>38100</xdr:colOff>
      <xdr:row>59</xdr:row>
      <xdr:rowOff>37465</xdr:rowOff>
    </xdr:to>
    <xdr:sp macro="" textlink="">
      <xdr:nvSpPr>
        <xdr:cNvPr id="187" name="楕円 186">
          <a:extLst>
            <a:ext uri="{FF2B5EF4-FFF2-40B4-BE49-F238E27FC236}">
              <a16:creationId xmlns:a16="http://schemas.microsoft.com/office/drawing/2014/main" id="{F46B8507-875C-4738-A6E9-81AD8095D95B}"/>
            </a:ext>
          </a:extLst>
        </xdr:cNvPr>
        <xdr:cNvSpPr/>
      </xdr:nvSpPr>
      <xdr:spPr>
        <a:xfrm>
          <a:off x="3746500" y="100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158115</xdr:rowOff>
    </xdr:from>
    <xdr:to>
      <xdr:col>24</xdr:col>
      <xdr:colOff>63500</xdr:colOff>
      <xdr:row>59</xdr:row>
      <xdr:rowOff>3810</xdr:rowOff>
    </xdr:to>
    <xdr:cxnSp macro="">
      <xdr:nvCxnSpPr>
        <xdr:cNvPr id="188" name="直線コネクタ 187">
          <a:extLst>
            <a:ext uri="{FF2B5EF4-FFF2-40B4-BE49-F238E27FC236}">
              <a16:creationId xmlns:a16="http://schemas.microsoft.com/office/drawing/2014/main" id="{EC85798B-6E21-4B98-AED5-B621AA27C0FE}"/>
            </a:ext>
          </a:extLst>
        </xdr:cNvPr>
        <xdr:cNvCxnSpPr/>
      </xdr:nvCxnSpPr>
      <xdr:spPr>
        <a:xfrm>
          <a:off x="3797300" y="1010221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132080</xdr:rowOff>
    </xdr:from>
    <xdr:to>
      <xdr:col>15</xdr:col>
      <xdr:colOff>101600</xdr:colOff>
      <xdr:row>63</xdr:row>
      <xdr:rowOff>62230</xdr:rowOff>
    </xdr:to>
    <xdr:sp macro="" textlink="">
      <xdr:nvSpPr>
        <xdr:cNvPr id="189" name="楕円 188">
          <a:extLst>
            <a:ext uri="{FF2B5EF4-FFF2-40B4-BE49-F238E27FC236}">
              <a16:creationId xmlns:a16="http://schemas.microsoft.com/office/drawing/2014/main" id="{AD944D89-B5BC-42BB-870A-E6BC56464634}"/>
            </a:ext>
          </a:extLst>
        </xdr:cNvPr>
        <xdr:cNvSpPr/>
      </xdr:nvSpPr>
      <xdr:spPr>
        <a:xfrm>
          <a:off x="2857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158115</xdr:rowOff>
    </xdr:from>
    <xdr:to>
      <xdr:col>19</xdr:col>
      <xdr:colOff>177800</xdr:colOff>
      <xdr:row>63</xdr:row>
      <xdr:rowOff>11430</xdr:rowOff>
    </xdr:to>
    <xdr:cxnSp macro="">
      <xdr:nvCxnSpPr>
        <xdr:cNvPr id="190" name="直線コネクタ 189">
          <a:extLst>
            <a:ext uri="{FF2B5EF4-FFF2-40B4-BE49-F238E27FC236}">
              <a16:creationId xmlns:a16="http://schemas.microsoft.com/office/drawing/2014/main" id="{2F929C2F-46A8-4970-9651-E5A52E86E41E}"/>
            </a:ext>
          </a:extLst>
        </xdr:cNvPr>
        <xdr:cNvCxnSpPr/>
      </xdr:nvCxnSpPr>
      <xdr:spPr>
        <a:xfrm flipV="1">
          <a:off x="2908300" y="10102215"/>
          <a:ext cx="889000" cy="71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86360</xdr:rowOff>
    </xdr:from>
    <xdr:to>
      <xdr:col>10</xdr:col>
      <xdr:colOff>165100</xdr:colOff>
      <xdr:row>63</xdr:row>
      <xdr:rowOff>16510</xdr:rowOff>
    </xdr:to>
    <xdr:sp macro="" textlink="">
      <xdr:nvSpPr>
        <xdr:cNvPr id="191" name="楕円 190">
          <a:extLst>
            <a:ext uri="{FF2B5EF4-FFF2-40B4-BE49-F238E27FC236}">
              <a16:creationId xmlns:a16="http://schemas.microsoft.com/office/drawing/2014/main" id="{6B8095BF-2E1D-483C-A9CC-298A1AAAD5DF}"/>
            </a:ext>
          </a:extLst>
        </xdr:cNvPr>
        <xdr:cNvSpPr/>
      </xdr:nvSpPr>
      <xdr:spPr>
        <a:xfrm>
          <a:off x="1968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137160</xdr:rowOff>
    </xdr:from>
    <xdr:to>
      <xdr:col>15</xdr:col>
      <xdr:colOff>50800</xdr:colOff>
      <xdr:row>63</xdr:row>
      <xdr:rowOff>11430</xdr:rowOff>
    </xdr:to>
    <xdr:cxnSp macro="">
      <xdr:nvCxnSpPr>
        <xdr:cNvPr id="192" name="直線コネクタ 191">
          <a:extLst>
            <a:ext uri="{FF2B5EF4-FFF2-40B4-BE49-F238E27FC236}">
              <a16:creationId xmlns:a16="http://schemas.microsoft.com/office/drawing/2014/main" id="{08596141-5147-4E94-8129-3E008B78C872}"/>
            </a:ext>
          </a:extLst>
        </xdr:cNvPr>
        <xdr:cNvCxnSpPr/>
      </xdr:nvCxnSpPr>
      <xdr:spPr>
        <a:xfrm>
          <a:off x="2019300" y="107670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42545</xdr:rowOff>
    </xdr:from>
    <xdr:to>
      <xdr:col>6</xdr:col>
      <xdr:colOff>38100</xdr:colOff>
      <xdr:row>62</xdr:row>
      <xdr:rowOff>144145</xdr:rowOff>
    </xdr:to>
    <xdr:sp macro="" textlink="">
      <xdr:nvSpPr>
        <xdr:cNvPr id="193" name="楕円 192">
          <a:extLst>
            <a:ext uri="{FF2B5EF4-FFF2-40B4-BE49-F238E27FC236}">
              <a16:creationId xmlns:a16="http://schemas.microsoft.com/office/drawing/2014/main" id="{929856A9-C033-4377-ACFE-20686B403E54}"/>
            </a:ext>
          </a:extLst>
        </xdr:cNvPr>
        <xdr:cNvSpPr/>
      </xdr:nvSpPr>
      <xdr:spPr>
        <a:xfrm>
          <a:off x="1079500" y="1067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93345</xdr:rowOff>
    </xdr:from>
    <xdr:to>
      <xdr:col>10</xdr:col>
      <xdr:colOff>114300</xdr:colOff>
      <xdr:row>62</xdr:row>
      <xdr:rowOff>137160</xdr:rowOff>
    </xdr:to>
    <xdr:cxnSp macro="">
      <xdr:nvCxnSpPr>
        <xdr:cNvPr id="194" name="直線コネクタ 193">
          <a:extLst>
            <a:ext uri="{FF2B5EF4-FFF2-40B4-BE49-F238E27FC236}">
              <a16:creationId xmlns:a16="http://schemas.microsoft.com/office/drawing/2014/main" id="{B1D194D4-B20C-4B25-ACAB-FF40882E5E32}"/>
            </a:ext>
          </a:extLst>
        </xdr:cNvPr>
        <xdr:cNvCxnSpPr/>
      </xdr:nvCxnSpPr>
      <xdr:spPr>
        <a:xfrm>
          <a:off x="1130300" y="1072324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137177</xdr:rowOff>
    </xdr:from>
    <xdr:ext cx="405111" cy="259045"/>
    <xdr:sp macro="" textlink="">
      <xdr:nvSpPr>
        <xdr:cNvPr id="195" name="n_1aveValue【体育館・プール】&#10;有形固定資産減価償却率">
          <a:extLst>
            <a:ext uri="{FF2B5EF4-FFF2-40B4-BE49-F238E27FC236}">
              <a16:creationId xmlns:a16="http://schemas.microsoft.com/office/drawing/2014/main" id="{F75680BC-C438-49FD-B4C2-C16C9480212D}"/>
            </a:ext>
          </a:extLst>
        </xdr:cNvPr>
        <xdr:cNvSpPr txBox="1"/>
      </xdr:nvSpPr>
      <xdr:spPr>
        <a:xfrm>
          <a:off x="35820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980DAEA2-645F-4E22-942F-5CA11C8C8F6D}"/>
            </a:ext>
          </a:extLst>
        </xdr:cNvPr>
        <xdr:cNvSpPr txBox="1"/>
      </xdr:nvSpPr>
      <xdr:spPr>
        <a:xfrm>
          <a:off x="27057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E4C3829F-A6E0-43E4-96CE-917A8F64AA28}"/>
            </a:ext>
          </a:extLst>
        </xdr:cNvPr>
        <xdr:cNvSpPr txBox="1"/>
      </xdr:nvSpPr>
      <xdr:spPr>
        <a:xfrm>
          <a:off x="1816744" y="1032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078BAB2F-8F24-40A9-85E3-2499E5A52ECC}"/>
            </a:ext>
          </a:extLst>
        </xdr:cNvPr>
        <xdr:cNvSpPr txBox="1"/>
      </xdr:nvSpPr>
      <xdr:spPr>
        <a:xfrm>
          <a:off x="927744" y="10276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53992</xdr:rowOff>
    </xdr:from>
    <xdr:ext cx="405111" cy="259045"/>
    <xdr:sp macro="" textlink="">
      <xdr:nvSpPr>
        <xdr:cNvPr id="199" name="n_1mainValue【体育館・プール】&#10;有形固定資産減価償却率">
          <a:extLst>
            <a:ext uri="{FF2B5EF4-FFF2-40B4-BE49-F238E27FC236}">
              <a16:creationId xmlns:a16="http://schemas.microsoft.com/office/drawing/2014/main" id="{4FF13F96-FFCF-4A4B-8E18-502524415D4C}"/>
            </a:ext>
          </a:extLst>
        </xdr:cNvPr>
        <xdr:cNvSpPr txBox="1"/>
      </xdr:nvSpPr>
      <xdr:spPr>
        <a:xfrm>
          <a:off x="358204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53357</xdr:rowOff>
    </xdr:from>
    <xdr:ext cx="405111" cy="259045"/>
    <xdr:sp macro="" textlink="">
      <xdr:nvSpPr>
        <xdr:cNvPr id="200" name="n_2mainValue【体育館・プール】&#10;有形固定資産減価償却率">
          <a:extLst>
            <a:ext uri="{FF2B5EF4-FFF2-40B4-BE49-F238E27FC236}">
              <a16:creationId xmlns:a16="http://schemas.microsoft.com/office/drawing/2014/main" id="{DC163466-8610-4314-9B7F-4509B40B5F78}"/>
            </a:ext>
          </a:extLst>
        </xdr:cNvPr>
        <xdr:cNvSpPr txBox="1"/>
      </xdr:nvSpPr>
      <xdr:spPr>
        <a:xfrm>
          <a:off x="27057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7637</xdr:rowOff>
    </xdr:from>
    <xdr:ext cx="405111" cy="259045"/>
    <xdr:sp macro="" textlink="">
      <xdr:nvSpPr>
        <xdr:cNvPr id="201" name="n_3mainValue【体育館・プール】&#10;有形固定資産減価償却率">
          <a:extLst>
            <a:ext uri="{FF2B5EF4-FFF2-40B4-BE49-F238E27FC236}">
              <a16:creationId xmlns:a16="http://schemas.microsoft.com/office/drawing/2014/main" id="{00A17F01-D657-43A5-957F-AFA2A6417212}"/>
            </a:ext>
          </a:extLst>
        </xdr:cNvPr>
        <xdr:cNvSpPr txBox="1"/>
      </xdr:nvSpPr>
      <xdr:spPr>
        <a:xfrm>
          <a:off x="18167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135272</xdr:rowOff>
    </xdr:from>
    <xdr:ext cx="405111" cy="259045"/>
    <xdr:sp macro="" textlink="">
      <xdr:nvSpPr>
        <xdr:cNvPr id="202" name="n_4mainValue【体育館・プール】&#10;有形固定資産減価償却率">
          <a:extLst>
            <a:ext uri="{FF2B5EF4-FFF2-40B4-BE49-F238E27FC236}">
              <a16:creationId xmlns:a16="http://schemas.microsoft.com/office/drawing/2014/main" id="{18404FF8-CDD5-4533-98EA-11E7D1A020D3}"/>
            </a:ext>
          </a:extLst>
        </xdr:cNvPr>
        <xdr:cNvSpPr txBox="1"/>
      </xdr:nvSpPr>
      <xdr:spPr>
        <a:xfrm>
          <a:off x="927744" y="1076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EE843CC7-AE06-4764-8C90-4775F6157B9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887E98B0-E897-4248-A65B-7D4D432FEF6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4A2B241A-BF9A-4B09-BB70-EF83AE36647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31D75CB6-7BB9-4114-BC8E-2D0ED2C0620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9B34339F-FD7D-428C-BC38-BCD20AC79C9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746F7A6A-3FD8-43FA-8EC9-F47760488F4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44379A31-D93A-464F-AE2F-F95DBDFFA9C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1FE7E26E-7698-4479-B48D-1428204FB8A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7A06A3D6-9435-42F4-9364-6679FF896B7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16037A6D-9885-4490-A668-EA3F0C43A63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C980AD72-E797-4E0E-8C9F-D7D41C00B8B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5AB81781-E02E-49CA-ADCC-FBF7E213020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30379549-BD28-4311-98B6-F73A7C5DCDF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EB5A2E5B-834C-42F0-8C43-60C041B3E0C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9F6E32A1-0960-4AB2-9A3D-5D8494C285A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D58A57C8-F58E-4BB0-BD7D-9C085D1A7AA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08D26AC6-A6C7-46C9-BB51-11B44B19ACB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60A02979-6EFF-473F-BDB3-A212FA47ABE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7A3D05FA-701B-4B77-A358-0DFA64727E9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3311E393-0FC0-4EBA-B52E-C80EF11D19C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2C8F0BDF-22E6-46EA-BD45-8E64D566CDA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4749E6F-A634-4FFD-AE6B-962406B3B5F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A67CF72C-0A88-4749-883F-869FAD32D60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0894E0C1-631A-48E1-9537-01A146430629}"/>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7637EF9C-D9A3-4E48-8AE9-D5BE66CCFD6F}"/>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8EE42826-33EC-4A4E-968C-99AB7C986CE4}"/>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5E131767-E652-4E73-A0A1-720869A4009B}"/>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82742569-4476-412F-B977-12FCDC5A4DF2}"/>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24620785-A313-45A5-BD58-CFD662F7E270}"/>
            </a:ext>
          </a:extLst>
        </xdr:cNvPr>
        <xdr:cNvSpPr txBox="1"/>
      </xdr:nvSpPr>
      <xdr:spPr>
        <a:xfrm>
          <a:off x="10515600" y="1036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DF8A925D-BC3D-4398-9C1B-30F548CCAD66}"/>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2B81FD6C-9BC7-45C2-AAB3-50566562A5C5}"/>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BDB38999-2FCF-4AAE-8EED-E58E2B623718}"/>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6E248C65-279C-4C75-9E75-51225F556EC3}"/>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DFEB21B8-0A93-45D4-B218-C4B2FD0C2B03}"/>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734A858-232D-4906-BA2A-7AFC95D3A56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5323F734-C7B7-4373-B0A1-1F0DB9C5A42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A71A89E-57C7-4A20-998F-BB353BAB7D4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AA22447-7406-49E0-8BA1-4491E0C0C34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B8EAD78-6D1E-42E2-8B50-73B7484B86F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25400</xdr:rowOff>
    </xdr:from>
    <xdr:to>
      <xdr:col>55</xdr:col>
      <xdr:colOff>50800</xdr:colOff>
      <xdr:row>62</xdr:row>
      <xdr:rowOff>127000</xdr:rowOff>
    </xdr:to>
    <xdr:sp macro="" textlink="">
      <xdr:nvSpPr>
        <xdr:cNvPr id="242" name="楕円 241">
          <a:extLst>
            <a:ext uri="{FF2B5EF4-FFF2-40B4-BE49-F238E27FC236}">
              <a16:creationId xmlns:a16="http://schemas.microsoft.com/office/drawing/2014/main" id="{7C5513E9-622C-494B-99FA-2057F8742550}"/>
            </a:ext>
          </a:extLst>
        </xdr:cNvPr>
        <xdr:cNvSpPr/>
      </xdr:nvSpPr>
      <xdr:spPr>
        <a:xfrm>
          <a:off x="104267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111777</xdr:rowOff>
    </xdr:from>
    <xdr:ext cx="469744" cy="259045"/>
    <xdr:sp macro="" textlink="">
      <xdr:nvSpPr>
        <xdr:cNvPr id="243" name="【体育館・プール】&#10;一人当たり面積該当値テキスト">
          <a:extLst>
            <a:ext uri="{FF2B5EF4-FFF2-40B4-BE49-F238E27FC236}">
              <a16:creationId xmlns:a16="http://schemas.microsoft.com/office/drawing/2014/main" id="{B588BBEE-C3B0-4A99-85D3-4BFA18E45234}"/>
            </a:ext>
          </a:extLst>
        </xdr:cNvPr>
        <xdr:cNvSpPr txBox="1"/>
      </xdr:nvSpPr>
      <xdr:spPr>
        <a:xfrm>
          <a:off x="10515600" y="1057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29210</xdr:rowOff>
    </xdr:from>
    <xdr:to>
      <xdr:col>50</xdr:col>
      <xdr:colOff>165100</xdr:colOff>
      <xdr:row>62</xdr:row>
      <xdr:rowOff>130810</xdr:rowOff>
    </xdr:to>
    <xdr:sp macro="" textlink="">
      <xdr:nvSpPr>
        <xdr:cNvPr id="244" name="楕円 243">
          <a:extLst>
            <a:ext uri="{FF2B5EF4-FFF2-40B4-BE49-F238E27FC236}">
              <a16:creationId xmlns:a16="http://schemas.microsoft.com/office/drawing/2014/main" id="{3E602D9C-AC0B-48A8-86CF-B07892846DF2}"/>
            </a:ext>
          </a:extLst>
        </xdr:cNvPr>
        <xdr:cNvSpPr/>
      </xdr:nvSpPr>
      <xdr:spPr>
        <a:xfrm>
          <a:off x="9588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76200</xdr:rowOff>
    </xdr:from>
    <xdr:to>
      <xdr:col>55</xdr:col>
      <xdr:colOff>0</xdr:colOff>
      <xdr:row>62</xdr:row>
      <xdr:rowOff>80010</xdr:rowOff>
    </xdr:to>
    <xdr:cxnSp macro="">
      <xdr:nvCxnSpPr>
        <xdr:cNvPr id="245" name="直線コネクタ 244">
          <a:extLst>
            <a:ext uri="{FF2B5EF4-FFF2-40B4-BE49-F238E27FC236}">
              <a16:creationId xmlns:a16="http://schemas.microsoft.com/office/drawing/2014/main" id="{2DE07FF3-9A61-4547-98D8-427D6CCA1343}"/>
            </a:ext>
          </a:extLst>
        </xdr:cNvPr>
        <xdr:cNvCxnSpPr/>
      </xdr:nvCxnSpPr>
      <xdr:spPr>
        <a:xfrm flipV="1">
          <a:off x="9639300" y="107061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29210</xdr:rowOff>
    </xdr:from>
    <xdr:to>
      <xdr:col>46</xdr:col>
      <xdr:colOff>38100</xdr:colOff>
      <xdr:row>62</xdr:row>
      <xdr:rowOff>130810</xdr:rowOff>
    </xdr:to>
    <xdr:sp macro="" textlink="">
      <xdr:nvSpPr>
        <xdr:cNvPr id="246" name="楕円 245">
          <a:extLst>
            <a:ext uri="{FF2B5EF4-FFF2-40B4-BE49-F238E27FC236}">
              <a16:creationId xmlns:a16="http://schemas.microsoft.com/office/drawing/2014/main" id="{31B0ABF6-554B-4A48-910E-B296C4E378C0}"/>
            </a:ext>
          </a:extLst>
        </xdr:cNvPr>
        <xdr:cNvSpPr/>
      </xdr:nvSpPr>
      <xdr:spPr>
        <a:xfrm>
          <a:off x="8699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80010</xdr:rowOff>
    </xdr:from>
    <xdr:to>
      <xdr:col>50</xdr:col>
      <xdr:colOff>114300</xdr:colOff>
      <xdr:row>62</xdr:row>
      <xdr:rowOff>80010</xdr:rowOff>
    </xdr:to>
    <xdr:cxnSp macro="">
      <xdr:nvCxnSpPr>
        <xdr:cNvPr id="247" name="直線コネクタ 246">
          <a:extLst>
            <a:ext uri="{FF2B5EF4-FFF2-40B4-BE49-F238E27FC236}">
              <a16:creationId xmlns:a16="http://schemas.microsoft.com/office/drawing/2014/main" id="{998C3AF7-89E7-4281-AD63-520C35EE3910}"/>
            </a:ext>
          </a:extLst>
        </xdr:cNvPr>
        <xdr:cNvCxnSpPr/>
      </xdr:nvCxnSpPr>
      <xdr:spPr>
        <a:xfrm>
          <a:off x="8750300" y="10709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29210</xdr:rowOff>
    </xdr:from>
    <xdr:to>
      <xdr:col>41</xdr:col>
      <xdr:colOff>101600</xdr:colOff>
      <xdr:row>62</xdr:row>
      <xdr:rowOff>130810</xdr:rowOff>
    </xdr:to>
    <xdr:sp macro="" textlink="">
      <xdr:nvSpPr>
        <xdr:cNvPr id="248" name="楕円 247">
          <a:extLst>
            <a:ext uri="{FF2B5EF4-FFF2-40B4-BE49-F238E27FC236}">
              <a16:creationId xmlns:a16="http://schemas.microsoft.com/office/drawing/2014/main" id="{A984FEDA-BA75-4687-B051-67419D34B317}"/>
            </a:ext>
          </a:extLst>
        </xdr:cNvPr>
        <xdr:cNvSpPr/>
      </xdr:nvSpPr>
      <xdr:spPr>
        <a:xfrm>
          <a:off x="7810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80010</xdr:rowOff>
    </xdr:from>
    <xdr:to>
      <xdr:col>45</xdr:col>
      <xdr:colOff>177800</xdr:colOff>
      <xdr:row>62</xdr:row>
      <xdr:rowOff>80010</xdr:rowOff>
    </xdr:to>
    <xdr:cxnSp macro="">
      <xdr:nvCxnSpPr>
        <xdr:cNvPr id="249" name="直線コネクタ 248">
          <a:extLst>
            <a:ext uri="{FF2B5EF4-FFF2-40B4-BE49-F238E27FC236}">
              <a16:creationId xmlns:a16="http://schemas.microsoft.com/office/drawing/2014/main" id="{7FE6296E-5C37-4959-9C20-7C0FC84B0B1A}"/>
            </a:ext>
          </a:extLst>
        </xdr:cNvPr>
        <xdr:cNvCxnSpPr/>
      </xdr:nvCxnSpPr>
      <xdr:spPr>
        <a:xfrm>
          <a:off x="7861300" y="10709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29210</xdr:rowOff>
    </xdr:from>
    <xdr:to>
      <xdr:col>36</xdr:col>
      <xdr:colOff>165100</xdr:colOff>
      <xdr:row>62</xdr:row>
      <xdr:rowOff>130810</xdr:rowOff>
    </xdr:to>
    <xdr:sp macro="" textlink="">
      <xdr:nvSpPr>
        <xdr:cNvPr id="250" name="楕円 249">
          <a:extLst>
            <a:ext uri="{FF2B5EF4-FFF2-40B4-BE49-F238E27FC236}">
              <a16:creationId xmlns:a16="http://schemas.microsoft.com/office/drawing/2014/main" id="{711E8309-8BA8-4AD5-A522-35B49D8D577F}"/>
            </a:ext>
          </a:extLst>
        </xdr:cNvPr>
        <xdr:cNvSpPr/>
      </xdr:nvSpPr>
      <xdr:spPr>
        <a:xfrm>
          <a:off x="6921500" y="1065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80010</xdr:rowOff>
    </xdr:from>
    <xdr:to>
      <xdr:col>41</xdr:col>
      <xdr:colOff>50800</xdr:colOff>
      <xdr:row>62</xdr:row>
      <xdr:rowOff>80010</xdr:rowOff>
    </xdr:to>
    <xdr:cxnSp macro="">
      <xdr:nvCxnSpPr>
        <xdr:cNvPr id="251" name="直線コネクタ 250">
          <a:extLst>
            <a:ext uri="{FF2B5EF4-FFF2-40B4-BE49-F238E27FC236}">
              <a16:creationId xmlns:a16="http://schemas.microsoft.com/office/drawing/2014/main" id="{D43888EC-143D-47AE-AEE5-6EB5170C8DA8}"/>
            </a:ext>
          </a:extLst>
        </xdr:cNvPr>
        <xdr:cNvCxnSpPr/>
      </xdr:nvCxnSpPr>
      <xdr:spPr>
        <a:xfrm>
          <a:off x="6972300" y="10709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E2AF695A-4D88-4A29-8F81-32C5B67296C7}"/>
            </a:ext>
          </a:extLst>
        </xdr:cNvPr>
        <xdr:cNvSpPr txBox="1"/>
      </xdr:nvSpPr>
      <xdr:spPr>
        <a:xfrm>
          <a:off x="9391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D8065388-5F33-4386-9871-3D9D01E2E031}"/>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AA14B3AF-BE02-44AE-B986-80BF6D99DC47}"/>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803CCDF7-C5CE-49A9-976E-685744C8AE24}"/>
            </a:ext>
          </a:extLst>
        </xdr:cNvPr>
        <xdr:cNvSpPr txBox="1"/>
      </xdr:nvSpPr>
      <xdr:spPr>
        <a:xfrm>
          <a:off x="67374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121937</xdr:rowOff>
    </xdr:from>
    <xdr:ext cx="469744" cy="259045"/>
    <xdr:sp macro="" textlink="">
      <xdr:nvSpPr>
        <xdr:cNvPr id="256" name="n_1mainValue【体育館・プール】&#10;一人当たり面積">
          <a:extLst>
            <a:ext uri="{FF2B5EF4-FFF2-40B4-BE49-F238E27FC236}">
              <a16:creationId xmlns:a16="http://schemas.microsoft.com/office/drawing/2014/main" id="{B0C5FE69-1906-4700-8004-C55D408B6DBB}"/>
            </a:ext>
          </a:extLst>
        </xdr:cNvPr>
        <xdr:cNvSpPr txBox="1"/>
      </xdr:nvSpPr>
      <xdr:spPr>
        <a:xfrm>
          <a:off x="93917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121937</xdr:rowOff>
    </xdr:from>
    <xdr:ext cx="469744" cy="259045"/>
    <xdr:sp macro="" textlink="">
      <xdr:nvSpPr>
        <xdr:cNvPr id="257" name="n_2mainValue【体育館・プール】&#10;一人当たり面積">
          <a:extLst>
            <a:ext uri="{FF2B5EF4-FFF2-40B4-BE49-F238E27FC236}">
              <a16:creationId xmlns:a16="http://schemas.microsoft.com/office/drawing/2014/main" id="{28F4C5C9-D1F2-44F0-9BD0-54320226F644}"/>
            </a:ext>
          </a:extLst>
        </xdr:cNvPr>
        <xdr:cNvSpPr txBox="1"/>
      </xdr:nvSpPr>
      <xdr:spPr>
        <a:xfrm>
          <a:off x="8515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8" name="n_3mainValue【体育館・プール】&#10;一人当たり面積">
          <a:extLst>
            <a:ext uri="{FF2B5EF4-FFF2-40B4-BE49-F238E27FC236}">
              <a16:creationId xmlns:a16="http://schemas.microsoft.com/office/drawing/2014/main" id="{FCC121ED-BF46-4112-B951-F1310142C8C1}"/>
            </a:ext>
          </a:extLst>
        </xdr:cNvPr>
        <xdr:cNvSpPr txBox="1"/>
      </xdr:nvSpPr>
      <xdr:spPr>
        <a:xfrm>
          <a:off x="7626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121937</xdr:rowOff>
    </xdr:from>
    <xdr:ext cx="469744" cy="259045"/>
    <xdr:sp macro="" textlink="">
      <xdr:nvSpPr>
        <xdr:cNvPr id="259" name="n_4mainValue【体育館・プール】&#10;一人当たり面積">
          <a:extLst>
            <a:ext uri="{FF2B5EF4-FFF2-40B4-BE49-F238E27FC236}">
              <a16:creationId xmlns:a16="http://schemas.microsoft.com/office/drawing/2014/main" id="{CEDC3861-296A-4E1F-AEAC-41ED78A5AFAF}"/>
            </a:ext>
          </a:extLst>
        </xdr:cNvPr>
        <xdr:cNvSpPr txBox="1"/>
      </xdr:nvSpPr>
      <xdr:spPr>
        <a:xfrm>
          <a:off x="6737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BAEA8C99-2AD0-46B2-AEB6-FFEE073837F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9BBCFAAB-1F84-4E73-8B8B-499D0BCD9F8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B601866-760B-481F-BF0E-9C5B47C5056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3264D62D-444E-4D96-959F-12912081466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472E4DF3-435D-4A80-896D-075B1C79D47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44398D01-AD7B-47CD-B3BA-68AB9697634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6F6AC6AC-9F0D-4EFD-A49A-2379721835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FD3E6604-7C84-4EEC-92F5-0FE76C7CC53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740128E7-D613-4DCC-A060-1F18BF0C841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08DF2F33-327E-41F8-8AFC-93E4D4975C5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5E9AC990-B802-4ECC-AA5A-AB27AC479A5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539D27BD-36B8-450E-AFA8-8B03B006A27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5409A9D3-D81F-4A88-921F-3BFFC6713EB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331CD2BD-D901-4322-8C26-3557E483AE9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172C65CC-E96B-4FBF-B6F4-DA88B60C866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72887F73-8DE1-4065-A9D8-4A030C7788A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4AC80AEF-43B1-4D63-8AA4-8A4BF7C8704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B546F570-0F6D-49B0-A7EB-D7CB63211D2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CD8937E0-9BF8-404A-9C48-6146703FC2B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A5E3FF38-E3CA-4DBB-ABC9-F64DA54A71A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E208ED47-FABD-46CB-B458-E7B514E41E1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4E7E4FAB-561D-4060-B15E-0BA5B418121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4A4741AB-F0BC-4436-8173-996192A6B80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D5A952C3-1EED-4021-825E-2445690FAD1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4" name="テキスト ボックス 283">
          <a:extLst>
            <a:ext uri="{FF2B5EF4-FFF2-40B4-BE49-F238E27FC236}">
              <a16:creationId xmlns:a16="http://schemas.microsoft.com/office/drawing/2014/main" id="{30FF398B-1DA3-4FF2-8CC3-697B9978456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CE506D15-8F79-4FC0-9ACE-6D17F719F75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6" name="テキスト ボックス 285">
          <a:extLst>
            <a:ext uri="{FF2B5EF4-FFF2-40B4-BE49-F238E27FC236}">
              <a16:creationId xmlns:a16="http://schemas.microsoft.com/office/drawing/2014/main" id="{E170991E-5EFF-4F98-A72B-2C408754611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7" name="直線コネクタ 286">
          <a:extLst>
            <a:ext uri="{FF2B5EF4-FFF2-40B4-BE49-F238E27FC236}">
              <a16:creationId xmlns:a16="http://schemas.microsoft.com/office/drawing/2014/main" id="{51C34EB7-7152-4609-BFF0-783A9370331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8" name="テキスト ボックス 287">
          <a:extLst>
            <a:ext uri="{FF2B5EF4-FFF2-40B4-BE49-F238E27FC236}">
              <a16:creationId xmlns:a16="http://schemas.microsoft.com/office/drawing/2014/main" id="{C7F5603D-1138-47FA-8FE6-9C761F03A89F}"/>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89" name="直線コネクタ 288">
          <a:extLst>
            <a:ext uri="{FF2B5EF4-FFF2-40B4-BE49-F238E27FC236}">
              <a16:creationId xmlns:a16="http://schemas.microsoft.com/office/drawing/2014/main" id="{B17D2FA3-6EC6-41F4-B1A8-D029CF142B2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0" name="テキスト ボックス 289">
          <a:extLst>
            <a:ext uri="{FF2B5EF4-FFF2-40B4-BE49-F238E27FC236}">
              <a16:creationId xmlns:a16="http://schemas.microsoft.com/office/drawing/2014/main" id="{7F2B04BD-6ACC-41A6-AC5E-24B6E3AD53F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1" name="直線コネクタ 290">
          <a:extLst>
            <a:ext uri="{FF2B5EF4-FFF2-40B4-BE49-F238E27FC236}">
              <a16:creationId xmlns:a16="http://schemas.microsoft.com/office/drawing/2014/main" id="{EFDCE03E-AE08-4ECD-85C3-9433CD1B33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2" name="テキスト ボックス 291">
          <a:extLst>
            <a:ext uri="{FF2B5EF4-FFF2-40B4-BE49-F238E27FC236}">
              <a16:creationId xmlns:a16="http://schemas.microsoft.com/office/drawing/2014/main" id="{3D3993BB-4303-43B2-AC52-90B4A7F4441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3" name="直線コネクタ 292">
          <a:extLst>
            <a:ext uri="{FF2B5EF4-FFF2-40B4-BE49-F238E27FC236}">
              <a16:creationId xmlns:a16="http://schemas.microsoft.com/office/drawing/2014/main" id="{B4943B2D-F61C-47B0-A2DC-8369DA548A1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4" name="テキスト ボックス 293">
          <a:extLst>
            <a:ext uri="{FF2B5EF4-FFF2-40B4-BE49-F238E27FC236}">
              <a16:creationId xmlns:a16="http://schemas.microsoft.com/office/drawing/2014/main" id="{7E070B83-F76A-42EC-89C2-E861E793B1D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5" name="直線コネクタ 294">
          <a:extLst>
            <a:ext uri="{FF2B5EF4-FFF2-40B4-BE49-F238E27FC236}">
              <a16:creationId xmlns:a16="http://schemas.microsoft.com/office/drawing/2014/main" id="{2914BE59-478D-466A-A5CA-E506BBE13256}"/>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6" name="テキスト ボックス 295">
          <a:extLst>
            <a:ext uri="{FF2B5EF4-FFF2-40B4-BE49-F238E27FC236}">
              <a16:creationId xmlns:a16="http://schemas.microsoft.com/office/drawing/2014/main" id="{162DD11D-CB1D-4798-94E1-D1C54FD56A3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7" name="直線コネクタ 296">
          <a:extLst>
            <a:ext uri="{FF2B5EF4-FFF2-40B4-BE49-F238E27FC236}">
              <a16:creationId xmlns:a16="http://schemas.microsoft.com/office/drawing/2014/main" id="{A82A4770-A298-4E73-95A7-0C2133CB55D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8" name="テキスト ボックス 297">
          <a:extLst>
            <a:ext uri="{FF2B5EF4-FFF2-40B4-BE49-F238E27FC236}">
              <a16:creationId xmlns:a16="http://schemas.microsoft.com/office/drawing/2014/main" id="{FA57A424-97DC-476C-B76D-5055FECAE05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D17C7ABD-BFFA-4395-9207-14A659EA87B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0" name="【市民会館】&#10;有形固定資産減価償却率グラフ枠">
          <a:extLst>
            <a:ext uri="{FF2B5EF4-FFF2-40B4-BE49-F238E27FC236}">
              <a16:creationId xmlns:a16="http://schemas.microsoft.com/office/drawing/2014/main" id="{AA43C58B-194D-45FC-9414-E64A8AB0022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53339</xdr:rowOff>
    </xdr:from>
    <xdr:to>
      <xdr:col>24</xdr:col>
      <xdr:colOff>62865</xdr:colOff>
      <xdr:row>107</xdr:row>
      <xdr:rowOff>58238</xdr:rowOff>
    </xdr:to>
    <xdr:cxnSp macro="">
      <xdr:nvCxnSpPr>
        <xdr:cNvPr id="301" name="直線コネクタ 300">
          <a:extLst>
            <a:ext uri="{FF2B5EF4-FFF2-40B4-BE49-F238E27FC236}">
              <a16:creationId xmlns:a16="http://schemas.microsoft.com/office/drawing/2014/main" id="{6FEEF0C8-3EF3-45C2-A1E0-BA6FE5CFD2C1}"/>
            </a:ext>
          </a:extLst>
        </xdr:cNvPr>
        <xdr:cNvCxnSpPr/>
      </xdr:nvCxnSpPr>
      <xdr:spPr>
        <a:xfrm flipV="1">
          <a:off x="4634865" y="17198339"/>
          <a:ext cx="0" cy="1205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62065</xdr:rowOff>
    </xdr:from>
    <xdr:ext cx="405111" cy="259045"/>
    <xdr:sp macro="" textlink="">
      <xdr:nvSpPr>
        <xdr:cNvPr id="302" name="【市民会館】&#10;有形固定資産減価償却率最小値テキスト">
          <a:extLst>
            <a:ext uri="{FF2B5EF4-FFF2-40B4-BE49-F238E27FC236}">
              <a16:creationId xmlns:a16="http://schemas.microsoft.com/office/drawing/2014/main" id="{122D55C1-DFBF-4A72-8ED3-974C100F14F4}"/>
            </a:ext>
          </a:extLst>
        </xdr:cNvPr>
        <xdr:cNvSpPr txBox="1"/>
      </xdr:nvSpPr>
      <xdr:spPr>
        <a:xfrm>
          <a:off x="4673600" y="18407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58238</xdr:rowOff>
    </xdr:from>
    <xdr:to>
      <xdr:col>24</xdr:col>
      <xdr:colOff>152400</xdr:colOff>
      <xdr:row>107</xdr:row>
      <xdr:rowOff>58238</xdr:rowOff>
    </xdr:to>
    <xdr:cxnSp macro="">
      <xdr:nvCxnSpPr>
        <xdr:cNvPr id="303" name="直線コネクタ 302">
          <a:extLst>
            <a:ext uri="{FF2B5EF4-FFF2-40B4-BE49-F238E27FC236}">
              <a16:creationId xmlns:a16="http://schemas.microsoft.com/office/drawing/2014/main" id="{4926A7BA-E5FD-4DBC-9B2F-1B478A4F7F82}"/>
            </a:ext>
          </a:extLst>
        </xdr:cNvPr>
        <xdr:cNvCxnSpPr/>
      </xdr:nvCxnSpPr>
      <xdr:spPr>
        <a:xfrm>
          <a:off x="4546600" y="18403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xdr:rowOff>
    </xdr:from>
    <xdr:ext cx="340478" cy="259045"/>
    <xdr:sp macro="" textlink="">
      <xdr:nvSpPr>
        <xdr:cNvPr id="304" name="【市民会館】&#10;有形固定資産減価償却率最大値テキスト">
          <a:extLst>
            <a:ext uri="{FF2B5EF4-FFF2-40B4-BE49-F238E27FC236}">
              <a16:creationId xmlns:a16="http://schemas.microsoft.com/office/drawing/2014/main" id="{5CC99EF3-2F9C-4250-BEBE-70C9932E8977}"/>
            </a:ext>
          </a:extLst>
        </xdr:cNvPr>
        <xdr:cNvSpPr txBox="1"/>
      </xdr:nvSpPr>
      <xdr:spPr>
        <a:xfrm>
          <a:off x="4673600" y="1697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53339</xdr:rowOff>
    </xdr:from>
    <xdr:to>
      <xdr:col>24</xdr:col>
      <xdr:colOff>152400</xdr:colOff>
      <xdr:row>100</xdr:row>
      <xdr:rowOff>53339</xdr:rowOff>
    </xdr:to>
    <xdr:cxnSp macro="">
      <xdr:nvCxnSpPr>
        <xdr:cNvPr id="305" name="直線コネクタ 304">
          <a:extLst>
            <a:ext uri="{FF2B5EF4-FFF2-40B4-BE49-F238E27FC236}">
              <a16:creationId xmlns:a16="http://schemas.microsoft.com/office/drawing/2014/main" id="{CB33D3EF-010E-4CDE-83A3-8FFD19148C95}"/>
            </a:ext>
          </a:extLst>
        </xdr:cNvPr>
        <xdr:cNvCxnSpPr/>
      </xdr:nvCxnSpPr>
      <xdr:spPr>
        <a:xfrm>
          <a:off x="4546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2195</xdr:rowOff>
    </xdr:from>
    <xdr:ext cx="405111" cy="259045"/>
    <xdr:sp macro="" textlink="">
      <xdr:nvSpPr>
        <xdr:cNvPr id="306" name="【市民会館】&#10;有形固定資産減価償却率平均値テキスト">
          <a:extLst>
            <a:ext uri="{FF2B5EF4-FFF2-40B4-BE49-F238E27FC236}">
              <a16:creationId xmlns:a16="http://schemas.microsoft.com/office/drawing/2014/main" id="{BD391F59-A5CB-4C71-9D90-DC95B7757FD8}"/>
            </a:ext>
          </a:extLst>
        </xdr:cNvPr>
        <xdr:cNvSpPr txBox="1"/>
      </xdr:nvSpPr>
      <xdr:spPr>
        <a:xfrm>
          <a:off x="4673600" y="178329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23768</xdr:rowOff>
    </xdr:from>
    <xdr:to>
      <xdr:col>24</xdr:col>
      <xdr:colOff>114300</xdr:colOff>
      <xdr:row>104</xdr:row>
      <xdr:rowOff>125368</xdr:rowOff>
    </xdr:to>
    <xdr:sp macro="" textlink="">
      <xdr:nvSpPr>
        <xdr:cNvPr id="307" name="フローチャート: 判断 306">
          <a:extLst>
            <a:ext uri="{FF2B5EF4-FFF2-40B4-BE49-F238E27FC236}">
              <a16:creationId xmlns:a16="http://schemas.microsoft.com/office/drawing/2014/main" id="{5429006C-E7BD-4BE9-AF4E-A045CD278082}"/>
            </a:ext>
          </a:extLst>
        </xdr:cNvPr>
        <xdr:cNvSpPr/>
      </xdr:nvSpPr>
      <xdr:spPr>
        <a:xfrm>
          <a:off x="4584700" y="1785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10705</xdr:rowOff>
    </xdr:from>
    <xdr:to>
      <xdr:col>20</xdr:col>
      <xdr:colOff>38100</xdr:colOff>
      <xdr:row>104</xdr:row>
      <xdr:rowOff>112305</xdr:rowOff>
    </xdr:to>
    <xdr:sp macro="" textlink="">
      <xdr:nvSpPr>
        <xdr:cNvPr id="308" name="フローチャート: 判断 307">
          <a:extLst>
            <a:ext uri="{FF2B5EF4-FFF2-40B4-BE49-F238E27FC236}">
              <a16:creationId xmlns:a16="http://schemas.microsoft.com/office/drawing/2014/main" id="{17BCC316-5A30-4042-A708-1A191C1BC085}"/>
            </a:ext>
          </a:extLst>
        </xdr:cNvPr>
        <xdr:cNvSpPr/>
      </xdr:nvSpPr>
      <xdr:spPr>
        <a:xfrm>
          <a:off x="3746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48261</xdr:rowOff>
    </xdr:from>
    <xdr:to>
      <xdr:col>15</xdr:col>
      <xdr:colOff>101600</xdr:colOff>
      <xdr:row>104</xdr:row>
      <xdr:rowOff>149861</xdr:rowOff>
    </xdr:to>
    <xdr:sp macro="" textlink="">
      <xdr:nvSpPr>
        <xdr:cNvPr id="309" name="フローチャート: 判断 308">
          <a:extLst>
            <a:ext uri="{FF2B5EF4-FFF2-40B4-BE49-F238E27FC236}">
              <a16:creationId xmlns:a16="http://schemas.microsoft.com/office/drawing/2014/main" id="{46D27F0E-C2BC-4BC6-BA4F-4C57AFABD00B}"/>
            </a:ext>
          </a:extLst>
        </xdr:cNvPr>
        <xdr:cNvSpPr/>
      </xdr:nvSpPr>
      <xdr:spPr>
        <a:xfrm>
          <a:off x="2857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33564</xdr:rowOff>
    </xdr:from>
    <xdr:to>
      <xdr:col>10</xdr:col>
      <xdr:colOff>165100</xdr:colOff>
      <xdr:row>104</xdr:row>
      <xdr:rowOff>135164</xdr:rowOff>
    </xdr:to>
    <xdr:sp macro="" textlink="">
      <xdr:nvSpPr>
        <xdr:cNvPr id="310" name="フローチャート: 判断 309">
          <a:extLst>
            <a:ext uri="{FF2B5EF4-FFF2-40B4-BE49-F238E27FC236}">
              <a16:creationId xmlns:a16="http://schemas.microsoft.com/office/drawing/2014/main" id="{99D714A1-5987-4BB7-8086-42A7B904C0E4}"/>
            </a:ext>
          </a:extLst>
        </xdr:cNvPr>
        <xdr:cNvSpPr/>
      </xdr:nvSpPr>
      <xdr:spPr>
        <a:xfrm>
          <a:off x="1968500" y="1786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62956</xdr:rowOff>
    </xdr:from>
    <xdr:to>
      <xdr:col>6</xdr:col>
      <xdr:colOff>38100</xdr:colOff>
      <xdr:row>104</xdr:row>
      <xdr:rowOff>164556</xdr:rowOff>
    </xdr:to>
    <xdr:sp macro="" textlink="">
      <xdr:nvSpPr>
        <xdr:cNvPr id="311" name="フローチャート: 判断 310">
          <a:extLst>
            <a:ext uri="{FF2B5EF4-FFF2-40B4-BE49-F238E27FC236}">
              <a16:creationId xmlns:a16="http://schemas.microsoft.com/office/drawing/2014/main" id="{A2422072-DE51-4680-89A0-9DAB557464D0}"/>
            </a:ext>
          </a:extLst>
        </xdr:cNvPr>
        <xdr:cNvSpPr/>
      </xdr:nvSpPr>
      <xdr:spPr>
        <a:xfrm>
          <a:off x="1079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2" name="テキスト ボックス 311">
          <a:extLst>
            <a:ext uri="{FF2B5EF4-FFF2-40B4-BE49-F238E27FC236}">
              <a16:creationId xmlns:a16="http://schemas.microsoft.com/office/drawing/2014/main" id="{FBA86C54-7601-4A13-82E6-70B7F3CC3B0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4AE393C4-E1C0-4EF6-A104-ED722F1A92C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AECCBD1A-7392-43DE-ADCA-4E10EEDB53A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394D2B6F-A6FF-4D16-98FE-4AFB28926D11}"/>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5E6936EA-2152-4D20-9638-87132C8CE80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9071</xdr:rowOff>
    </xdr:from>
    <xdr:to>
      <xdr:col>24</xdr:col>
      <xdr:colOff>114300</xdr:colOff>
      <xdr:row>104</xdr:row>
      <xdr:rowOff>110671</xdr:rowOff>
    </xdr:to>
    <xdr:sp macro="" textlink="">
      <xdr:nvSpPr>
        <xdr:cNvPr id="317" name="楕円 316">
          <a:extLst>
            <a:ext uri="{FF2B5EF4-FFF2-40B4-BE49-F238E27FC236}">
              <a16:creationId xmlns:a16="http://schemas.microsoft.com/office/drawing/2014/main" id="{C7303071-CC62-492C-93CD-80B4128754F1}"/>
            </a:ext>
          </a:extLst>
        </xdr:cNvPr>
        <xdr:cNvSpPr/>
      </xdr:nvSpPr>
      <xdr:spPr>
        <a:xfrm>
          <a:off x="4584700" y="178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31948</xdr:rowOff>
    </xdr:from>
    <xdr:ext cx="405111" cy="259045"/>
    <xdr:sp macro="" textlink="">
      <xdr:nvSpPr>
        <xdr:cNvPr id="318" name="【市民会館】&#10;有形固定資産減価償却率該当値テキスト">
          <a:extLst>
            <a:ext uri="{FF2B5EF4-FFF2-40B4-BE49-F238E27FC236}">
              <a16:creationId xmlns:a16="http://schemas.microsoft.com/office/drawing/2014/main" id="{0A039924-C32E-40EB-ADD9-D4977D0E9E95}"/>
            </a:ext>
          </a:extLst>
        </xdr:cNvPr>
        <xdr:cNvSpPr txBox="1"/>
      </xdr:nvSpPr>
      <xdr:spPr>
        <a:xfrm>
          <a:off x="4673600" y="17691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48261</xdr:rowOff>
    </xdr:from>
    <xdr:to>
      <xdr:col>20</xdr:col>
      <xdr:colOff>38100</xdr:colOff>
      <xdr:row>108</xdr:row>
      <xdr:rowOff>149861</xdr:rowOff>
    </xdr:to>
    <xdr:sp macro="" textlink="">
      <xdr:nvSpPr>
        <xdr:cNvPr id="319" name="楕円 318">
          <a:extLst>
            <a:ext uri="{FF2B5EF4-FFF2-40B4-BE49-F238E27FC236}">
              <a16:creationId xmlns:a16="http://schemas.microsoft.com/office/drawing/2014/main" id="{3D6125E4-9D34-4195-A2A6-2BA8DF1626BC}"/>
            </a:ext>
          </a:extLst>
        </xdr:cNvPr>
        <xdr:cNvSpPr/>
      </xdr:nvSpPr>
      <xdr:spPr>
        <a:xfrm>
          <a:off x="3746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59871</xdr:rowOff>
    </xdr:from>
    <xdr:to>
      <xdr:col>24</xdr:col>
      <xdr:colOff>63500</xdr:colOff>
      <xdr:row>108</xdr:row>
      <xdr:rowOff>99061</xdr:rowOff>
    </xdr:to>
    <xdr:cxnSp macro="">
      <xdr:nvCxnSpPr>
        <xdr:cNvPr id="320" name="直線コネクタ 319">
          <a:extLst>
            <a:ext uri="{FF2B5EF4-FFF2-40B4-BE49-F238E27FC236}">
              <a16:creationId xmlns:a16="http://schemas.microsoft.com/office/drawing/2014/main" id="{3F747BA5-84B9-4183-B4F1-E21FB0B01105}"/>
            </a:ext>
          </a:extLst>
        </xdr:cNvPr>
        <xdr:cNvCxnSpPr/>
      </xdr:nvCxnSpPr>
      <xdr:spPr>
        <a:xfrm flipV="1">
          <a:off x="3797300" y="17890671"/>
          <a:ext cx="838200" cy="724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38463</xdr:rowOff>
    </xdr:from>
    <xdr:to>
      <xdr:col>15</xdr:col>
      <xdr:colOff>101600</xdr:colOff>
      <xdr:row>108</xdr:row>
      <xdr:rowOff>140063</xdr:rowOff>
    </xdr:to>
    <xdr:sp macro="" textlink="">
      <xdr:nvSpPr>
        <xdr:cNvPr id="321" name="楕円 320">
          <a:extLst>
            <a:ext uri="{FF2B5EF4-FFF2-40B4-BE49-F238E27FC236}">
              <a16:creationId xmlns:a16="http://schemas.microsoft.com/office/drawing/2014/main" id="{5A6D61CF-611E-4DD3-8303-5B860BBA99F7}"/>
            </a:ext>
          </a:extLst>
        </xdr:cNvPr>
        <xdr:cNvSpPr/>
      </xdr:nvSpPr>
      <xdr:spPr>
        <a:xfrm>
          <a:off x="2857500" y="1855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89263</xdr:rowOff>
    </xdr:from>
    <xdr:to>
      <xdr:col>19</xdr:col>
      <xdr:colOff>177800</xdr:colOff>
      <xdr:row>108</xdr:row>
      <xdr:rowOff>99061</xdr:rowOff>
    </xdr:to>
    <xdr:cxnSp macro="">
      <xdr:nvCxnSpPr>
        <xdr:cNvPr id="322" name="直線コネクタ 321">
          <a:extLst>
            <a:ext uri="{FF2B5EF4-FFF2-40B4-BE49-F238E27FC236}">
              <a16:creationId xmlns:a16="http://schemas.microsoft.com/office/drawing/2014/main" id="{DBD40603-4DC0-4F41-86E1-1921E88422BE}"/>
            </a:ext>
          </a:extLst>
        </xdr:cNvPr>
        <xdr:cNvCxnSpPr/>
      </xdr:nvCxnSpPr>
      <xdr:spPr>
        <a:xfrm>
          <a:off x="2908300" y="18605863"/>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17236</xdr:rowOff>
    </xdr:from>
    <xdr:to>
      <xdr:col>10</xdr:col>
      <xdr:colOff>165100</xdr:colOff>
      <xdr:row>108</xdr:row>
      <xdr:rowOff>118836</xdr:rowOff>
    </xdr:to>
    <xdr:sp macro="" textlink="">
      <xdr:nvSpPr>
        <xdr:cNvPr id="323" name="楕円 322">
          <a:extLst>
            <a:ext uri="{FF2B5EF4-FFF2-40B4-BE49-F238E27FC236}">
              <a16:creationId xmlns:a16="http://schemas.microsoft.com/office/drawing/2014/main" id="{231DDB85-7D43-485E-B81B-E570A5BE076C}"/>
            </a:ext>
          </a:extLst>
        </xdr:cNvPr>
        <xdr:cNvSpPr/>
      </xdr:nvSpPr>
      <xdr:spPr>
        <a:xfrm>
          <a:off x="19685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68036</xdr:rowOff>
    </xdr:from>
    <xdr:to>
      <xdr:col>15</xdr:col>
      <xdr:colOff>50800</xdr:colOff>
      <xdr:row>108</xdr:row>
      <xdr:rowOff>89263</xdr:rowOff>
    </xdr:to>
    <xdr:cxnSp macro="">
      <xdr:nvCxnSpPr>
        <xdr:cNvPr id="324" name="直線コネクタ 323">
          <a:extLst>
            <a:ext uri="{FF2B5EF4-FFF2-40B4-BE49-F238E27FC236}">
              <a16:creationId xmlns:a16="http://schemas.microsoft.com/office/drawing/2014/main" id="{87FFC8A0-96C8-46DA-A533-A8B9EB1FD79A}"/>
            </a:ext>
          </a:extLst>
        </xdr:cNvPr>
        <xdr:cNvCxnSpPr/>
      </xdr:nvCxnSpPr>
      <xdr:spPr>
        <a:xfrm>
          <a:off x="2019300" y="1858463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165826</xdr:rowOff>
    </xdr:from>
    <xdr:to>
      <xdr:col>6</xdr:col>
      <xdr:colOff>38100</xdr:colOff>
      <xdr:row>108</xdr:row>
      <xdr:rowOff>95976</xdr:rowOff>
    </xdr:to>
    <xdr:sp macro="" textlink="">
      <xdr:nvSpPr>
        <xdr:cNvPr id="325" name="楕円 324">
          <a:extLst>
            <a:ext uri="{FF2B5EF4-FFF2-40B4-BE49-F238E27FC236}">
              <a16:creationId xmlns:a16="http://schemas.microsoft.com/office/drawing/2014/main" id="{FB97486F-ADC4-4F2D-BC85-B3BEFE965719}"/>
            </a:ext>
          </a:extLst>
        </xdr:cNvPr>
        <xdr:cNvSpPr/>
      </xdr:nvSpPr>
      <xdr:spPr>
        <a:xfrm>
          <a:off x="1079500" y="185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45176</xdr:rowOff>
    </xdr:from>
    <xdr:to>
      <xdr:col>10</xdr:col>
      <xdr:colOff>114300</xdr:colOff>
      <xdr:row>108</xdr:row>
      <xdr:rowOff>68036</xdr:rowOff>
    </xdr:to>
    <xdr:cxnSp macro="">
      <xdr:nvCxnSpPr>
        <xdr:cNvPr id="326" name="直線コネクタ 325">
          <a:extLst>
            <a:ext uri="{FF2B5EF4-FFF2-40B4-BE49-F238E27FC236}">
              <a16:creationId xmlns:a16="http://schemas.microsoft.com/office/drawing/2014/main" id="{8948CECF-4479-45F1-B784-9F0E3D318BA2}"/>
            </a:ext>
          </a:extLst>
        </xdr:cNvPr>
        <xdr:cNvCxnSpPr/>
      </xdr:nvCxnSpPr>
      <xdr:spPr>
        <a:xfrm>
          <a:off x="1130300" y="185617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128832</xdr:rowOff>
    </xdr:from>
    <xdr:ext cx="405111" cy="259045"/>
    <xdr:sp macro="" textlink="">
      <xdr:nvSpPr>
        <xdr:cNvPr id="327" name="n_1aveValue【市民会館】&#10;有形固定資産減価償却率">
          <a:extLst>
            <a:ext uri="{FF2B5EF4-FFF2-40B4-BE49-F238E27FC236}">
              <a16:creationId xmlns:a16="http://schemas.microsoft.com/office/drawing/2014/main" id="{EBFBC9FC-A834-4EA8-900E-2EACCB8D802C}"/>
            </a:ext>
          </a:extLst>
        </xdr:cNvPr>
        <xdr:cNvSpPr txBox="1"/>
      </xdr:nvSpPr>
      <xdr:spPr>
        <a:xfrm>
          <a:off x="35820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166388</xdr:rowOff>
    </xdr:from>
    <xdr:ext cx="405111" cy="259045"/>
    <xdr:sp macro="" textlink="">
      <xdr:nvSpPr>
        <xdr:cNvPr id="328" name="n_2aveValue【市民会館】&#10;有形固定資産減価償却率">
          <a:extLst>
            <a:ext uri="{FF2B5EF4-FFF2-40B4-BE49-F238E27FC236}">
              <a16:creationId xmlns:a16="http://schemas.microsoft.com/office/drawing/2014/main" id="{BA737E11-D3E4-402D-8468-97B0543B199B}"/>
            </a:ext>
          </a:extLst>
        </xdr:cNvPr>
        <xdr:cNvSpPr txBox="1"/>
      </xdr:nvSpPr>
      <xdr:spPr>
        <a:xfrm>
          <a:off x="2705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151691</xdr:rowOff>
    </xdr:from>
    <xdr:ext cx="405111" cy="259045"/>
    <xdr:sp macro="" textlink="">
      <xdr:nvSpPr>
        <xdr:cNvPr id="329" name="n_3aveValue【市民会館】&#10;有形固定資産減価償却率">
          <a:extLst>
            <a:ext uri="{FF2B5EF4-FFF2-40B4-BE49-F238E27FC236}">
              <a16:creationId xmlns:a16="http://schemas.microsoft.com/office/drawing/2014/main" id="{51B06538-4FBD-4DCC-AC5B-9CC5FADA6E1C}"/>
            </a:ext>
          </a:extLst>
        </xdr:cNvPr>
        <xdr:cNvSpPr txBox="1"/>
      </xdr:nvSpPr>
      <xdr:spPr>
        <a:xfrm>
          <a:off x="1816744" y="1763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9633</xdr:rowOff>
    </xdr:from>
    <xdr:ext cx="405111" cy="259045"/>
    <xdr:sp macro="" textlink="">
      <xdr:nvSpPr>
        <xdr:cNvPr id="330" name="n_4aveValue【市民会館】&#10;有形固定資産減価償却率">
          <a:extLst>
            <a:ext uri="{FF2B5EF4-FFF2-40B4-BE49-F238E27FC236}">
              <a16:creationId xmlns:a16="http://schemas.microsoft.com/office/drawing/2014/main" id="{24F434DB-EF5D-4514-94FD-B34BE1DB52FE}"/>
            </a:ext>
          </a:extLst>
        </xdr:cNvPr>
        <xdr:cNvSpPr txBox="1"/>
      </xdr:nvSpPr>
      <xdr:spPr>
        <a:xfrm>
          <a:off x="927744" y="1766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140988</xdr:rowOff>
    </xdr:from>
    <xdr:ext cx="405111" cy="259045"/>
    <xdr:sp macro="" textlink="">
      <xdr:nvSpPr>
        <xdr:cNvPr id="331" name="n_1mainValue【市民会館】&#10;有形固定資産減価償却率">
          <a:extLst>
            <a:ext uri="{FF2B5EF4-FFF2-40B4-BE49-F238E27FC236}">
              <a16:creationId xmlns:a16="http://schemas.microsoft.com/office/drawing/2014/main" id="{8F95DA03-9607-4029-B117-0C8F83AAEC0D}"/>
            </a:ext>
          </a:extLst>
        </xdr:cNvPr>
        <xdr:cNvSpPr txBox="1"/>
      </xdr:nvSpPr>
      <xdr:spPr>
        <a:xfrm>
          <a:off x="3582044" y="1865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131190</xdr:rowOff>
    </xdr:from>
    <xdr:ext cx="405111" cy="259045"/>
    <xdr:sp macro="" textlink="">
      <xdr:nvSpPr>
        <xdr:cNvPr id="332" name="n_2mainValue【市民会館】&#10;有形固定資産減価償却率">
          <a:extLst>
            <a:ext uri="{FF2B5EF4-FFF2-40B4-BE49-F238E27FC236}">
              <a16:creationId xmlns:a16="http://schemas.microsoft.com/office/drawing/2014/main" id="{B30D2740-1AF6-48B6-B1D4-3EEEBBA84E83}"/>
            </a:ext>
          </a:extLst>
        </xdr:cNvPr>
        <xdr:cNvSpPr txBox="1"/>
      </xdr:nvSpPr>
      <xdr:spPr>
        <a:xfrm>
          <a:off x="2705744" y="1864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109963</xdr:rowOff>
    </xdr:from>
    <xdr:ext cx="405111" cy="259045"/>
    <xdr:sp macro="" textlink="">
      <xdr:nvSpPr>
        <xdr:cNvPr id="333" name="n_3mainValue【市民会館】&#10;有形固定資産減価償却率">
          <a:extLst>
            <a:ext uri="{FF2B5EF4-FFF2-40B4-BE49-F238E27FC236}">
              <a16:creationId xmlns:a16="http://schemas.microsoft.com/office/drawing/2014/main" id="{70FCD947-CF93-4341-876E-7AC9C2907362}"/>
            </a:ext>
          </a:extLst>
        </xdr:cNvPr>
        <xdr:cNvSpPr txBox="1"/>
      </xdr:nvSpPr>
      <xdr:spPr>
        <a:xfrm>
          <a:off x="1816744" y="1862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87103</xdr:rowOff>
    </xdr:from>
    <xdr:ext cx="405111" cy="259045"/>
    <xdr:sp macro="" textlink="">
      <xdr:nvSpPr>
        <xdr:cNvPr id="334" name="n_4mainValue【市民会館】&#10;有形固定資産減価償却率">
          <a:extLst>
            <a:ext uri="{FF2B5EF4-FFF2-40B4-BE49-F238E27FC236}">
              <a16:creationId xmlns:a16="http://schemas.microsoft.com/office/drawing/2014/main" id="{D0CF9CC1-539C-4BB2-BD00-08D6500478CA}"/>
            </a:ext>
          </a:extLst>
        </xdr:cNvPr>
        <xdr:cNvSpPr txBox="1"/>
      </xdr:nvSpPr>
      <xdr:spPr>
        <a:xfrm>
          <a:off x="927744" y="1860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4DE1E581-FDD5-45F2-A536-B7BF3D87ACE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C6EBD556-EA77-45E7-8811-1EF6EFA8717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F5136493-B011-47EF-9B11-08742E291DE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7C1F1A6A-EEF8-4BAB-B1D3-71E79B42282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9360D62D-FB7E-4A5F-AD20-EDBA69C5686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819D3965-F63B-4F83-BDEB-CB52B3AD842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EDC048F9-127E-44E9-AA20-40295994DC7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DC2CA6F8-BC8E-487D-AB51-90A76793966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3" name="テキスト ボックス 342">
          <a:extLst>
            <a:ext uri="{FF2B5EF4-FFF2-40B4-BE49-F238E27FC236}">
              <a16:creationId xmlns:a16="http://schemas.microsoft.com/office/drawing/2014/main" id="{93B220AC-4F29-4276-BBA5-39888A69D1E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4" name="直線コネクタ 343">
          <a:extLst>
            <a:ext uri="{FF2B5EF4-FFF2-40B4-BE49-F238E27FC236}">
              <a16:creationId xmlns:a16="http://schemas.microsoft.com/office/drawing/2014/main" id="{556FF39C-81EA-4626-B40A-F60660714FF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5" name="直線コネクタ 344">
          <a:extLst>
            <a:ext uri="{FF2B5EF4-FFF2-40B4-BE49-F238E27FC236}">
              <a16:creationId xmlns:a16="http://schemas.microsoft.com/office/drawing/2014/main" id="{D5410103-5F0C-4457-A2D3-CC0B6D848B2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6" name="テキスト ボックス 345">
          <a:extLst>
            <a:ext uri="{FF2B5EF4-FFF2-40B4-BE49-F238E27FC236}">
              <a16:creationId xmlns:a16="http://schemas.microsoft.com/office/drawing/2014/main" id="{B51C5F1D-46CB-4407-A363-EFF0145CEDB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7" name="直線コネクタ 346">
          <a:extLst>
            <a:ext uri="{FF2B5EF4-FFF2-40B4-BE49-F238E27FC236}">
              <a16:creationId xmlns:a16="http://schemas.microsoft.com/office/drawing/2014/main" id="{19DDF9E8-05DD-4863-ACAF-C82796A9BDC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8" name="テキスト ボックス 347">
          <a:extLst>
            <a:ext uri="{FF2B5EF4-FFF2-40B4-BE49-F238E27FC236}">
              <a16:creationId xmlns:a16="http://schemas.microsoft.com/office/drawing/2014/main" id="{07E65B37-F12A-49EA-9BA6-EAA11C67448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9" name="直線コネクタ 348">
          <a:extLst>
            <a:ext uri="{FF2B5EF4-FFF2-40B4-BE49-F238E27FC236}">
              <a16:creationId xmlns:a16="http://schemas.microsoft.com/office/drawing/2014/main" id="{3A28637F-20A9-4C41-9209-43AF3AECC43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0" name="テキスト ボックス 349">
          <a:extLst>
            <a:ext uri="{FF2B5EF4-FFF2-40B4-BE49-F238E27FC236}">
              <a16:creationId xmlns:a16="http://schemas.microsoft.com/office/drawing/2014/main" id="{B0AD2FEC-1475-4466-B6A8-4C8A5A9E89E7}"/>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1" name="直線コネクタ 350">
          <a:extLst>
            <a:ext uri="{FF2B5EF4-FFF2-40B4-BE49-F238E27FC236}">
              <a16:creationId xmlns:a16="http://schemas.microsoft.com/office/drawing/2014/main" id="{989BC253-66C0-4A36-9964-52FF9E4A7F2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2" name="テキスト ボックス 351">
          <a:extLst>
            <a:ext uri="{FF2B5EF4-FFF2-40B4-BE49-F238E27FC236}">
              <a16:creationId xmlns:a16="http://schemas.microsoft.com/office/drawing/2014/main" id="{A8F33554-C72A-4576-A808-49D07EAF702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3" name="直線コネクタ 352">
          <a:extLst>
            <a:ext uri="{FF2B5EF4-FFF2-40B4-BE49-F238E27FC236}">
              <a16:creationId xmlns:a16="http://schemas.microsoft.com/office/drawing/2014/main" id="{850E44F0-C5AB-4647-B0F4-693E6E64E2D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4" name="テキスト ボックス 353">
          <a:extLst>
            <a:ext uri="{FF2B5EF4-FFF2-40B4-BE49-F238E27FC236}">
              <a16:creationId xmlns:a16="http://schemas.microsoft.com/office/drawing/2014/main" id="{1FEF7464-A323-43CF-853A-6CC4E671AC7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5" name="直線コネクタ 354">
          <a:extLst>
            <a:ext uri="{FF2B5EF4-FFF2-40B4-BE49-F238E27FC236}">
              <a16:creationId xmlns:a16="http://schemas.microsoft.com/office/drawing/2014/main" id="{F50B34EE-E026-443D-88A2-1900CB64873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6" name="テキスト ボックス 355">
          <a:extLst>
            <a:ext uri="{FF2B5EF4-FFF2-40B4-BE49-F238E27FC236}">
              <a16:creationId xmlns:a16="http://schemas.microsoft.com/office/drawing/2014/main" id="{74CD5180-EEF1-48A6-B43B-57C6B923D1F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7" name="【市民会館】&#10;一人当たり面積グラフ枠">
          <a:extLst>
            <a:ext uri="{FF2B5EF4-FFF2-40B4-BE49-F238E27FC236}">
              <a16:creationId xmlns:a16="http://schemas.microsoft.com/office/drawing/2014/main" id="{83226F79-3574-4370-9620-FB21EE7F8FF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358" name="直線コネクタ 357">
          <a:extLst>
            <a:ext uri="{FF2B5EF4-FFF2-40B4-BE49-F238E27FC236}">
              <a16:creationId xmlns:a16="http://schemas.microsoft.com/office/drawing/2014/main" id="{CBDDC83E-A318-4360-A8EF-8F8202AEB5F2}"/>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359" name="【市民会館】&#10;一人当たり面積最小値テキスト">
          <a:extLst>
            <a:ext uri="{FF2B5EF4-FFF2-40B4-BE49-F238E27FC236}">
              <a16:creationId xmlns:a16="http://schemas.microsoft.com/office/drawing/2014/main" id="{40C195F8-BC23-487B-90EC-7949ED0DEF74}"/>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360" name="直線コネクタ 359">
          <a:extLst>
            <a:ext uri="{FF2B5EF4-FFF2-40B4-BE49-F238E27FC236}">
              <a16:creationId xmlns:a16="http://schemas.microsoft.com/office/drawing/2014/main" id="{BA3B3F0B-3F49-477B-AD31-F6F0473A078B}"/>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361" name="【市民会館】&#10;一人当たり面積最大値テキスト">
          <a:extLst>
            <a:ext uri="{FF2B5EF4-FFF2-40B4-BE49-F238E27FC236}">
              <a16:creationId xmlns:a16="http://schemas.microsoft.com/office/drawing/2014/main" id="{0C08E52D-0471-46A3-81BB-7C93E3AC8043}"/>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362" name="直線コネクタ 361">
          <a:extLst>
            <a:ext uri="{FF2B5EF4-FFF2-40B4-BE49-F238E27FC236}">
              <a16:creationId xmlns:a16="http://schemas.microsoft.com/office/drawing/2014/main" id="{B44F4EE7-6F4E-45D3-9633-BDCBB605BE81}"/>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21607</xdr:rowOff>
    </xdr:from>
    <xdr:ext cx="469744" cy="259045"/>
    <xdr:sp macro="" textlink="">
      <xdr:nvSpPr>
        <xdr:cNvPr id="363" name="【市民会館】&#10;一人当たり面積平均値テキスト">
          <a:extLst>
            <a:ext uri="{FF2B5EF4-FFF2-40B4-BE49-F238E27FC236}">
              <a16:creationId xmlns:a16="http://schemas.microsoft.com/office/drawing/2014/main" id="{19B33492-9B87-46AF-9586-5179BBC6791E}"/>
            </a:ext>
          </a:extLst>
        </xdr:cNvPr>
        <xdr:cNvSpPr txBox="1"/>
      </xdr:nvSpPr>
      <xdr:spPr>
        <a:xfrm>
          <a:off x="10515600" y="17852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364" name="フローチャート: 判断 363">
          <a:extLst>
            <a:ext uri="{FF2B5EF4-FFF2-40B4-BE49-F238E27FC236}">
              <a16:creationId xmlns:a16="http://schemas.microsoft.com/office/drawing/2014/main" id="{A0BF4852-CBB6-409B-B445-E6CA2646A5BD}"/>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365" name="フローチャート: 判断 364">
          <a:extLst>
            <a:ext uri="{FF2B5EF4-FFF2-40B4-BE49-F238E27FC236}">
              <a16:creationId xmlns:a16="http://schemas.microsoft.com/office/drawing/2014/main" id="{F53AB912-CE88-4630-8AB4-878F0ED7D87C}"/>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366" name="フローチャート: 判断 365">
          <a:extLst>
            <a:ext uri="{FF2B5EF4-FFF2-40B4-BE49-F238E27FC236}">
              <a16:creationId xmlns:a16="http://schemas.microsoft.com/office/drawing/2014/main" id="{963F0C4D-63EA-460E-8117-4095FBA94793}"/>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367" name="フローチャート: 判断 366">
          <a:extLst>
            <a:ext uri="{FF2B5EF4-FFF2-40B4-BE49-F238E27FC236}">
              <a16:creationId xmlns:a16="http://schemas.microsoft.com/office/drawing/2014/main" id="{5E475BB2-915F-49FA-B3B7-18D8F8DAD596}"/>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368" name="フローチャート: 判断 367">
          <a:extLst>
            <a:ext uri="{FF2B5EF4-FFF2-40B4-BE49-F238E27FC236}">
              <a16:creationId xmlns:a16="http://schemas.microsoft.com/office/drawing/2014/main" id="{27698AB7-EC29-49EB-98ED-B780F88E2C91}"/>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69" name="テキスト ボックス 368">
          <a:extLst>
            <a:ext uri="{FF2B5EF4-FFF2-40B4-BE49-F238E27FC236}">
              <a16:creationId xmlns:a16="http://schemas.microsoft.com/office/drawing/2014/main" id="{EB176440-8AF4-4C5F-9B2A-6F204A68FD7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2A40EE18-DB9C-4A27-AB2B-180FE4B58C9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4990AF3C-04AD-4BE6-905D-FC647F28A9F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E1FB980C-049E-40D3-8C05-04B66B631983}"/>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690690D1-C5F0-4C18-B51D-D54557543FA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374" name="楕円 373">
          <a:extLst>
            <a:ext uri="{FF2B5EF4-FFF2-40B4-BE49-F238E27FC236}">
              <a16:creationId xmlns:a16="http://schemas.microsoft.com/office/drawing/2014/main" id="{ADFA55ED-7D6F-4EB6-96A7-D77791575C94}"/>
            </a:ext>
          </a:extLst>
        </xdr:cNvPr>
        <xdr:cNvSpPr/>
      </xdr:nvSpPr>
      <xdr:spPr>
        <a:xfrm>
          <a:off x="104267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34307</xdr:rowOff>
    </xdr:from>
    <xdr:ext cx="469744" cy="259045"/>
    <xdr:sp macro="" textlink="">
      <xdr:nvSpPr>
        <xdr:cNvPr id="375" name="【市民会館】&#10;一人当たり面積該当値テキスト">
          <a:extLst>
            <a:ext uri="{FF2B5EF4-FFF2-40B4-BE49-F238E27FC236}">
              <a16:creationId xmlns:a16="http://schemas.microsoft.com/office/drawing/2014/main" id="{A26C8122-38A2-4F67-B409-9E3C3061EBF7}"/>
            </a:ext>
          </a:extLst>
        </xdr:cNvPr>
        <xdr:cNvSpPr txBox="1"/>
      </xdr:nvSpPr>
      <xdr:spPr>
        <a:xfrm>
          <a:off x="10515600" y="1820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63500</xdr:rowOff>
    </xdr:from>
    <xdr:to>
      <xdr:col>50</xdr:col>
      <xdr:colOff>165100</xdr:colOff>
      <xdr:row>106</xdr:row>
      <xdr:rowOff>165100</xdr:rowOff>
    </xdr:to>
    <xdr:sp macro="" textlink="">
      <xdr:nvSpPr>
        <xdr:cNvPr id="376" name="楕円 375">
          <a:extLst>
            <a:ext uri="{FF2B5EF4-FFF2-40B4-BE49-F238E27FC236}">
              <a16:creationId xmlns:a16="http://schemas.microsoft.com/office/drawing/2014/main" id="{6A0A34FB-4F29-44BF-A4BA-4D40364AF81B}"/>
            </a:ext>
          </a:extLst>
        </xdr:cNvPr>
        <xdr:cNvSpPr/>
      </xdr:nvSpPr>
      <xdr:spPr>
        <a:xfrm>
          <a:off x="9588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106680</xdr:rowOff>
    </xdr:from>
    <xdr:to>
      <xdr:col>55</xdr:col>
      <xdr:colOff>0</xdr:colOff>
      <xdr:row>106</xdr:row>
      <xdr:rowOff>114300</xdr:rowOff>
    </xdr:to>
    <xdr:cxnSp macro="">
      <xdr:nvCxnSpPr>
        <xdr:cNvPr id="377" name="直線コネクタ 376">
          <a:extLst>
            <a:ext uri="{FF2B5EF4-FFF2-40B4-BE49-F238E27FC236}">
              <a16:creationId xmlns:a16="http://schemas.microsoft.com/office/drawing/2014/main" id="{CFF5E8E9-EC64-4D55-BEFC-359D338E81B3}"/>
            </a:ext>
          </a:extLst>
        </xdr:cNvPr>
        <xdr:cNvCxnSpPr/>
      </xdr:nvCxnSpPr>
      <xdr:spPr>
        <a:xfrm flipV="1">
          <a:off x="9639300" y="182803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63500</xdr:rowOff>
    </xdr:from>
    <xdr:to>
      <xdr:col>46</xdr:col>
      <xdr:colOff>38100</xdr:colOff>
      <xdr:row>106</xdr:row>
      <xdr:rowOff>165100</xdr:rowOff>
    </xdr:to>
    <xdr:sp macro="" textlink="">
      <xdr:nvSpPr>
        <xdr:cNvPr id="378" name="楕円 377">
          <a:extLst>
            <a:ext uri="{FF2B5EF4-FFF2-40B4-BE49-F238E27FC236}">
              <a16:creationId xmlns:a16="http://schemas.microsoft.com/office/drawing/2014/main" id="{883821D1-3F84-4C83-A48D-BD23BA781CF8}"/>
            </a:ext>
          </a:extLst>
        </xdr:cNvPr>
        <xdr:cNvSpPr/>
      </xdr:nvSpPr>
      <xdr:spPr>
        <a:xfrm>
          <a:off x="8699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114300</xdr:rowOff>
    </xdr:from>
    <xdr:to>
      <xdr:col>50</xdr:col>
      <xdr:colOff>114300</xdr:colOff>
      <xdr:row>106</xdr:row>
      <xdr:rowOff>114300</xdr:rowOff>
    </xdr:to>
    <xdr:cxnSp macro="">
      <xdr:nvCxnSpPr>
        <xdr:cNvPr id="379" name="直線コネクタ 378">
          <a:extLst>
            <a:ext uri="{FF2B5EF4-FFF2-40B4-BE49-F238E27FC236}">
              <a16:creationId xmlns:a16="http://schemas.microsoft.com/office/drawing/2014/main" id="{9D10C42E-E7D5-40B6-80AF-60715482A682}"/>
            </a:ext>
          </a:extLst>
        </xdr:cNvPr>
        <xdr:cNvCxnSpPr/>
      </xdr:nvCxnSpPr>
      <xdr:spPr>
        <a:xfrm>
          <a:off x="8750300" y="1828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55880</xdr:rowOff>
    </xdr:from>
    <xdr:to>
      <xdr:col>41</xdr:col>
      <xdr:colOff>101600</xdr:colOff>
      <xdr:row>106</xdr:row>
      <xdr:rowOff>157480</xdr:rowOff>
    </xdr:to>
    <xdr:sp macro="" textlink="">
      <xdr:nvSpPr>
        <xdr:cNvPr id="380" name="楕円 379">
          <a:extLst>
            <a:ext uri="{FF2B5EF4-FFF2-40B4-BE49-F238E27FC236}">
              <a16:creationId xmlns:a16="http://schemas.microsoft.com/office/drawing/2014/main" id="{39B83A2C-B176-4542-B264-2961065AB7DD}"/>
            </a:ext>
          </a:extLst>
        </xdr:cNvPr>
        <xdr:cNvSpPr/>
      </xdr:nvSpPr>
      <xdr:spPr>
        <a:xfrm>
          <a:off x="7810500" y="1822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106680</xdr:rowOff>
    </xdr:from>
    <xdr:to>
      <xdr:col>45</xdr:col>
      <xdr:colOff>177800</xdr:colOff>
      <xdr:row>106</xdr:row>
      <xdr:rowOff>114300</xdr:rowOff>
    </xdr:to>
    <xdr:cxnSp macro="">
      <xdr:nvCxnSpPr>
        <xdr:cNvPr id="381" name="直線コネクタ 380">
          <a:extLst>
            <a:ext uri="{FF2B5EF4-FFF2-40B4-BE49-F238E27FC236}">
              <a16:creationId xmlns:a16="http://schemas.microsoft.com/office/drawing/2014/main" id="{629FE9C1-0C11-4C33-AC61-0144A4B59648}"/>
            </a:ext>
          </a:extLst>
        </xdr:cNvPr>
        <xdr:cNvCxnSpPr/>
      </xdr:nvCxnSpPr>
      <xdr:spPr>
        <a:xfrm>
          <a:off x="7861300" y="18280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63500</xdr:rowOff>
    </xdr:from>
    <xdr:to>
      <xdr:col>36</xdr:col>
      <xdr:colOff>165100</xdr:colOff>
      <xdr:row>106</xdr:row>
      <xdr:rowOff>165100</xdr:rowOff>
    </xdr:to>
    <xdr:sp macro="" textlink="">
      <xdr:nvSpPr>
        <xdr:cNvPr id="382" name="楕円 381">
          <a:extLst>
            <a:ext uri="{FF2B5EF4-FFF2-40B4-BE49-F238E27FC236}">
              <a16:creationId xmlns:a16="http://schemas.microsoft.com/office/drawing/2014/main" id="{7651FB7B-C0D9-45AE-9EC3-474DBA4CDB5E}"/>
            </a:ext>
          </a:extLst>
        </xdr:cNvPr>
        <xdr:cNvSpPr/>
      </xdr:nvSpPr>
      <xdr:spPr>
        <a:xfrm>
          <a:off x="6921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106680</xdr:rowOff>
    </xdr:from>
    <xdr:to>
      <xdr:col>41</xdr:col>
      <xdr:colOff>50800</xdr:colOff>
      <xdr:row>106</xdr:row>
      <xdr:rowOff>114300</xdr:rowOff>
    </xdr:to>
    <xdr:cxnSp macro="">
      <xdr:nvCxnSpPr>
        <xdr:cNvPr id="383" name="直線コネクタ 382">
          <a:extLst>
            <a:ext uri="{FF2B5EF4-FFF2-40B4-BE49-F238E27FC236}">
              <a16:creationId xmlns:a16="http://schemas.microsoft.com/office/drawing/2014/main" id="{6740F924-8ACB-4E4F-8F35-D107F23A0FDD}"/>
            </a:ext>
          </a:extLst>
        </xdr:cNvPr>
        <xdr:cNvCxnSpPr/>
      </xdr:nvCxnSpPr>
      <xdr:spPr>
        <a:xfrm flipV="1">
          <a:off x="6972300" y="182803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384" name="n_1aveValue【市民会館】&#10;一人当たり面積">
          <a:extLst>
            <a:ext uri="{FF2B5EF4-FFF2-40B4-BE49-F238E27FC236}">
              <a16:creationId xmlns:a16="http://schemas.microsoft.com/office/drawing/2014/main" id="{F908FC0B-A82C-458D-884B-58EBBB918709}"/>
            </a:ext>
          </a:extLst>
        </xdr:cNvPr>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162577</xdr:rowOff>
    </xdr:from>
    <xdr:ext cx="469744" cy="259045"/>
    <xdr:sp macro="" textlink="">
      <xdr:nvSpPr>
        <xdr:cNvPr id="385" name="n_2aveValue【市民会館】&#10;一人当たり面積">
          <a:extLst>
            <a:ext uri="{FF2B5EF4-FFF2-40B4-BE49-F238E27FC236}">
              <a16:creationId xmlns:a16="http://schemas.microsoft.com/office/drawing/2014/main" id="{7A3CC5FE-2EF0-4319-A268-6F17D88EC1FF}"/>
            </a:ext>
          </a:extLst>
        </xdr:cNvPr>
        <xdr:cNvSpPr txBox="1"/>
      </xdr:nvSpPr>
      <xdr:spPr>
        <a:xfrm>
          <a:off x="8515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170197</xdr:rowOff>
    </xdr:from>
    <xdr:ext cx="469744" cy="259045"/>
    <xdr:sp macro="" textlink="">
      <xdr:nvSpPr>
        <xdr:cNvPr id="386" name="n_3aveValue【市民会館】&#10;一人当たり面積">
          <a:extLst>
            <a:ext uri="{FF2B5EF4-FFF2-40B4-BE49-F238E27FC236}">
              <a16:creationId xmlns:a16="http://schemas.microsoft.com/office/drawing/2014/main" id="{CF724A74-2747-4753-BD63-F2F9674D37EA}"/>
            </a:ext>
          </a:extLst>
        </xdr:cNvPr>
        <xdr:cNvSpPr txBox="1"/>
      </xdr:nvSpPr>
      <xdr:spPr>
        <a:xfrm>
          <a:off x="7626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139716</xdr:rowOff>
    </xdr:from>
    <xdr:ext cx="469744" cy="259045"/>
    <xdr:sp macro="" textlink="">
      <xdr:nvSpPr>
        <xdr:cNvPr id="387" name="n_4aveValue【市民会館】&#10;一人当たり面積">
          <a:extLst>
            <a:ext uri="{FF2B5EF4-FFF2-40B4-BE49-F238E27FC236}">
              <a16:creationId xmlns:a16="http://schemas.microsoft.com/office/drawing/2014/main" id="{F6803943-2A32-4A73-9889-D5F931D851AB}"/>
            </a:ext>
          </a:extLst>
        </xdr:cNvPr>
        <xdr:cNvSpPr txBox="1"/>
      </xdr:nvSpPr>
      <xdr:spPr>
        <a:xfrm>
          <a:off x="67374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156227</xdr:rowOff>
    </xdr:from>
    <xdr:ext cx="469744" cy="259045"/>
    <xdr:sp macro="" textlink="">
      <xdr:nvSpPr>
        <xdr:cNvPr id="388" name="n_1mainValue【市民会館】&#10;一人当たり面積">
          <a:extLst>
            <a:ext uri="{FF2B5EF4-FFF2-40B4-BE49-F238E27FC236}">
              <a16:creationId xmlns:a16="http://schemas.microsoft.com/office/drawing/2014/main" id="{1C1E5A31-6967-4E6F-B6DA-B788404D97BC}"/>
            </a:ext>
          </a:extLst>
        </xdr:cNvPr>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156227</xdr:rowOff>
    </xdr:from>
    <xdr:ext cx="469744" cy="259045"/>
    <xdr:sp macro="" textlink="">
      <xdr:nvSpPr>
        <xdr:cNvPr id="389" name="n_2mainValue【市民会館】&#10;一人当たり面積">
          <a:extLst>
            <a:ext uri="{FF2B5EF4-FFF2-40B4-BE49-F238E27FC236}">
              <a16:creationId xmlns:a16="http://schemas.microsoft.com/office/drawing/2014/main" id="{BCE6EE8E-4829-443B-9269-353293A37A95}"/>
            </a:ext>
          </a:extLst>
        </xdr:cNvPr>
        <xdr:cNvSpPr txBox="1"/>
      </xdr:nvSpPr>
      <xdr:spPr>
        <a:xfrm>
          <a:off x="85154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148607</xdr:rowOff>
    </xdr:from>
    <xdr:ext cx="469744" cy="259045"/>
    <xdr:sp macro="" textlink="">
      <xdr:nvSpPr>
        <xdr:cNvPr id="390" name="n_3mainValue【市民会館】&#10;一人当たり面積">
          <a:extLst>
            <a:ext uri="{FF2B5EF4-FFF2-40B4-BE49-F238E27FC236}">
              <a16:creationId xmlns:a16="http://schemas.microsoft.com/office/drawing/2014/main" id="{66682F6E-DEEF-4ADE-87FF-2951A3138BD9}"/>
            </a:ext>
          </a:extLst>
        </xdr:cNvPr>
        <xdr:cNvSpPr txBox="1"/>
      </xdr:nvSpPr>
      <xdr:spPr>
        <a:xfrm>
          <a:off x="7626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156227</xdr:rowOff>
    </xdr:from>
    <xdr:ext cx="469744" cy="259045"/>
    <xdr:sp macro="" textlink="">
      <xdr:nvSpPr>
        <xdr:cNvPr id="391" name="n_4mainValue【市民会館】&#10;一人当たり面積">
          <a:extLst>
            <a:ext uri="{FF2B5EF4-FFF2-40B4-BE49-F238E27FC236}">
              <a16:creationId xmlns:a16="http://schemas.microsoft.com/office/drawing/2014/main" id="{1B6337AA-4CE5-43D2-86A2-1EF32AA289EF}"/>
            </a:ext>
          </a:extLst>
        </xdr:cNvPr>
        <xdr:cNvSpPr txBox="1"/>
      </xdr:nvSpPr>
      <xdr:spPr>
        <a:xfrm>
          <a:off x="67374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77E986DF-333C-4320-ACF6-1EA2D618038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CAEE81C-73D0-4C9F-AB94-340F14180A2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AC54CB33-A6C9-46F5-9848-F3CF9978CFC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BC40B350-646E-4806-9958-BB8ED3C44AC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15E4F8AE-37C7-44AF-8917-F3CD199B876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81CC997D-3BDF-4E93-BDA7-2BF8884FB4C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F7BFFF8A-470B-41E6-BB86-F0D5DAFFFB9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DE137427-805F-4546-90CD-F6D748495D6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26083C16-0E8C-4786-A6EB-591E20D8170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597CB930-CF64-43CD-9BDC-4A6306B3CAE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5FEF2047-3E90-409A-B880-BE8AB2858C6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0CCB24E3-D06D-4771-B645-E1DE85537BC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648B8412-ADFD-4379-83FB-BDFD5A0197B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0C5C0AB4-0570-4AF8-9AE2-CA8386B09148}"/>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CE2B306-D6A1-4F43-A002-70CFEC7EBF2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92F2DFC3-6E68-4975-9184-5CFF6BE9082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92AAB1CB-CB1B-48F3-8B86-720FD1E2753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71D37DC6-6600-4026-88B0-C93AD5251C9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16257A56-FF03-4DFE-BF79-84EB46FA3BA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F494F607-CAF0-4FDF-84B4-F531394DACA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C6C7A71C-4D1C-4BEA-B4FE-32D75B70769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3FB76E38-45FC-47CB-B6B2-0E7950DB842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381FED6E-2DAE-4911-B3C3-20848E25984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一般廃棄物処理施設】&#10;有形固定資産減価償却率グラフ枠">
          <a:extLst>
            <a:ext uri="{FF2B5EF4-FFF2-40B4-BE49-F238E27FC236}">
              <a16:creationId xmlns:a16="http://schemas.microsoft.com/office/drawing/2014/main" id="{47C1BA5A-ED7E-4A4B-9DA1-0ABF7074570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416" name="直線コネクタ 415">
          <a:extLst>
            <a:ext uri="{FF2B5EF4-FFF2-40B4-BE49-F238E27FC236}">
              <a16:creationId xmlns:a16="http://schemas.microsoft.com/office/drawing/2014/main" id="{7E39B222-BB81-4C4E-9ACD-5FAB13E06976}"/>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417" name="【一般廃棄物処理施設】&#10;有形固定資産減価償却率最小値テキスト">
          <a:extLst>
            <a:ext uri="{FF2B5EF4-FFF2-40B4-BE49-F238E27FC236}">
              <a16:creationId xmlns:a16="http://schemas.microsoft.com/office/drawing/2014/main" id="{0A518D1A-BFCB-4510-9D6B-116BF1527B05}"/>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418" name="直線コネクタ 417">
          <a:extLst>
            <a:ext uri="{FF2B5EF4-FFF2-40B4-BE49-F238E27FC236}">
              <a16:creationId xmlns:a16="http://schemas.microsoft.com/office/drawing/2014/main" id="{A98511DA-F331-4536-ADFA-8F6EA8DB3A21}"/>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19" name="【一般廃棄物処理施設】&#10;有形固定資産減価償却率最大値テキスト">
          <a:extLst>
            <a:ext uri="{FF2B5EF4-FFF2-40B4-BE49-F238E27FC236}">
              <a16:creationId xmlns:a16="http://schemas.microsoft.com/office/drawing/2014/main" id="{A871E531-3068-46E8-8490-977C70315A45}"/>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0" name="直線コネクタ 419">
          <a:extLst>
            <a:ext uri="{FF2B5EF4-FFF2-40B4-BE49-F238E27FC236}">
              <a16:creationId xmlns:a16="http://schemas.microsoft.com/office/drawing/2014/main" id="{3A8190B3-CD8F-4B00-8DDC-E3B3C0A1BB79}"/>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421" name="【一般廃棄物処理施設】&#10;有形固定資産減価償却率平均値テキスト">
          <a:extLst>
            <a:ext uri="{FF2B5EF4-FFF2-40B4-BE49-F238E27FC236}">
              <a16:creationId xmlns:a16="http://schemas.microsoft.com/office/drawing/2014/main" id="{CBEE94C6-80E3-4903-BFED-E471297BF36A}"/>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22" name="フローチャート: 判断 421">
          <a:extLst>
            <a:ext uri="{FF2B5EF4-FFF2-40B4-BE49-F238E27FC236}">
              <a16:creationId xmlns:a16="http://schemas.microsoft.com/office/drawing/2014/main" id="{5002C000-19F8-45F4-A537-D10772FFEECB}"/>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423" name="フローチャート: 判断 422">
          <a:extLst>
            <a:ext uri="{FF2B5EF4-FFF2-40B4-BE49-F238E27FC236}">
              <a16:creationId xmlns:a16="http://schemas.microsoft.com/office/drawing/2014/main" id="{9DAD8110-4979-485F-BB1E-3304B1BDBAFF}"/>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424" name="フローチャート: 判断 423">
          <a:extLst>
            <a:ext uri="{FF2B5EF4-FFF2-40B4-BE49-F238E27FC236}">
              <a16:creationId xmlns:a16="http://schemas.microsoft.com/office/drawing/2014/main" id="{517C85D1-6CF3-45D0-9EC7-44B3AFFE792A}"/>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425" name="フローチャート: 判断 424">
          <a:extLst>
            <a:ext uri="{FF2B5EF4-FFF2-40B4-BE49-F238E27FC236}">
              <a16:creationId xmlns:a16="http://schemas.microsoft.com/office/drawing/2014/main" id="{2F12E58B-8F07-44FC-BA5B-EA78774EDF0A}"/>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426" name="フローチャート: 判断 425">
          <a:extLst>
            <a:ext uri="{FF2B5EF4-FFF2-40B4-BE49-F238E27FC236}">
              <a16:creationId xmlns:a16="http://schemas.microsoft.com/office/drawing/2014/main" id="{554A0BA3-8C60-4071-82A6-EEDFE88996A9}"/>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B4EE63E-26B9-40B2-92A6-ADD12BDC54D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8E95869-74A4-43CB-B760-E2A7B50C037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D78A3F2-9668-42D6-91BB-E00C7E3CC36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BCFF9FA-0FB6-4354-868D-55A1F4B847B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98A4310-F05B-4B80-A4D0-45FBC2186F5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73025</xdr:rowOff>
    </xdr:from>
    <xdr:to>
      <xdr:col>85</xdr:col>
      <xdr:colOff>177800</xdr:colOff>
      <xdr:row>42</xdr:row>
      <xdr:rowOff>3175</xdr:rowOff>
    </xdr:to>
    <xdr:sp macro="" textlink="">
      <xdr:nvSpPr>
        <xdr:cNvPr id="432" name="楕円 431">
          <a:extLst>
            <a:ext uri="{FF2B5EF4-FFF2-40B4-BE49-F238E27FC236}">
              <a16:creationId xmlns:a16="http://schemas.microsoft.com/office/drawing/2014/main" id="{71742EC2-812A-45AC-84AB-E2EC1569D256}"/>
            </a:ext>
          </a:extLst>
        </xdr:cNvPr>
        <xdr:cNvSpPr/>
      </xdr:nvSpPr>
      <xdr:spPr>
        <a:xfrm>
          <a:off x="16268700" y="710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159402</xdr:rowOff>
    </xdr:from>
    <xdr:ext cx="405111" cy="259045"/>
    <xdr:sp macro="" textlink="">
      <xdr:nvSpPr>
        <xdr:cNvPr id="433" name="【一般廃棄物処理施設】&#10;有形固定資産減価償却率該当値テキスト">
          <a:extLst>
            <a:ext uri="{FF2B5EF4-FFF2-40B4-BE49-F238E27FC236}">
              <a16:creationId xmlns:a16="http://schemas.microsoft.com/office/drawing/2014/main" id="{D531BE7B-BC2B-4031-B087-2A828916AFEE}"/>
            </a:ext>
          </a:extLst>
        </xdr:cNvPr>
        <xdr:cNvSpPr txBox="1"/>
      </xdr:nvSpPr>
      <xdr:spPr>
        <a:xfrm>
          <a:off x="16357600" y="7017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59690</xdr:rowOff>
    </xdr:from>
    <xdr:to>
      <xdr:col>81</xdr:col>
      <xdr:colOff>101600</xdr:colOff>
      <xdr:row>41</xdr:row>
      <xdr:rowOff>161290</xdr:rowOff>
    </xdr:to>
    <xdr:sp macro="" textlink="">
      <xdr:nvSpPr>
        <xdr:cNvPr id="434" name="楕円 433">
          <a:extLst>
            <a:ext uri="{FF2B5EF4-FFF2-40B4-BE49-F238E27FC236}">
              <a16:creationId xmlns:a16="http://schemas.microsoft.com/office/drawing/2014/main" id="{9F51B95E-85C7-4007-BBEC-6B879C7118AA}"/>
            </a:ext>
          </a:extLst>
        </xdr:cNvPr>
        <xdr:cNvSpPr/>
      </xdr:nvSpPr>
      <xdr:spPr>
        <a:xfrm>
          <a:off x="15430500" y="708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110490</xdr:rowOff>
    </xdr:from>
    <xdr:to>
      <xdr:col>85</xdr:col>
      <xdr:colOff>127000</xdr:colOff>
      <xdr:row>41</xdr:row>
      <xdr:rowOff>123825</xdr:rowOff>
    </xdr:to>
    <xdr:cxnSp macro="">
      <xdr:nvCxnSpPr>
        <xdr:cNvPr id="435" name="直線コネクタ 434">
          <a:extLst>
            <a:ext uri="{FF2B5EF4-FFF2-40B4-BE49-F238E27FC236}">
              <a16:creationId xmlns:a16="http://schemas.microsoft.com/office/drawing/2014/main" id="{F4082A26-62EF-44D4-9C44-D3F02A5FAE2E}"/>
            </a:ext>
          </a:extLst>
        </xdr:cNvPr>
        <xdr:cNvCxnSpPr/>
      </xdr:nvCxnSpPr>
      <xdr:spPr>
        <a:xfrm>
          <a:off x="15481300" y="713994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57785</xdr:rowOff>
    </xdr:from>
    <xdr:to>
      <xdr:col>76</xdr:col>
      <xdr:colOff>165100</xdr:colOff>
      <xdr:row>41</xdr:row>
      <xdr:rowOff>159385</xdr:rowOff>
    </xdr:to>
    <xdr:sp macro="" textlink="">
      <xdr:nvSpPr>
        <xdr:cNvPr id="436" name="楕円 435">
          <a:extLst>
            <a:ext uri="{FF2B5EF4-FFF2-40B4-BE49-F238E27FC236}">
              <a16:creationId xmlns:a16="http://schemas.microsoft.com/office/drawing/2014/main" id="{BEFB3CE9-7660-40B4-887A-E518FEDCA280}"/>
            </a:ext>
          </a:extLst>
        </xdr:cNvPr>
        <xdr:cNvSpPr/>
      </xdr:nvSpPr>
      <xdr:spPr>
        <a:xfrm>
          <a:off x="14541500" y="708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108585</xdr:rowOff>
    </xdr:from>
    <xdr:to>
      <xdr:col>81</xdr:col>
      <xdr:colOff>50800</xdr:colOff>
      <xdr:row>41</xdr:row>
      <xdr:rowOff>110490</xdr:rowOff>
    </xdr:to>
    <xdr:cxnSp macro="">
      <xdr:nvCxnSpPr>
        <xdr:cNvPr id="437" name="直線コネクタ 436">
          <a:extLst>
            <a:ext uri="{FF2B5EF4-FFF2-40B4-BE49-F238E27FC236}">
              <a16:creationId xmlns:a16="http://schemas.microsoft.com/office/drawing/2014/main" id="{DF00D25A-CC90-4572-B97F-E5E542D14318}"/>
            </a:ext>
          </a:extLst>
        </xdr:cNvPr>
        <xdr:cNvCxnSpPr/>
      </xdr:nvCxnSpPr>
      <xdr:spPr>
        <a:xfrm>
          <a:off x="14592300" y="71380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48260</xdr:rowOff>
    </xdr:from>
    <xdr:to>
      <xdr:col>72</xdr:col>
      <xdr:colOff>38100</xdr:colOff>
      <xdr:row>41</xdr:row>
      <xdr:rowOff>149860</xdr:rowOff>
    </xdr:to>
    <xdr:sp macro="" textlink="">
      <xdr:nvSpPr>
        <xdr:cNvPr id="438" name="楕円 437">
          <a:extLst>
            <a:ext uri="{FF2B5EF4-FFF2-40B4-BE49-F238E27FC236}">
              <a16:creationId xmlns:a16="http://schemas.microsoft.com/office/drawing/2014/main" id="{29E36C6B-6944-4D18-9E05-AB488B6548BA}"/>
            </a:ext>
          </a:extLst>
        </xdr:cNvPr>
        <xdr:cNvSpPr/>
      </xdr:nvSpPr>
      <xdr:spPr>
        <a:xfrm>
          <a:off x="13652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99060</xdr:rowOff>
    </xdr:from>
    <xdr:to>
      <xdr:col>76</xdr:col>
      <xdr:colOff>114300</xdr:colOff>
      <xdr:row>41</xdr:row>
      <xdr:rowOff>108585</xdr:rowOff>
    </xdr:to>
    <xdr:cxnSp macro="">
      <xdr:nvCxnSpPr>
        <xdr:cNvPr id="439" name="直線コネクタ 438">
          <a:extLst>
            <a:ext uri="{FF2B5EF4-FFF2-40B4-BE49-F238E27FC236}">
              <a16:creationId xmlns:a16="http://schemas.microsoft.com/office/drawing/2014/main" id="{1CE6A452-B6BE-4CE8-A1E3-7EC35F8AA4EF}"/>
            </a:ext>
          </a:extLst>
        </xdr:cNvPr>
        <xdr:cNvCxnSpPr/>
      </xdr:nvCxnSpPr>
      <xdr:spPr>
        <a:xfrm>
          <a:off x="13703300" y="712851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21590</xdr:rowOff>
    </xdr:from>
    <xdr:to>
      <xdr:col>67</xdr:col>
      <xdr:colOff>101600</xdr:colOff>
      <xdr:row>41</xdr:row>
      <xdr:rowOff>123190</xdr:rowOff>
    </xdr:to>
    <xdr:sp macro="" textlink="">
      <xdr:nvSpPr>
        <xdr:cNvPr id="440" name="楕円 439">
          <a:extLst>
            <a:ext uri="{FF2B5EF4-FFF2-40B4-BE49-F238E27FC236}">
              <a16:creationId xmlns:a16="http://schemas.microsoft.com/office/drawing/2014/main" id="{E93C056B-3A02-4402-B53D-AA1F576701F1}"/>
            </a:ext>
          </a:extLst>
        </xdr:cNvPr>
        <xdr:cNvSpPr/>
      </xdr:nvSpPr>
      <xdr:spPr>
        <a:xfrm>
          <a:off x="12763500" y="705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72390</xdr:rowOff>
    </xdr:from>
    <xdr:to>
      <xdr:col>71</xdr:col>
      <xdr:colOff>177800</xdr:colOff>
      <xdr:row>41</xdr:row>
      <xdr:rowOff>99060</xdr:rowOff>
    </xdr:to>
    <xdr:cxnSp macro="">
      <xdr:nvCxnSpPr>
        <xdr:cNvPr id="441" name="直線コネクタ 440">
          <a:extLst>
            <a:ext uri="{FF2B5EF4-FFF2-40B4-BE49-F238E27FC236}">
              <a16:creationId xmlns:a16="http://schemas.microsoft.com/office/drawing/2014/main" id="{1320911A-F6D2-4248-B88A-AB59590A1DDB}"/>
            </a:ext>
          </a:extLst>
        </xdr:cNvPr>
        <xdr:cNvCxnSpPr/>
      </xdr:nvCxnSpPr>
      <xdr:spPr>
        <a:xfrm>
          <a:off x="12814300" y="71018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63517</xdr:rowOff>
    </xdr:from>
    <xdr:ext cx="405111" cy="259045"/>
    <xdr:sp macro="" textlink="">
      <xdr:nvSpPr>
        <xdr:cNvPr id="442" name="n_1aveValue【一般廃棄物処理施設】&#10;有形固定資産減価償却率">
          <a:extLst>
            <a:ext uri="{FF2B5EF4-FFF2-40B4-BE49-F238E27FC236}">
              <a16:creationId xmlns:a16="http://schemas.microsoft.com/office/drawing/2014/main" id="{9BC3F0BD-49EA-428B-B4FF-2635C7B37C3D}"/>
            </a:ext>
          </a:extLst>
        </xdr:cNvPr>
        <xdr:cNvSpPr txBox="1"/>
      </xdr:nvSpPr>
      <xdr:spPr>
        <a:xfrm>
          <a:off x="152660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10177</xdr:rowOff>
    </xdr:from>
    <xdr:ext cx="405111" cy="259045"/>
    <xdr:sp macro="" textlink="">
      <xdr:nvSpPr>
        <xdr:cNvPr id="443" name="n_2aveValue【一般廃棄物処理施設】&#10;有形固定資産減価償却率">
          <a:extLst>
            <a:ext uri="{FF2B5EF4-FFF2-40B4-BE49-F238E27FC236}">
              <a16:creationId xmlns:a16="http://schemas.microsoft.com/office/drawing/2014/main" id="{AA8BC74C-78CC-42B5-A510-EC91AA3E9F6A}"/>
            </a:ext>
          </a:extLst>
        </xdr:cNvPr>
        <xdr:cNvSpPr txBox="1"/>
      </xdr:nvSpPr>
      <xdr:spPr>
        <a:xfrm>
          <a:off x="14389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33037</xdr:rowOff>
    </xdr:from>
    <xdr:ext cx="405111" cy="259045"/>
    <xdr:sp macro="" textlink="">
      <xdr:nvSpPr>
        <xdr:cNvPr id="444" name="n_3aveValue【一般廃棄物処理施設】&#10;有形固定資産減価償却率">
          <a:extLst>
            <a:ext uri="{FF2B5EF4-FFF2-40B4-BE49-F238E27FC236}">
              <a16:creationId xmlns:a16="http://schemas.microsoft.com/office/drawing/2014/main" id="{46B8E75E-0290-421F-B044-64CBC75868C7}"/>
            </a:ext>
          </a:extLst>
        </xdr:cNvPr>
        <xdr:cNvSpPr txBox="1"/>
      </xdr:nvSpPr>
      <xdr:spPr>
        <a:xfrm>
          <a:off x="13500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4462</xdr:rowOff>
    </xdr:from>
    <xdr:ext cx="405111" cy="259045"/>
    <xdr:sp macro="" textlink="">
      <xdr:nvSpPr>
        <xdr:cNvPr id="445" name="n_4aveValue【一般廃棄物処理施設】&#10;有形固定資産減価償却率">
          <a:extLst>
            <a:ext uri="{FF2B5EF4-FFF2-40B4-BE49-F238E27FC236}">
              <a16:creationId xmlns:a16="http://schemas.microsoft.com/office/drawing/2014/main" id="{02A8BD47-F5E0-4E69-8E82-33B9A386CB5C}"/>
            </a:ext>
          </a:extLst>
        </xdr:cNvPr>
        <xdr:cNvSpPr txBox="1"/>
      </xdr:nvSpPr>
      <xdr:spPr>
        <a:xfrm>
          <a:off x="12611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152417</xdr:rowOff>
    </xdr:from>
    <xdr:ext cx="405111" cy="259045"/>
    <xdr:sp macro="" textlink="">
      <xdr:nvSpPr>
        <xdr:cNvPr id="446" name="n_1mainValue【一般廃棄物処理施設】&#10;有形固定資産減価償却率">
          <a:extLst>
            <a:ext uri="{FF2B5EF4-FFF2-40B4-BE49-F238E27FC236}">
              <a16:creationId xmlns:a16="http://schemas.microsoft.com/office/drawing/2014/main" id="{FE79F6CF-D1CF-4091-BBD6-76B5C44DA0FD}"/>
            </a:ext>
          </a:extLst>
        </xdr:cNvPr>
        <xdr:cNvSpPr txBox="1"/>
      </xdr:nvSpPr>
      <xdr:spPr>
        <a:xfrm>
          <a:off x="15266044"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150512</xdr:rowOff>
    </xdr:from>
    <xdr:ext cx="405111" cy="259045"/>
    <xdr:sp macro="" textlink="">
      <xdr:nvSpPr>
        <xdr:cNvPr id="447" name="n_2mainValue【一般廃棄物処理施設】&#10;有形固定資産減価償却率">
          <a:extLst>
            <a:ext uri="{FF2B5EF4-FFF2-40B4-BE49-F238E27FC236}">
              <a16:creationId xmlns:a16="http://schemas.microsoft.com/office/drawing/2014/main" id="{2F79A98F-AFDD-406C-933B-F7AC1B8C451B}"/>
            </a:ext>
          </a:extLst>
        </xdr:cNvPr>
        <xdr:cNvSpPr txBox="1"/>
      </xdr:nvSpPr>
      <xdr:spPr>
        <a:xfrm>
          <a:off x="14389744" y="7179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140987</xdr:rowOff>
    </xdr:from>
    <xdr:ext cx="405111" cy="259045"/>
    <xdr:sp macro="" textlink="">
      <xdr:nvSpPr>
        <xdr:cNvPr id="448" name="n_3mainValue【一般廃棄物処理施設】&#10;有形固定資産減価償却率">
          <a:extLst>
            <a:ext uri="{FF2B5EF4-FFF2-40B4-BE49-F238E27FC236}">
              <a16:creationId xmlns:a16="http://schemas.microsoft.com/office/drawing/2014/main" id="{853DAE8E-9338-4741-B1E1-3E7BE1680C41}"/>
            </a:ext>
          </a:extLst>
        </xdr:cNvPr>
        <xdr:cNvSpPr txBox="1"/>
      </xdr:nvSpPr>
      <xdr:spPr>
        <a:xfrm>
          <a:off x="13500744" y="717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114317</xdr:rowOff>
    </xdr:from>
    <xdr:ext cx="405111" cy="259045"/>
    <xdr:sp macro="" textlink="">
      <xdr:nvSpPr>
        <xdr:cNvPr id="449" name="n_4mainValue【一般廃棄物処理施設】&#10;有形固定資産減価償却率">
          <a:extLst>
            <a:ext uri="{FF2B5EF4-FFF2-40B4-BE49-F238E27FC236}">
              <a16:creationId xmlns:a16="http://schemas.microsoft.com/office/drawing/2014/main" id="{6A340630-84EA-4E63-8C32-BEDC988D125D}"/>
            </a:ext>
          </a:extLst>
        </xdr:cNvPr>
        <xdr:cNvSpPr txBox="1"/>
      </xdr:nvSpPr>
      <xdr:spPr>
        <a:xfrm>
          <a:off x="12611744" y="714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F0B4AF60-C156-489F-939A-C63393DAFA5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14E6BFE5-B04F-4A51-9993-4F9EF0BCD18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B5075F23-CCAE-4EFF-B42D-72696E477ED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DA9E8E59-3FEA-451C-A791-7D0AF59478F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95787E5F-C3B7-4A57-99A8-804E79FF023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A76A36DE-CB73-488C-B8B1-4182A136078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314DB6B5-D8A5-4CFF-B33F-8F92991939D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692E1742-63CA-4268-8D44-7E055472059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BB3AF510-286F-4413-BEEE-E6F7E79919E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479464E9-F62D-4609-90B4-F21DD5CA5DE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460" name="直線コネクタ 459">
          <a:extLst>
            <a:ext uri="{FF2B5EF4-FFF2-40B4-BE49-F238E27FC236}">
              <a16:creationId xmlns:a16="http://schemas.microsoft.com/office/drawing/2014/main" id="{E89A20DB-8195-4C4D-BC9C-DB0F28A97097}"/>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461" name="テキスト ボックス 460">
          <a:extLst>
            <a:ext uri="{FF2B5EF4-FFF2-40B4-BE49-F238E27FC236}">
              <a16:creationId xmlns:a16="http://schemas.microsoft.com/office/drawing/2014/main" id="{A0FCEB89-0365-4FED-BE24-CF91AAE2C6A8}"/>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462" name="直線コネクタ 461">
          <a:extLst>
            <a:ext uri="{FF2B5EF4-FFF2-40B4-BE49-F238E27FC236}">
              <a16:creationId xmlns:a16="http://schemas.microsoft.com/office/drawing/2014/main" id="{5AB0F24F-EBF2-4FE8-B057-931052FC5144}"/>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463" name="テキスト ボックス 462">
          <a:extLst>
            <a:ext uri="{FF2B5EF4-FFF2-40B4-BE49-F238E27FC236}">
              <a16:creationId xmlns:a16="http://schemas.microsoft.com/office/drawing/2014/main" id="{C866E2FA-7E08-4832-8F54-3327B84086B8}"/>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464" name="直線コネクタ 463">
          <a:extLst>
            <a:ext uri="{FF2B5EF4-FFF2-40B4-BE49-F238E27FC236}">
              <a16:creationId xmlns:a16="http://schemas.microsoft.com/office/drawing/2014/main" id="{272D8B0D-EBC1-48DE-B153-27FC7AA76B7F}"/>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465" name="テキスト ボックス 464">
          <a:extLst>
            <a:ext uri="{FF2B5EF4-FFF2-40B4-BE49-F238E27FC236}">
              <a16:creationId xmlns:a16="http://schemas.microsoft.com/office/drawing/2014/main" id="{D7C0DB13-4D2F-4AD6-A615-10AE161B0866}"/>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29271E7D-4CA7-42FB-A8C3-466DD99E196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467" name="テキスト ボックス 466">
          <a:extLst>
            <a:ext uri="{FF2B5EF4-FFF2-40B4-BE49-F238E27FC236}">
              <a16:creationId xmlns:a16="http://schemas.microsoft.com/office/drawing/2014/main" id="{6978BEE0-3F86-44AF-B7F1-AF9793C6B245}"/>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468" name="直線コネクタ 467">
          <a:extLst>
            <a:ext uri="{FF2B5EF4-FFF2-40B4-BE49-F238E27FC236}">
              <a16:creationId xmlns:a16="http://schemas.microsoft.com/office/drawing/2014/main" id="{0DB23AFF-0FEF-4086-82A9-55642A025F1E}"/>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469" name="テキスト ボックス 468">
          <a:extLst>
            <a:ext uri="{FF2B5EF4-FFF2-40B4-BE49-F238E27FC236}">
              <a16:creationId xmlns:a16="http://schemas.microsoft.com/office/drawing/2014/main" id="{8B8D86C2-61B8-45C5-B6E1-8ACCE0CF060E}"/>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70" name="直線コネクタ 469">
          <a:extLst>
            <a:ext uri="{FF2B5EF4-FFF2-40B4-BE49-F238E27FC236}">
              <a16:creationId xmlns:a16="http://schemas.microsoft.com/office/drawing/2014/main" id="{03A39573-85D2-43EE-B09C-0D83EED72715}"/>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71" name="テキスト ボックス 470">
          <a:extLst>
            <a:ext uri="{FF2B5EF4-FFF2-40B4-BE49-F238E27FC236}">
              <a16:creationId xmlns:a16="http://schemas.microsoft.com/office/drawing/2014/main" id="{AE07DF56-4CCA-4164-9E6A-DCC8F64E7E77}"/>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472" name="直線コネクタ 471">
          <a:extLst>
            <a:ext uri="{FF2B5EF4-FFF2-40B4-BE49-F238E27FC236}">
              <a16:creationId xmlns:a16="http://schemas.microsoft.com/office/drawing/2014/main" id="{515D1D46-95BE-4FEA-A877-2DE32B4378A0}"/>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473" name="テキスト ボックス 472">
          <a:extLst>
            <a:ext uri="{FF2B5EF4-FFF2-40B4-BE49-F238E27FC236}">
              <a16:creationId xmlns:a16="http://schemas.microsoft.com/office/drawing/2014/main" id="{0791F7B1-6413-4219-A43E-9C6B8512CE1E}"/>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9BD9F746-6A9C-4518-9F7A-7611244A50B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DF2B76F6-02D8-43EC-8F3D-408439B484B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C4B8A1C7-70CB-4436-AF7C-9179216AB56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477" name="直線コネクタ 476">
          <a:extLst>
            <a:ext uri="{FF2B5EF4-FFF2-40B4-BE49-F238E27FC236}">
              <a16:creationId xmlns:a16="http://schemas.microsoft.com/office/drawing/2014/main" id="{23283617-ABE3-4A28-A107-A8448DBE3AE6}"/>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478" name="【一般廃棄物処理施設】&#10;一人当たり有形固定資産（償却資産）額最小値テキスト">
          <a:extLst>
            <a:ext uri="{FF2B5EF4-FFF2-40B4-BE49-F238E27FC236}">
              <a16:creationId xmlns:a16="http://schemas.microsoft.com/office/drawing/2014/main" id="{A398D8A7-CBCA-4A31-B835-0FF70CF447F8}"/>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479" name="直線コネクタ 478">
          <a:extLst>
            <a:ext uri="{FF2B5EF4-FFF2-40B4-BE49-F238E27FC236}">
              <a16:creationId xmlns:a16="http://schemas.microsoft.com/office/drawing/2014/main" id="{99A79698-F37E-435B-9B6D-8A014619DE19}"/>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61191729-C51C-4180-AAAE-D83E634946F2}"/>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481" name="直線コネクタ 480">
          <a:extLst>
            <a:ext uri="{FF2B5EF4-FFF2-40B4-BE49-F238E27FC236}">
              <a16:creationId xmlns:a16="http://schemas.microsoft.com/office/drawing/2014/main" id="{45DC50C2-6C49-4ED0-9616-72A526FA7701}"/>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40333</xdr:rowOff>
    </xdr:from>
    <xdr:ext cx="534377" cy="259045"/>
    <xdr:sp macro="" textlink="">
      <xdr:nvSpPr>
        <xdr:cNvPr id="482" name="【一般廃棄物処理施設】&#10;一人当たり有形固定資産（償却資産）額平均値テキスト">
          <a:extLst>
            <a:ext uri="{FF2B5EF4-FFF2-40B4-BE49-F238E27FC236}">
              <a16:creationId xmlns:a16="http://schemas.microsoft.com/office/drawing/2014/main" id="{8D5A7094-ABFA-4899-9658-3339D828689B}"/>
            </a:ext>
          </a:extLst>
        </xdr:cNvPr>
        <xdr:cNvSpPr txBox="1"/>
      </xdr:nvSpPr>
      <xdr:spPr>
        <a:xfrm>
          <a:off x="22199600" y="6383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483" name="フローチャート: 判断 482">
          <a:extLst>
            <a:ext uri="{FF2B5EF4-FFF2-40B4-BE49-F238E27FC236}">
              <a16:creationId xmlns:a16="http://schemas.microsoft.com/office/drawing/2014/main" id="{DF09047E-F408-4F40-BAF5-F07087D45293}"/>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484" name="フローチャート: 判断 483">
          <a:extLst>
            <a:ext uri="{FF2B5EF4-FFF2-40B4-BE49-F238E27FC236}">
              <a16:creationId xmlns:a16="http://schemas.microsoft.com/office/drawing/2014/main" id="{980BF378-C0F6-4B9B-8056-BBD33EC2F7AD}"/>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485" name="フローチャート: 判断 484">
          <a:extLst>
            <a:ext uri="{FF2B5EF4-FFF2-40B4-BE49-F238E27FC236}">
              <a16:creationId xmlns:a16="http://schemas.microsoft.com/office/drawing/2014/main" id="{B24B30E7-26C7-4C2A-9C9A-3F4DAEC96A06}"/>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486" name="フローチャート: 判断 485">
          <a:extLst>
            <a:ext uri="{FF2B5EF4-FFF2-40B4-BE49-F238E27FC236}">
              <a16:creationId xmlns:a16="http://schemas.microsoft.com/office/drawing/2014/main" id="{A69D3C1E-53FA-4B80-9645-EE400560B27E}"/>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487" name="フローチャート: 判断 486">
          <a:extLst>
            <a:ext uri="{FF2B5EF4-FFF2-40B4-BE49-F238E27FC236}">
              <a16:creationId xmlns:a16="http://schemas.microsoft.com/office/drawing/2014/main" id="{29D99CAA-DEF1-4C60-8661-69F0CCB02109}"/>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5DB766A-91BE-4ECE-B388-14ED48F9469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C44CC7D-2129-4DFA-B361-89B26016DA0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6BB120EF-A280-488B-B8BC-49858745B00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830DCC15-B41C-4AC7-861D-D271367351A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493CCC14-82F4-4024-A11D-1B0D9BFA99A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32506</xdr:rowOff>
    </xdr:from>
    <xdr:to>
      <xdr:col>116</xdr:col>
      <xdr:colOff>114300</xdr:colOff>
      <xdr:row>40</xdr:row>
      <xdr:rowOff>134106</xdr:rowOff>
    </xdr:to>
    <xdr:sp macro="" textlink="">
      <xdr:nvSpPr>
        <xdr:cNvPr id="493" name="楕円 492">
          <a:extLst>
            <a:ext uri="{FF2B5EF4-FFF2-40B4-BE49-F238E27FC236}">
              <a16:creationId xmlns:a16="http://schemas.microsoft.com/office/drawing/2014/main" id="{DE63E0EB-5F6D-4D7E-B6FB-0AECA541353B}"/>
            </a:ext>
          </a:extLst>
        </xdr:cNvPr>
        <xdr:cNvSpPr/>
      </xdr:nvSpPr>
      <xdr:spPr>
        <a:xfrm>
          <a:off x="22110700" y="689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10933</xdr:rowOff>
    </xdr:from>
    <xdr:ext cx="534377" cy="259045"/>
    <xdr:sp macro="" textlink="">
      <xdr:nvSpPr>
        <xdr:cNvPr id="494" name="【一般廃棄物処理施設】&#10;一人当たり有形固定資産（償却資産）額該当値テキスト">
          <a:extLst>
            <a:ext uri="{FF2B5EF4-FFF2-40B4-BE49-F238E27FC236}">
              <a16:creationId xmlns:a16="http://schemas.microsoft.com/office/drawing/2014/main" id="{19B0BBB3-D656-4270-9927-C1A03858B401}"/>
            </a:ext>
          </a:extLst>
        </xdr:cNvPr>
        <xdr:cNvSpPr txBox="1"/>
      </xdr:nvSpPr>
      <xdr:spPr>
        <a:xfrm>
          <a:off x="22199600" y="68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33420</xdr:rowOff>
    </xdr:from>
    <xdr:to>
      <xdr:col>112</xdr:col>
      <xdr:colOff>38100</xdr:colOff>
      <xdr:row>40</xdr:row>
      <xdr:rowOff>135020</xdr:rowOff>
    </xdr:to>
    <xdr:sp macro="" textlink="">
      <xdr:nvSpPr>
        <xdr:cNvPr id="495" name="楕円 494">
          <a:extLst>
            <a:ext uri="{FF2B5EF4-FFF2-40B4-BE49-F238E27FC236}">
              <a16:creationId xmlns:a16="http://schemas.microsoft.com/office/drawing/2014/main" id="{0661F8DE-2F4B-4E54-8706-81E8FB4CEC61}"/>
            </a:ext>
          </a:extLst>
        </xdr:cNvPr>
        <xdr:cNvSpPr/>
      </xdr:nvSpPr>
      <xdr:spPr>
        <a:xfrm>
          <a:off x="21272500" y="68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83306</xdr:rowOff>
    </xdr:from>
    <xdr:to>
      <xdr:col>116</xdr:col>
      <xdr:colOff>63500</xdr:colOff>
      <xdr:row>40</xdr:row>
      <xdr:rowOff>84220</xdr:rowOff>
    </xdr:to>
    <xdr:cxnSp macro="">
      <xdr:nvCxnSpPr>
        <xdr:cNvPr id="496" name="直線コネクタ 495">
          <a:extLst>
            <a:ext uri="{FF2B5EF4-FFF2-40B4-BE49-F238E27FC236}">
              <a16:creationId xmlns:a16="http://schemas.microsoft.com/office/drawing/2014/main" id="{51843C88-CE30-4986-A59D-8516201EFEFC}"/>
            </a:ext>
          </a:extLst>
        </xdr:cNvPr>
        <xdr:cNvCxnSpPr/>
      </xdr:nvCxnSpPr>
      <xdr:spPr>
        <a:xfrm flipV="1">
          <a:off x="21323300" y="6941306"/>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35868</xdr:rowOff>
    </xdr:from>
    <xdr:to>
      <xdr:col>107</xdr:col>
      <xdr:colOff>101600</xdr:colOff>
      <xdr:row>40</xdr:row>
      <xdr:rowOff>137468</xdr:rowOff>
    </xdr:to>
    <xdr:sp macro="" textlink="">
      <xdr:nvSpPr>
        <xdr:cNvPr id="497" name="楕円 496">
          <a:extLst>
            <a:ext uri="{FF2B5EF4-FFF2-40B4-BE49-F238E27FC236}">
              <a16:creationId xmlns:a16="http://schemas.microsoft.com/office/drawing/2014/main" id="{84EF0474-BE4F-4D3A-BE56-A598D62649E6}"/>
            </a:ext>
          </a:extLst>
        </xdr:cNvPr>
        <xdr:cNvSpPr/>
      </xdr:nvSpPr>
      <xdr:spPr>
        <a:xfrm>
          <a:off x="20383500" y="689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84220</xdr:rowOff>
    </xdr:from>
    <xdr:to>
      <xdr:col>111</xdr:col>
      <xdr:colOff>177800</xdr:colOff>
      <xdr:row>40</xdr:row>
      <xdr:rowOff>86668</xdr:rowOff>
    </xdr:to>
    <xdr:cxnSp macro="">
      <xdr:nvCxnSpPr>
        <xdr:cNvPr id="498" name="直線コネクタ 497">
          <a:extLst>
            <a:ext uri="{FF2B5EF4-FFF2-40B4-BE49-F238E27FC236}">
              <a16:creationId xmlns:a16="http://schemas.microsoft.com/office/drawing/2014/main" id="{C0B4D5B3-D1AB-45AF-8721-30119D8D459F}"/>
            </a:ext>
          </a:extLst>
        </xdr:cNvPr>
        <xdr:cNvCxnSpPr/>
      </xdr:nvCxnSpPr>
      <xdr:spPr>
        <a:xfrm flipV="1">
          <a:off x="20434300" y="6942220"/>
          <a:ext cx="889000" cy="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35706</xdr:rowOff>
    </xdr:from>
    <xdr:to>
      <xdr:col>102</xdr:col>
      <xdr:colOff>165100</xdr:colOff>
      <xdr:row>40</xdr:row>
      <xdr:rowOff>137306</xdr:rowOff>
    </xdr:to>
    <xdr:sp macro="" textlink="">
      <xdr:nvSpPr>
        <xdr:cNvPr id="499" name="楕円 498">
          <a:extLst>
            <a:ext uri="{FF2B5EF4-FFF2-40B4-BE49-F238E27FC236}">
              <a16:creationId xmlns:a16="http://schemas.microsoft.com/office/drawing/2014/main" id="{D1106274-67FA-4E94-89F1-27A760980C1A}"/>
            </a:ext>
          </a:extLst>
        </xdr:cNvPr>
        <xdr:cNvSpPr/>
      </xdr:nvSpPr>
      <xdr:spPr>
        <a:xfrm>
          <a:off x="19494500" y="689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86506</xdr:rowOff>
    </xdr:from>
    <xdr:to>
      <xdr:col>107</xdr:col>
      <xdr:colOff>50800</xdr:colOff>
      <xdr:row>40</xdr:row>
      <xdr:rowOff>86668</xdr:rowOff>
    </xdr:to>
    <xdr:cxnSp macro="">
      <xdr:nvCxnSpPr>
        <xdr:cNvPr id="500" name="直線コネクタ 499">
          <a:extLst>
            <a:ext uri="{FF2B5EF4-FFF2-40B4-BE49-F238E27FC236}">
              <a16:creationId xmlns:a16="http://schemas.microsoft.com/office/drawing/2014/main" id="{BEAE1D70-4F91-4DD5-8B35-1F4C8581F578}"/>
            </a:ext>
          </a:extLst>
        </xdr:cNvPr>
        <xdr:cNvCxnSpPr/>
      </xdr:nvCxnSpPr>
      <xdr:spPr>
        <a:xfrm>
          <a:off x="19545300" y="6944506"/>
          <a:ext cx="8890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36163</xdr:rowOff>
    </xdr:from>
    <xdr:to>
      <xdr:col>98</xdr:col>
      <xdr:colOff>38100</xdr:colOff>
      <xdr:row>40</xdr:row>
      <xdr:rowOff>137763</xdr:rowOff>
    </xdr:to>
    <xdr:sp macro="" textlink="">
      <xdr:nvSpPr>
        <xdr:cNvPr id="501" name="楕円 500">
          <a:extLst>
            <a:ext uri="{FF2B5EF4-FFF2-40B4-BE49-F238E27FC236}">
              <a16:creationId xmlns:a16="http://schemas.microsoft.com/office/drawing/2014/main" id="{4BD9B6C5-C8E8-4FC5-8D7C-CB70AFF25265}"/>
            </a:ext>
          </a:extLst>
        </xdr:cNvPr>
        <xdr:cNvSpPr/>
      </xdr:nvSpPr>
      <xdr:spPr>
        <a:xfrm>
          <a:off x="18605500" y="689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86506</xdr:rowOff>
    </xdr:from>
    <xdr:to>
      <xdr:col>102</xdr:col>
      <xdr:colOff>114300</xdr:colOff>
      <xdr:row>40</xdr:row>
      <xdr:rowOff>86963</xdr:rowOff>
    </xdr:to>
    <xdr:cxnSp macro="">
      <xdr:nvCxnSpPr>
        <xdr:cNvPr id="502" name="直線コネクタ 501">
          <a:extLst>
            <a:ext uri="{FF2B5EF4-FFF2-40B4-BE49-F238E27FC236}">
              <a16:creationId xmlns:a16="http://schemas.microsoft.com/office/drawing/2014/main" id="{DF2188D7-D454-4080-B87E-D9BF8E6AE6CF}"/>
            </a:ext>
          </a:extLst>
        </xdr:cNvPr>
        <xdr:cNvCxnSpPr/>
      </xdr:nvCxnSpPr>
      <xdr:spPr>
        <a:xfrm flipV="1">
          <a:off x="18656300" y="6944506"/>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141746</xdr:rowOff>
    </xdr:from>
    <xdr:ext cx="534377" cy="259045"/>
    <xdr:sp macro="" textlink="">
      <xdr:nvSpPr>
        <xdr:cNvPr id="503" name="n_1aveValue【一般廃棄物処理施設】&#10;一人当たり有形固定資産（償却資産）額">
          <a:extLst>
            <a:ext uri="{FF2B5EF4-FFF2-40B4-BE49-F238E27FC236}">
              <a16:creationId xmlns:a16="http://schemas.microsoft.com/office/drawing/2014/main" id="{33921A6F-E4C8-42F4-9967-3BCDF6E1AC73}"/>
            </a:ext>
          </a:extLst>
        </xdr:cNvPr>
        <xdr:cNvSpPr txBox="1"/>
      </xdr:nvSpPr>
      <xdr:spPr>
        <a:xfrm>
          <a:off x="21043411" y="631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28951</xdr:rowOff>
    </xdr:from>
    <xdr:ext cx="534377" cy="259045"/>
    <xdr:sp macro="" textlink="">
      <xdr:nvSpPr>
        <xdr:cNvPr id="504" name="n_2aveValue【一般廃棄物処理施設】&#10;一人当たり有形固定資産（償却資産）額">
          <a:extLst>
            <a:ext uri="{FF2B5EF4-FFF2-40B4-BE49-F238E27FC236}">
              <a16:creationId xmlns:a16="http://schemas.microsoft.com/office/drawing/2014/main" id="{576B53F2-6BE4-4542-B44D-85A2F265B676}"/>
            </a:ext>
          </a:extLst>
        </xdr:cNvPr>
        <xdr:cNvSpPr txBox="1"/>
      </xdr:nvSpPr>
      <xdr:spPr>
        <a:xfrm>
          <a:off x="20167111" y="637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47696</xdr:rowOff>
    </xdr:from>
    <xdr:ext cx="534377" cy="259045"/>
    <xdr:sp macro="" textlink="">
      <xdr:nvSpPr>
        <xdr:cNvPr id="505" name="n_3aveValue【一般廃棄物処理施設】&#10;一人当たり有形固定資産（償却資産）額">
          <a:extLst>
            <a:ext uri="{FF2B5EF4-FFF2-40B4-BE49-F238E27FC236}">
              <a16:creationId xmlns:a16="http://schemas.microsoft.com/office/drawing/2014/main" id="{D406ADF7-EDEA-4351-B2C9-A0FED38AB00D}"/>
            </a:ext>
          </a:extLst>
        </xdr:cNvPr>
        <xdr:cNvSpPr txBox="1"/>
      </xdr:nvSpPr>
      <xdr:spPr>
        <a:xfrm>
          <a:off x="19278111" y="639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40095</xdr:rowOff>
    </xdr:from>
    <xdr:ext cx="534377" cy="259045"/>
    <xdr:sp macro="" textlink="">
      <xdr:nvSpPr>
        <xdr:cNvPr id="506" name="n_4aveValue【一般廃棄物処理施設】&#10;一人当たり有形固定資産（償却資産）額">
          <a:extLst>
            <a:ext uri="{FF2B5EF4-FFF2-40B4-BE49-F238E27FC236}">
              <a16:creationId xmlns:a16="http://schemas.microsoft.com/office/drawing/2014/main" id="{E591A9EF-7268-4886-9BF6-01E531E806CC}"/>
            </a:ext>
          </a:extLst>
        </xdr:cNvPr>
        <xdr:cNvSpPr txBox="1"/>
      </xdr:nvSpPr>
      <xdr:spPr>
        <a:xfrm>
          <a:off x="18389111" y="638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126147</xdr:rowOff>
    </xdr:from>
    <xdr:ext cx="534377" cy="259045"/>
    <xdr:sp macro="" textlink="">
      <xdr:nvSpPr>
        <xdr:cNvPr id="507" name="n_1mainValue【一般廃棄物処理施設】&#10;一人当たり有形固定資産（償却資産）額">
          <a:extLst>
            <a:ext uri="{FF2B5EF4-FFF2-40B4-BE49-F238E27FC236}">
              <a16:creationId xmlns:a16="http://schemas.microsoft.com/office/drawing/2014/main" id="{3A1B96C9-D5B9-45C1-99D0-FAEEF21144F7}"/>
            </a:ext>
          </a:extLst>
        </xdr:cNvPr>
        <xdr:cNvSpPr txBox="1"/>
      </xdr:nvSpPr>
      <xdr:spPr>
        <a:xfrm>
          <a:off x="21043411" y="698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128595</xdr:rowOff>
    </xdr:from>
    <xdr:ext cx="534377" cy="259045"/>
    <xdr:sp macro="" textlink="">
      <xdr:nvSpPr>
        <xdr:cNvPr id="508" name="n_2mainValue【一般廃棄物処理施設】&#10;一人当たり有形固定資産（償却資産）額">
          <a:extLst>
            <a:ext uri="{FF2B5EF4-FFF2-40B4-BE49-F238E27FC236}">
              <a16:creationId xmlns:a16="http://schemas.microsoft.com/office/drawing/2014/main" id="{6311EC60-41BF-4964-B382-C4942D4D5681}"/>
            </a:ext>
          </a:extLst>
        </xdr:cNvPr>
        <xdr:cNvSpPr txBox="1"/>
      </xdr:nvSpPr>
      <xdr:spPr>
        <a:xfrm>
          <a:off x="20167111" y="6986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128433</xdr:rowOff>
    </xdr:from>
    <xdr:ext cx="534377" cy="259045"/>
    <xdr:sp macro="" textlink="">
      <xdr:nvSpPr>
        <xdr:cNvPr id="509" name="n_3mainValue【一般廃棄物処理施設】&#10;一人当たり有形固定資産（償却資産）額">
          <a:extLst>
            <a:ext uri="{FF2B5EF4-FFF2-40B4-BE49-F238E27FC236}">
              <a16:creationId xmlns:a16="http://schemas.microsoft.com/office/drawing/2014/main" id="{EEA76F7A-42E8-422A-B429-6684A7686E1E}"/>
            </a:ext>
          </a:extLst>
        </xdr:cNvPr>
        <xdr:cNvSpPr txBox="1"/>
      </xdr:nvSpPr>
      <xdr:spPr>
        <a:xfrm>
          <a:off x="19278111" y="698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128890</xdr:rowOff>
    </xdr:from>
    <xdr:ext cx="534377" cy="259045"/>
    <xdr:sp macro="" textlink="">
      <xdr:nvSpPr>
        <xdr:cNvPr id="510" name="n_4mainValue【一般廃棄物処理施設】&#10;一人当たり有形固定資産（償却資産）額">
          <a:extLst>
            <a:ext uri="{FF2B5EF4-FFF2-40B4-BE49-F238E27FC236}">
              <a16:creationId xmlns:a16="http://schemas.microsoft.com/office/drawing/2014/main" id="{03E7D790-F400-4638-80AA-6ADDAA1CAA60}"/>
            </a:ext>
          </a:extLst>
        </xdr:cNvPr>
        <xdr:cNvSpPr txBox="1"/>
      </xdr:nvSpPr>
      <xdr:spPr>
        <a:xfrm>
          <a:off x="18389111" y="6986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ADAFD735-A689-4E87-8650-ABE43DFC990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F2384034-4606-4A15-9AD0-BA38EE0D24F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937C9FF4-669D-46BE-9DC8-50C2AFB3C3E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C146CCAC-2BE9-4DAD-93C2-45167E1DF67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477A8C3F-075D-4164-A0D0-AA6609B3E8B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61C4D145-40FD-4822-9838-23AE3DF588B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E9C37D6F-B195-42D7-A429-01296A889AA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43399A2E-C18E-4241-881B-19C59C3F775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82115FE5-CB83-4CE8-8294-96A16A5A8D9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45770E0B-D86B-414C-A560-7F12C5B98E7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E2FD159E-E002-4701-A944-6DD30DE5793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8DB31137-474B-4E76-A292-4098A7A4BFE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89F411F7-F427-44DA-B159-B51BE5919473}"/>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69A649A9-7122-4E94-B232-218A1C1FF5C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3647A219-A66C-408E-BDD8-EB6DFFB894D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ED1944C5-B58C-417B-9ED5-AE106EB0261A}"/>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6078DA06-7D03-4F96-9BC0-2C78CBDBFC1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816F7C16-1E12-4318-A436-18475D1C27A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86414A25-F51C-4AF9-8A6F-CCE236E162B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661CAA76-3A36-4F27-BD92-98F8FE4B2C0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BD5A3366-0B02-472C-8994-AC62278DF5A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90C40238-EFA9-445C-B099-DAE29512877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89597814-DF9E-43C3-B450-7E2D06AE1051}"/>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C0AF0B6A-F924-4451-962E-A4F0038DFD0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9013D43E-61A9-4DB9-ADA1-65D161B6F86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536" name="直線コネクタ 535">
          <a:extLst>
            <a:ext uri="{FF2B5EF4-FFF2-40B4-BE49-F238E27FC236}">
              <a16:creationId xmlns:a16="http://schemas.microsoft.com/office/drawing/2014/main" id="{0A32EDF0-020D-4588-9478-DA74DAB35F2B}"/>
            </a:ext>
          </a:extLst>
        </xdr:cNvPr>
        <xdr:cNvCxnSpPr/>
      </xdr:nvCxnSpPr>
      <xdr:spPr>
        <a:xfrm flipV="1">
          <a:off x="16318864" y="955874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537" name="【保健センター・保健所】&#10;有形固定資産減価償却率最小値テキスト">
          <a:extLst>
            <a:ext uri="{FF2B5EF4-FFF2-40B4-BE49-F238E27FC236}">
              <a16:creationId xmlns:a16="http://schemas.microsoft.com/office/drawing/2014/main" id="{C4FA5EEF-9128-4148-BB11-3F01CF366063}"/>
            </a:ext>
          </a:extLst>
        </xdr:cNvPr>
        <xdr:cNvSpPr txBox="1"/>
      </xdr:nvSpPr>
      <xdr:spPr>
        <a:xfrm>
          <a:off x="16357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538" name="直線コネクタ 537">
          <a:extLst>
            <a:ext uri="{FF2B5EF4-FFF2-40B4-BE49-F238E27FC236}">
              <a16:creationId xmlns:a16="http://schemas.microsoft.com/office/drawing/2014/main" id="{BA28256D-4EDE-4542-A502-3F6861E77D67}"/>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539" name="【保健センター・保健所】&#10;有形固定資産減価償却率最大値テキスト">
          <a:extLst>
            <a:ext uri="{FF2B5EF4-FFF2-40B4-BE49-F238E27FC236}">
              <a16:creationId xmlns:a16="http://schemas.microsoft.com/office/drawing/2014/main" id="{9CA2275A-36A3-46FB-A461-32298467B9FC}"/>
            </a:ext>
          </a:extLst>
        </xdr:cNvPr>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540" name="直線コネクタ 539">
          <a:extLst>
            <a:ext uri="{FF2B5EF4-FFF2-40B4-BE49-F238E27FC236}">
              <a16:creationId xmlns:a16="http://schemas.microsoft.com/office/drawing/2014/main" id="{124F440E-5D34-4104-8CE7-33A87DBFA32E}"/>
            </a:ext>
          </a:extLst>
        </xdr:cNvPr>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541" name="【保健センター・保健所】&#10;有形固定資産減価償却率平均値テキスト">
          <a:extLst>
            <a:ext uri="{FF2B5EF4-FFF2-40B4-BE49-F238E27FC236}">
              <a16:creationId xmlns:a16="http://schemas.microsoft.com/office/drawing/2014/main" id="{74526FE8-8752-4FE7-B3DB-C1DCC9CC0FB0}"/>
            </a:ext>
          </a:extLst>
        </xdr:cNvPr>
        <xdr:cNvSpPr txBox="1"/>
      </xdr:nvSpPr>
      <xdr:spPr>
        <a:xfrm>
          <a:off x="16357600" y="1016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542" name="フローチャート: 判断 541">
          <a:extLst>
            <a:ext uri="{FF2B5EF4-FFF2-40B4-BE49-F238E27FC236}">
              <a16:creationId xmlns:a16="http://schemas.microsoft.com/office/drawing/2014/main" id="{6C70EC56-EDC0-42EB-A013-32AD8AC09666}"/>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543" name="フローチャート: 判断 542">
          <a:extLst>
            <a:ext uri="{FF2B5EF4-FFF2-40B4-BE49-F238E27FC236}">
              <a16:creationId xmlns:a16="http://schemas.microsoft.com/office/drawing/2014/main" id="{ECE15CA9-1385-4B6D-A202-8AC98F0EDAF7}"/>
            </a:ext>
          </a:extLst>
        </xdr:cNvPr>
        <xdr:cNvSpPr/>
      </xdr:nvSpPr>
      <xdr:spPr>
        <a:xfrm>
          <a:off x="15430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544" name="フローチャート: 判断 543">
          <a:extLst>
            <a:ext uri="{FF2B5EF4-FFF2-40B4-BE49-F238E27FC236}">
              <a16:creationId xmlns:a16="http://schemas.microsoft.com/office/drawing/2014/main" id="{34D909DF-EF90-4466-8CBC-DDB8356B7A09}"/>
            </a:ext>
          </a:extLst>
        </xdr:cNvPr>
        <xdr:cNvSpPr/>
      </xdr:nvSpPr>
      <xdr:spPr>
        <a:xfrm>
          <a:off x="14541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545" name="フローチャート: 判断 544">
          <a:extLst>
            <a:ext uri="{FF2B5EF4-FFF2-40B4-BE49-F238E27FC236}">
              <a16:creationId xmlns:a16="http://schemas.microsoft.com/office/drawing/2014/main" id="{1259A6DA-4A47-4995-8B5F-CF4B50C1EE5C}"/>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546" name="フローチャート: 判断 545">
          <a:extLst>
            <a:ext uri="{FF2B5EF4-FFF2-40B4-BE49-F238E27FC236}">
              <a16:creationId xmlns:a16="http://schemas.microsoft.com/office/drawing/2014/main" id="{AB97904A-030C-4580-B396-56D98D8D5155}"/>
            </a:ext>
          </a:extLst>
        </xdr:cNvPr>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7A5F806-5468-4124-9E3C-BABA189044F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166072C-B91B-4446-95E2-C378CAB73D9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2B1C0AC0-E9FC-40E7-860E-7EE574DDD54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5924AA6-37C0-44FB-84F6-78B2A13163A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7A1151DD-53D1-485A-B433-16D9339F312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70031</xdr:rowOff>
    </xdr:from>
    <xdr:to>
      <xdr:col>85</xdr:col>
      <xdr:colOff>177800</xdr:colOff>
      <xdr:row>61</xdr:row>
      <xdr:rowOff>181</xdr:rowOff>
    </xdr:to>
    <xdr:sp macro="" textlink="">
      <xdr:nvSpPr>
        <xdr:cNvPr id="552" name="楕円 551">
          <a:extLst>
            <a:ext uri="{FF2B5EF4-FFF2-40B4-BE49-F238E27FC236}">
              <a16:creationId xmlns:a16="http://schemas.microsoft.com/office/drawing/2014/main" id="{956D280C-E6DB-4A24-8B06-39B9B6404BFC}"/>
            </a:ext>
          </a:extLst>
        </xdr:cNvPr>
        <xdr:cNvSpPr/>
      </xdr:nvSpPr>
      <xdr:spPr>
        <a:xfrm>
          <a:off x="162687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48458</xdr:rowOff>
    </xdr:from>
    <xdr:ext cx="405111" cy="259045"/>
    <xdr:sp macro="" textlink="">
      <xdr:nvSpPr>
        <xdr:cNvPr id="553" name="【保健センター・保健所】&#10;有形固定資産減価償却率該当値テキスト">
          <a:extLst>
            <a:ext uri="{FF2B5EF4-FFF2-40B4-BE49-F238E27FC236}">
              <a16:creationId xmlns:a16="http://schemas.microsoft.com/office/drawing/2014/main" id="{E0373CCD-9F3A-43E4-97E9-214C03087FC2}"/>
            </a:ext>
          </a:extLst>
        </xdr:cNvPr>
        <xdr:cNvSpPr txBox="1"/>
      </xdr:nvSpPr>
      <xdr:spPr>
        <a:xfrm>
          <a:off x="16357600" y="1033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16147</xdr:rowOff>
    </xdr:from>
    <xdr:to>
      <xdr:col>81</xdr:col>
      <xdr:colOff>101600</xdr:colOff>
      <xdr:row>60</xdr:row>
      <xdr:rowOff>117747</xdr:rowOff>
    </xdr:to>
    <xdr:sp macro="" textlink="">
      <xdr:nvSpPr>
        <xdr:cNvPr id="554" name="楕円 553">
          <a:extLst>
            <a:ext uri="{FF2B5EF4-FFF2-40B4-BE49-F238E27FC236}">
              <a16:creationId xmlns:a16="http://schemas.microsoft.com/office/drawing/2014/main" id="{DD85C554-67F7-47B3-AF16-4E4B1B8B116E}"/>
            </a:ext>
          </a:extLst>
        </xdr:cNvPr>
        <xdr:cNvSpPr/>
      </xdr:nvSpPr>
      <xdr:spPr>
        <a:xfrm>
          <a:off x="154305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66947</xdr:rowOff>
    </xdr:from>
    <xdr:to>
      <xdr:col>85</xdr:col>
      <xdr:colOff>127000</xdr:colOff>
      <xdr:row>60</xdr:row>
      <xdr:rowOff>120831</xdr:rowOff>
    </xdr:to>
    <xdr:cxnSp macro="">
      <xdr:nvCxnSpPr>
        <xdr:cNvPr id="555" name="直線コネクタ 554">
          <a:extLst>
            <a:ext uri="{FF2B5EF4-FFF2-40B4-BE49-F238E27FC236}">
              <a16:creationId xmlns:a16="http://schemas.microsoft.com/office/drawing/2014/main" id="{428B0752-84B7-4EA2-914F-CFE68CA398C1}"/>
            </a:ext>
          </a:extLst>
        </xdr:cNvPr>
        <xdr:cNvCxnSpPr/>
      </xdr:nvCxnSpPr>
      <xdr:spPr>
        <a:xfrm>
          <a:off x="15481300" y="10353947"/>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168003</xdr:rowOff>
    </xdr:from>
    <xdr:to>
      <xdr:col>76</xdr:col>
      <xdr:colOff>165100</xdr:colOff>
      <xdr:row>60</xdr:row>
      <xdr:rowOff>98153</xdr:rowOff>
    </xdr:to>
    <xdr:sp macro="" textlink="">
      <xdr:nvSpPr>
        <xdr:cNvPr id="556" name="楕円 555">
          <a:extLst>
            <a:ext uri="{FF2B5EF4-FFF2-40B4-BE49-F238E27FC236}">
              <a16:creationId xmlns:a16="http://schemas.microsoft.com/office/drawing/2014/main" id="{01E5381A-2A39-42A4-8626-421F931C2385}"/>
            </a:ext>
          </a:extLst>
        </xdr:cNvPr>
        <xdr:cNvSpPr/>
      </xdr:nvSpPr>
      <xdr:spPr>
        <a:xfrm>
          <a:off x="14541500" y="1028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47353</xdr:rowOff>
    </xdr:from>
    <xdr:to>
      <xdr:col>81</xdr:col>
      <xdr:colOff>50800</xdr:colOff>
      <xdr:row>60</xdr:row>
      <xdr:rowOff>66947</xdr:rowOff>
    </xdr:to>
    <xdr:cxnSp macro="">
      <xdr:nvCxnSpPr>
        <xdr:cNvPr id="557" name="直線コネクタ 556">
          <a:extLst>
            <a:ext uri="{FF2B5EF4-FFF2-40B4-BE49-F238E27FC236}">
              <a16:creationId xmlns:a16="http://schemas.microsoft.com/office/drawing/2014/main" id="{AFE99C1A-DA90-45E5-ADFF-D283D38ECACE}"/>
            </a:ext>
          </a:extLst>
        </xdr:cNvPr>
        <xdr:cNvCxnSpPr/>
      </xdr:nvCxnSpPr>
      <xdr:spPr>
        <a:xfrm>
          <a:off x="14592300" y="10334353"/>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159838</xdr:rowOff>
    </xdr:from>
    <xdr:to>
      <xdr:col>72</xdr:col>
      <xdr:colOff>38100</xdr:colOff>
      <xdr:row>60</xdr:row>
      <xdr:rowOff>89988</xdr:rowOff>
    </xdr:to>
    <xdr:sp macro="" textlink="">
      <xdr:nvSpPr>
        <xdr:cNvPr id="558" name="楕円 557">
          <a:extLst>
            <a:ext uri="{FF2B5EF4-FFF2-40B4-BE49-F238E27FC236}">
              <a16:creationId xmlns:a16="http://schemas.microsoft.com/office/drawing/2014/main" id="{8A8CEC71-F5CA-4846-B8A6-3573F9DA5D17}"/>
            </a:ext>
          </a:extLst>
        </xdr:cNvPr>
        <xdr:cNvSpPr/>
      </xdr:nvSpPr>
      <xdr:spPr>
        <a:xfrm>
          <a:off x="136525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39188</xdr:rowOff>
    </xdr:from>
    <xdr:to>
      <xdr:col>76</xdr:col>
      <xdr:colOff>114300</xdr:colOff>
      <xdr:row>60</xdr:row>
      <xdr:rowOff>47353</xdr:rowOff>
    </xdr:to>
    <xdr:cxnSp macro="">
      <xdr:nvCxnSpPr>
        <xdr:cNvPr id="559" name="直線コネクタ 558">
          <a:extLst>
            <a:ext uri="{FF2B5EF4-FFF2-40B4-BE49-F238E27FC236}">
              <a16:creationId xmlns:a16="http://schemas.microsoft.com/office/drawing/2014/main" id="{594BCFAE-3520-489D-BFE7-6DE31F688586}"/>
            </a:ext>
          </a:extLst>
        </xdr:cNvPr>
        <xdr:cNvCxnSpPr/>
      </xdr:nvCxnSpPr>
      <xdr:spPr>
        <a:xfrm>
          <a:off x="13703300" y="10326188"/>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110853</xdr:rowOff>
    </xdr:from>
    <xdr:to>
      <xdr:col>67</xdr:col>
      <xdr:colOff>101600</xdr:colOff>
      <xdr:row>60</xdr:row>
      <xdr:rowOff>41003</xdr:rowOff>
    </xdr:to>
    <xdr:sp macro="" textlink="">
      <xdr:nvSpPr>
        <xdr:cNvPr id="560" name="楕円 559">
          <a:extLst>
            <a:ext uri="{FF2B5EF4-FFF2-40B4-BE49-F238E27FC236}">
              <a16:creationId xmlns:a16="http://schemas.microsoft.com/office/drawing/2014/main" id="{6CFC63D9-AB25-4221-A097-F971B834352E}"/>
            </a:ext>
          </a:extLst>
        </xdr:cNvPr>
        <xdr:cNvSpPr/>
      </xdr:nvSpPr>
      <xdr:spPr>
        <a:xfrm>
          <a:off x="12763500" y="1022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161653</xdr:rowOff>
    </xdr:from>
    <xdr:to>
      <xdr:col>71</xdr:col>
      <xdr:colOff>177800</xdr:colOff>
      <xdr:row>60</xdr:row>
      <xdr:rowOff>39188</xdr:rowOff>
    </xdr:to>
    <xdr:cxnSp macro="">
      <xdr:nvCxnSpPr>
        <xdr:cNvPr id="561" name="直線コネクタ 560">
          <a:extLst>
            <a:ext uri="{FF2B5EF4-FFF2-40B4-BE49-F238E27FC236}">
              <a16:creationId xmlns:a16="http://schemas.microsoft.com/office/drawing/2014/main" id="{A3A575B5-C18F-4733-90EC-9DF2F1D07E89}"/>
            </a:ext>
          </a:extLst>
        </xdr:cNvPr>
        <xdr:cNvCxnSpPr/>
      </xdr:nvCxnSpPr>
      <xdr:spPr>
        <a:xfrm>
          <a:off x="12814300" y="1027720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6004</xdr:rowOff>
    </xdr:from>
    <xdr:ext cx="405111" cy="259045"/>
    <xdr:sp macro="" textlink="">
      <xdr:nvSpPr>
        <xdr:cNvPr id="562" name="n_1aveValue【保健センター・保健所】&#10;有形固定資産減価償却率">
          <a:extLst>
            <a:ext uri="{FF2B5EF4-FFF2-40B4-BE49-F238E27FC236}">
              <a16:creationId xmlns:a16="http://schemas.microsoft.com/office/drawing/2014/main" id="{54D56FF1-D532-4BA0-9057-D020B7567DED}"/>
            </a:ext>
          </a:extLst>
        </xdr:cNvPr>
        <xdr:cNvSpPr txBox="1"/>
      </xdr:nvSpPr>
      <xdr:spPr>
        <a:xfrm>
          <a:off x="15266044" y="104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146430</xdr:rowOff>
    </xdr:from>
    <xdr:ext cx="405111" cy="259045"/>
    <xdr:sp macro="" textlink="">
      <xdr:nvSpPr>
        <xdr:cNvPr id="563" name="n_2aveValue【保健センター・保健所】&#10;有形固定資産減価償却率">
          <a:extLst>
            <a:ext uri="{FF2B5EF4-FFF2-40B4-BE49-F238E27FC236}">
              <a16:creationId xmlns:a16="http://schemas.microsoft.com/office/drawing/2014/main" id="{E940B873-D61B-4F5F-A42F-8C4C61723997}"/>
            </a:ext>
          </a:extLst>
        </xdr:cNvPr>
        <xdr:cNvSpPr txBox="1"/>
      </xdr:nvSpPr>
      <xdr:spPr>
        <a:xfrm>
          <a:off x="14389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564" name="n_3aveValue【保健センター・保健所】&#10;有形固定資産減価償却率">
          <a:extLst>
            <a:ext uri="{FF2B5EF4-FFF2-40B4-BE49-F238E27FC236}">
              <a16:creationId xmlns:a16="http://schemas.microsoft.com/office/drawing/2014/main" id="{231603AE-3D01-49EF-87D2-A4C0FDFF63DE}"/>
            </a:ext>
          </a:extLst>
        </xdr:cNvPr>
        <xdr:cNvSpPr txBox="1"/>
      </xdr:nvSpPr>
      <xdr:spPr>
        <a:xfrm>
          <a:off x="135007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89280</xdr:rowOff>
    </xdr:from>
    <xdr:ext cx="405111" cy="259045"/>
    <xdr:sp macro="" textlink="">
      <xdr:nvSpPr>
        <xdr:cNvPr id="565" name="n_4aveValue【保健センター・保健所】&#10;有形固定資産減価償却率">
          <a:extLst>
            <a:ext uri="{FF2B5EF4-FFF2-40B4-BE49-F238E27FC236}">
              <a16:creationId xmlns:a16="http://schemas.microsoft.com/office/drawing/2014/main" id="{520CB1A5-89A5-49A0-A963-ACCBA933CE0D}"/>
            </a:ext>
          </a:extLst>
        </xdr:cNvPr>
        <xdr:cNvSpPr txBox="1"/>
      </xdr:nvSpPr>
      <xdr:spPr>
        <a:xfrm>
          <a:off x="12611744" y="1037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134274</xdr:rowOff>
    </xdr:from>
    <xdr:ext cx="405111" cy="259045"/>
    <xdr:sp macro="" textlink="">
      <xdr:nvSpPr>
        <xdr:cNvPr id="566" name="n_1mainValue【保健センター・保健所】&#10;有形固定資産減価償却率">
          <a:extLst>
            <a:ext uri="{FF2B5EF4-FFF2-40B4-BE49-F238E27FC236}">
              <a16:creationId xmlns:a16="http://schemas.microsoft.com/office/drawing/2014/main" id="{F95E52F5-E4D5-44C7-BA74-9AB85DAAF79B}"/>
            </a:ext>
          </a:extLst>
        </xdr:cNvPr>
        <xdr:cNvSpPr txBox="1"/>
      </xdr:nvSpPr>
      <xdr:spPr>
        <a:xfrm>
          <a:off x="15266044" y="1007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114680</xdr:rowOff>
    </xdr:from>
    <xdr:ext cx="405111" cy="259045"/>
    <xdr:sp macro="" textlink="">
      <xdr:nvSpPr>
        <xdr:cNvPr id="567" name="n_2mainValue【保健センター・保健所】&#10;有形固定資産減価償却率">
          <a:extLst>
            <a:ext uri="{FF2B5EF4-FFF2-40B4-BE49-F238E27FC236}">
              <a16:creationId xmlns:a16="http://schemas.microsoft.com/office/drawing/2014/main" id="{FF608D94-5FE5-4FF5-A547-D6EB0E4BD27A}"/>
            </a:ext>
          </a:extLst>
        </xdr:cNvPr>
        <xdr:cNvSpPr txBox="1"/>
      </xdr:nvSpPr>
      <xdr:spPr>
        <a:xfrm>
          <a:off x="1438974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568" name="n_3mainValue【保健センター・保健所】&#10;有形固定資産減価償却率">
          <a:extLst>
            <a:ext uri="{FF2B5EF4-FFF2-40B4-BE49-F238E27FC236}">
              <a16:creationId xmlns:a16="http://schemas.microsoft.com/office/drawing/2014/main" id="{E0DDE3FD-86AE-467A-AAC7-6FB3CA3CBAC0}"/>
            </a:ext>
          </a:extLst>
        </xdr:cNvPr>
        <xdr:cNvSpPr txBox="1"/>
      </xdr:nvSpPr>
      <xdr:spPr>
        <a:xfrm>
          <a:off x="13500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57530</xdr:rowOff>
    </xdr:from>
    <xdr:ext cx="405111" cy="259045"/>
    <xdr:sp macro="" textlink="">
      <xdr:nvSpPr>
        <xdr:cNvPr id="569" name="n_4mainValue【保健センター・保健所】&#10;有形固定資産減価償却率">
          <a:extLst>
            <a:ext uri="{FF2B5EF4-FFF2-40B4-BE49-F238E27FC236}">
              <a16:creationId xmlns:a16="http://schemas.microsoft.com/office/drawing/2014/main" id="{9B52CCF6-757C-4382-A35C-382F942A89D1}"/>
            </a:ext>
          </a:extLst>
        </xdr:cNvPr>
        <xdr:cNvSpPr txBox="1"/>
      </xdr:nvSpPr>
      <xdr:spPr>
        <a:xfrm>
          <a:off x="12611744" y="1000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4C7D9C8D-9C60-44E1-8F0B-B109B92F200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D1237002-C1ED-4B8B-9F4C-ED2E3FF30AD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4D5ABAE3-101C-4CD4-8ABB-8B5DFE0E75C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D3E324CF-A1E9-44DA-8D8E-6E5D705DBB1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56E6227F-FF0F-47C3-9D2C-9E8C1D673DB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FCF6C590-73F5-4AEA-B465-18E4F61ABAA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6D760FCF-3420-4981-A116-5B0A68E10DF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EE50AC7E-424A-482B-B104-75FA9E32650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F4844405-7A7E-4BB8-B57F-C6ADC170DC1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1CB9DD84-1030-428F-881F-C91F85FEC61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580" name="直線コネクタ 579">
          <a:extLst>
            <a:ext uri="{FF2B5EF4-FFF2-40B4-BE49-F238E27FC236}">
              <a16:creationId xmlns:a16="http://schemas.microsoft.com/office/drawing/2014/main" id="{96E4FA92-AE90-4074-BCAE-8C60948D306E}"/>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581" name="テキスト ボックス 580">
          <a:extLst>
            <a:ext uri="{FF2B5EF4-FFF2-40B4-BE49-F238E27FC236}">
              <a16:creationId xmlns:a16="http://schemas.microsoft.com/office/drawing/2014/main" id="{935DD772-8DCB-4193-85E9-D10C0DE9B6EF}"/>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82" name="直線コネクタ 581">
          <a:extLst>
            <a:ext uri="{FF2B5EF4-FFF2-40B4-BE49-F238E27FC236}">
              <a16:creationId xmlns:a16="http://schemas.microsoft.com/office/drawing/2014/main" id="{FC367A11-3731-4906-BBC9-E317A7CBC4D5}"/>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83" name="テキスト ボックス 582">
          <a:extLst>
            <a:ext uri="{FF2B5EF4-FFF2-40B4-BE49-F238E27FC236}">
              <a16:creationId xmlns:a16="http://schemas.microsoft.com/office/drawing/2014/main" id="{8E6167A8-AFC6-489B-80F7-C60093BCE55E}"/>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584" name="直線コネクタ 583">
          <a:extLst>
            <a:ext uri="{FF2B5EF4-FFF2-40B4-BE49-F238E27FC236}">
              <a16:creationId xmlns:a16="http://schemas.microsoft.com/office/drawing/2014/main" id="{0F06A8C4-AD80-4BD1-A9DB-B6913AF9A5A3}"/>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585" name="テキスト ボックス 584">
          <a:extLst>
            <a:ext uri="{FF2B5EF4-FFF2-40B4-BE49-F238E27FC236}">
              <a16:creationId xmlns:a16="http://schemas.microsoft.com/office/drawing/2014/main" id="{782FCD15-C66A-4BAB-A5CF-031D53B89DCC}"/>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6" name="直線コネクタ 585">
          <a:extLst>
            <a:ext uri="{FF2B5EF4-FFF2-40B4-BE49-F238E27FC236}">
              <a16:creationId xmlns:a16="http://schemas.microsoft.com/office/drawing/2014/main" id="{1AA6588A-D055-4AA8-A384-2D314BEF7AA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7" name="テキスト ボックス 586">
          <a:extLst>
            <a:ext uri="{FF2B5EF4-FFF2-40B4-BE49-F238E27FC236}">
              <a16:creationId xmlns:a16="http://schemas.microsoft.com/office/drawing/2014/main" id="{FAEE1332-2562-4D65-A95C-5B31DC9D873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588" name="直線コネクタ 587">
          <a:extLst>
            <a:ext uri="{FF2B5EF4-FFF2-40B4-BE49-F238E27FC236}">
              <a16:creationId xmlns:a16="http://schemas.microsoft.com/office/drawing/2014/main" id="{49770CD9-A6F0-4E4C-B48D-76354BD672D7}"/>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589" name="テキスト ボックス 588">
          <a:extLst>
            <a:ext uri="{FF2B5EF4-FFF2-40B4-BE49-F238E27FC236}">
              <a16:creationId xmlns:a16="http://schemas.microsoft.com/office/drawing/2014/main" id="{2979CDE2-29FC-479D-A38E-3A12EE3466A1}"/>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90" name="直線コネクタ 589">
          <a:extLst>
            <a:ext uri="{FF2B5EF4-FFF2-40B4-BE49-F238E27FC236}">
              <a16:creationId xmlns:a16="http://schemas.microsoft.com/office/drawing/2014/main" id="{96721846-A7E3-429E-A3A7-6F3FE3B0532C}"/>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91" name="テキスト ボックス 590">
          <a:extLst>
            <a:ext uri="{FF2B5EF4-FFF2-40B4-BE49-F238E27FC236}">
              <a16:creationId xmlns:a16="http://schemas.microsoft.com/office/drawing/2014/main" id="{0FF85E0D-86FA-4131-A6DC-1FF3C2B98786}"/>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592" name="直線コネクタ 591">
          <a:extLst>
            <a:ext uri="{FF2B5EF4-FFF2-40B4-BE49-F238E27FC236}">
              <a16:creationId xmlns:a16="http://schemas.microsoft.com/office/drawing/2014/main" id="{BB4C7B1E-31F0-4E8A-A824-3216FDA26CC8}"/>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593" name="テキスト ボックス 592">
          <a:extLst>
            <a:ext uri="{FF2B5EF4-FFF2-40B4-BE49-F238E27FC236}">
              <a16:creationId xmlns:a16="http://schemas.microsoft.com/office/drawing/2014/main" id="{9F072ABC-D1A9-4C00-902F-2FBCA5F6A7F4}"/>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4" name="直線コネクタ 593">
          <a:extLst>
            <a:ext uri="{FF2B5EF4-FFF2-40B4-BE49-F238E27FC236}">
              <a16:creationId xmlns:a16="http://schemas.microsoft.com/office/drawing/2014/main" id="{E1F22F26-F53A-4BD2-BD2A-30B35B67641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5" name="テキスト ボックス 594">
          <a:extLst>
            <a:ext uri="{FF2B5EF4-FFF2-40B4-BE49-F238E27FC236}">
              <a16:creationId xmlns:a16="http://schemas.microsoft.com/office/drawing/2014/main" id="{E342E34D-A2DD-4787-8FB2-9C6F8D8B4A3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6" name="【保健センター・保健所】&#10;一人当たり面積グラフ枠">
          <a:extLst>
            <a:ext uri="{FF2B5EF4-FFF2-40B4-BE49-F238E27FC236}">
              <a16:creationId xmlns:a16="http://schemas.microsoft.com/office/drawing/2014/main" id="{D48F6C2E-CC90-459F-91E9-9ED661B1DC1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597" name="直線コネクタ 596">
          <a:extLst>
            <a:ext uri="{FF2B5EF4-FFF2-40B4-BE49-F238E27FC236}">
              <a16:creationId xmlns:a16="http://schemas.microsoft.com/office/drawing/2014/main" id="{5195F858-68F8-4111-8427-678B3639AADC}"/>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98" name="【保健センター・保健所】&#10;一人当たり面積最小値テキスト">
          <a:extLst>
            <a:ext uri="{FF2B5EF4-FFF2-40B4-BE49-F238E27FC236}">
              <a16:creationId xmlns:a16="http://schemas.microsoft.com/office/drawing/2014/main" id="{78B4A2B1-ABA5-4865-8C88-90ACF354E0DB}"/>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99" name="直線コネクタ 598">
          <a:extLst>
            <a:ext uri="{FF2B5EF4-FFF2-40B4-BE49-F238E27FC236}">
              <a16:creationId xmlns:a16="http://schemas.microsoft.com/office/drawing/2014/main" id="{5017D1C8-C76F-4413-A81F-C630C428AFCB}"/>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00" name="【保健センター・保健所】&#10;一人当たり面積最大値テキスト">
          <a:extLst>
            <a:ext uri="{FF2B5EF4-FFF2-40B4-BE49-F238E27FC236}">
              <a16:creationId xmlns:a16="http://schemas.microsoft.com/office/drawing/2014/main" id="{B10F6270-617E-41B9-8C31-6E42BFD37CF3}"/>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01" name="直線コネクタ 600">
          <a:extLst>
            <a:ext uri="{FF2B5EF4-FFF2-40B4-BE49-F238E27FC236}">
              <a16:creationId xmlns:a16="http://schemas.microsoft.com/office/drawing/2014/main" id="{526E2849-7A53-4971-A4FA-E71A594AB40C}"/>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114952</xdr:rowOff>
    </xdr:from>
    <xdr:ext cx="469744" cy="259045"/>
    <xdr:sp macro="" textlink="">
      <xdr:nvSpPr>
        <xdr:cNvPr id="602" name="【保健センター・保健所】&#10;一人当たり面積平均値テキスト">
          <a:extLst>
            <a:ext uri="{FF2B5EF4-FFF2-40B4-BE49-F238E27FC236}">
              <a16:creationId xmlns:a16="http://schemas.microsoft.com/office/drawing/2014/main" id="{267F3C5A-B6DD-4699-8367-20A832AB5E3D}"/>
            </a:ext>
          </a:extLst>
        </xdr:cNvPr>
        <xdr:cNvSpPr txBox="1"/>
      </xdr:nvSpPr>
      <xdr:spPr>
        <a:xfrm>
          <a:off x="22199600" y="10230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603" name="フローチャート: 判断 602">
          <a:extLst>
            <a:ext uri="{FF2B5EF4-FFF2-40B4-BE49-F238E27FC236}">
              <a16:creationId xmlns:a16="http://schemas.microsoft.com/office/drawing/2014/main" id="{3ABAA37C-4C77-4C41-ACA6-3189B2C61F02}"/>
            </a:ext>
          </a:extLst>
        </xdr:cNvPr>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604" name="フローチャート: 判断 603">
          <a:extLst>
            <a:ext uri="{FF2B5EF4-FFF2-40B4-BE49-F238E27FC236}">
              <a16:creationId xmlns:a16="http://schemas.microsoft.com/office/drawing/2014/main" id="{DB60BBE6-E781-4F2B-9C74-994979F51AEA}"/>
            </a:ext>
          </a:extLst>
        </xdr:cNvPr>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605" name="フローチャート: 判断 604">
          <a:extLst>
            <a:ext uri="{FF2B5EF4-FFF2-40B4-BE49-F238E27FC236}">
              <a16:creationId xmlns:a16="http://schemas.microsoft.com/office/drawing/2014/main" id="{9D1BBD59-409C-4F2F-BDB1-24A57DB8EB56}"/>
            </a:ext>
          </a:extLst>
        </xdr:cNvPr>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606" name="フローチャート: 判断 605">
          <a:extLst>
            <a:ext uri="{FF2B5EF4-FFF2-40B4-BE49-F238E27FC236}">
              <a16:creationId xmlns:a16="http://schemas.microsoft.com/office/drawing/2014/main" id="{B49F82A4-28F8-4933-A818-032B87D23A59}"/>
            </a:ext>
          </a:extLst>
        </xdr:cNvPr>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607" name="フローチャート: 判断 606">
          <a:extLst>
            <a:ext uri="{FF2B5EF4-FFF2-40B4-BE49-F238E27FC236}">
              <a16:creationId xmlns:a16="http://schemas.microsoft.com/office/drawing/2014/main" id="{19D9FDF5-753F-4911-AD17-318CC3AED6B3}"/>
            </a:ext>
          </a:extLst>
        </xdr:cNvPr>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28557E14-F4FE-46CA-9D17-089278915E0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DD5CB6B4-7539-466D-A5D5-D058B8F99F8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763FC146-E806-48D8-8B5A-9BF64F7C616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D059EFDE-2B18-4ABD-83E7-70646C6D538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74411225-E7FE-48D5-9B25-BED2ED86C16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120650</xdr:rowOff>
    </xdr:from>
    <xdr:to>
      <xdr:col>116</xdr:col>
      <xdr:colOff>114300</xdr:colOff>
      <xdr:row>63</xdr:row>
      <xdr:rowOff>50800</xdr:rowOff>
    </xdr:to>
    <xdr:sp macro="" textlink="">
      <xdr:nvSpPr>
        <xdr:cNvPr id="613" name="楕円 612">
          <a:extLst>
            <a:ext uri="{FF2B5EF4-FFF2-40B4-BE49-F238E27FC236}">
              <a16:creationId xmlns:a16="http://schemas.microsoft.com/office/drawing/2014/main" id="{154BECF2-2D2E-4F6F-8088-B1F21D6CF064}"/>
            </a:ext>
          </a:extLst>
        </xdr:cNvPr>
        <xdr:cNvSpPr/>
      </xdr:nvSpPr>
      <xdr:spPr>
        <a:xfrm>
          <a:off x="221107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99077</xdr:rowOff>
    </xdr:from>
    <xdr:ext cx="469744" cy="259045"/>
    <xdr:sp macro="" textlink="">
      <xdr:nvSpPr>
        <xdr:cNvPr id="614" name="【保健センター・保健所】&#10;一人当たり面積該当値テキスト">
          <a:extLst>
            <a:ext uri="{FF2B5EF4-FFF2-40B4-BE49-F238E27FC236}">
              <a16:creationId xmlns:a16="http://schemas.microsoft.com/office/drawing/2014/main" id="{113C80E7-F722-4686-B320-8E33658643CE}"/>
            </a:ext>
          </a:extLst>
        </xdr:cNvPr>
        <xdr:cNvSpPr txBox="1"/>
      </xdr:nvSpPr>
      <xdr:spPr>
        <a:xfrm>
          <a:off x="22199600"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120650</xdr:rowOff>
    </xdr:from>
    <xdr:to>
      <xdr:col>112</xdr:col>
      <xdr:colOff>38100</xdr:colOff>
      <xdr:row>63</xdr:row>
      <xdr:rowOff>50800</xdr:rowOff>
    </xdr:to>
    <xdr:sp macro="" textlink="">
      <xdr:nvSpPr>
        <xdr:cNvPr id="615" name="楕円 614">
          <a:extLst>
            <a:ext uri="{FF2B5EF4-FFF2-40B4-BE49-F238E27FC236}">
              <a16:creationId xmlns:a16="http://schemas.microsoft.com/office/drawing/2014/main" id="{6B4E9F45-E0AA-4905-ACD8-D547FDFF6BFC}"/>
            </a:ext>
          </a:extLst>
        </xdr:cNvPr>
        <xdr:cNvSpPr/>
      </xdr:nvSpPr>
      <xdr:spPr>
        <a:xfrm>
          <a:off x="21272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0</xdr:rowOff>
    </xdr:from>
    <xdr:to>
      <xdr:col>116</xdr:col>
      <xdr:colOff>63500</xdr:colOff>
      <xdr:row>63</xdr:row>
      <xdr:rowOff>0</xdr:rowOff>
    </xdr:to>
    <xdr:cxnSp macro="">
      <xdr:nvCxnSpPr>
        <xdr:cNvPr id="616" name="直線コネクタ 615">
          <a:extLst>
            <a:ext uri="{FF2B5EF4-FFF2-40B4-BE49-F238E27FC236}">
              <a16:creationId xmlns:a16="http://schemas.microsoft.com/office/drawing/2014/main" id="{AB04FC64-2A7D-45C3-A597-2D6966243624}"/>
            </a:ext>
          </a:extLst>
        </xdr:cNvPr>
        <xdr:cNvCxnSpPr/>
      </xdr:nvCxnSpPr>
      <xdr:spPr>
        <a:xfrm>
          <a:off x="21323300" y="108013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120650</xdr:rowOff>
    </xdr:from>
    <xdr:to>
      <xdr:col>107</xdr:col>
      <xdr:colOff>101600</xdr:colOff>
      <xdr:row>63</xdr:row>
      <xdr:rowOff>50800</xdr:rowOff>
    </xdr:to>
    <xdr:sp macro="" textlink="">
      <xdr:nvSpPr>
        <xdr:cNvPr id="617" name="楕円 616">
          <a:extLst>
            <a:ext uri="{FF2B5EF4-FFF2-40B4-BE49-F238E27FC236}">
              <a16:creationId xmlns:a16="http://schemas.microsoft.com/office/drawing/2014/main" id="{5896DD44-4B16-456D-ABEA-E8A9F023B46E}"/>
            </a:ext>
          </a:extLst>
        </xdr:cNvPr>
        <xdr:cNvSpPr/>
      </xdr:nvSpPr>
      <xdr:spPr>
        <a:xfrm>
          <a:off x="20383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0</xdr:rowOff>
    </xdr:from>
    <xdr:to>
      <xdr:col>111</xdr:col>
      <xdr:colOff>177800</xdr:colOff>
      <xdr:row>63</xdr:row>
      <xdr:rowOff>0</xdr:rowOff>
    </xdr:to>
    <xdr:cxnSp macro="">
      <xdr:nvCxnSpPr>
        <xdr:cNvPr id="618" name="直線コネクタ 617">
          <a:extLst>
            <a:ext uri="{FF2B5EF4-FFF2-40B4-BE49-F238E27FC236}">
              <a16:creationId xmlns:a16="http://schemas.microsoft.com/office/drawing/2014/main" id="{28F7D1FF-67DE-4AAB-BA57-532B6E805DED}"/>
            </a:ext>
          </a:extLst>
        </xdr:cNvPr>
        <xdr:cNvCxnSpPr/>
      </xdr:nvCxnSpPr>
      <xdr:spPr>
        <a:xfrm>
          <a:off x="20434300" y="1080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120650</xdr:rowOff>
    </xdr:from>
    <xdr:to>
      <xdr:col>102</xdr:col>
      <xdr:colOff>165100</xdr:colOff>
      <xdr:row>63</xdr:row>
      <xdr:rowOff>50800</xdr:rowOff>
    </xdr:to>
    <xdr:sp macro="" textlink="">
      <xdr:nvSpPr>
        <xdr:cNvPr id="619" name="楕円 618">
          <a:extLst>
            <a:ext uri="{FF2B5EF4-FFF2-40B4-BE49-F238E27FC236}">
              <a16:creationId xmlns:a16="http://schemas.microsoft.com/office/drawing/2014/main" id="{A61D37FD-BCFA-4DCD-8EB9-D007BAF31059}"/>
            </a:ext>
          </a:extLst>
        </xdr:cNvPr>
        <xdr:cNvSpPr/>
      </xdr:nvSpPr>
      <xdr:spPr>
        <a:xfrm>
          <a:off x="19494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0</xdr:rowOff>
    </xdr:from>
    <xdr:to>
      <xdr:col>107</xdr:col>
      <xdr:colOff>50800</xdr:colOff>
      <xdr:row>63</xdr:row>
      <xdr:rowOff>0</xdr:rowOff>
    </xdr:to>
    <xdr:cxnSp macro="">
      <xdr:nvCxnSpPr>
        <xdr:cNvPr id="620" name="直線コネクタ 619">
          <a:extLst>
            <a:ext uri="{FF2B5EF4-FFF2-40B4-BE49-F238E27FC236}">
              <a16:creationId xmlns:a16="http://schemas.microsoft.com/office/drawing/2014/main" id="{F9180EE5-C36B-4C49-902C-96B715433D7E}"/>
            </a:ext>
          </a:extLst>
        </xdr:cNvPr>
        <xdr:cNvCxnSpPr/>
      </xdr:nvCxnSpPr>
      <xdr:spPr>
        <a:xfrm>
          <a:off x="19545300" y="1080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120650</xdr:rowOff>
    </xdr:from>
    <xdr:to>
      <xdr:col>98</xdr:col>
      <xdr:colOff>38100</xdr:colOff>
      <xdr:row>63</xdr:row>
      <xdr:rowOff>50800</xdr:rowOff>
    </xdr:to>
    <xdr:sp macro="" textlink="">
      <xdr:nvSpPr>
        <xdr:cNvPr id="621" name="楕円 620">
          <a:extLst>
            <a:ext uri="{FF2B5EF4-FFF2-40B4-BE49-F238E27FC236}">
              <a16:creationId xmlns:a16="http://schemas.microsoft.com/office/drawing/2014/main" id="{1FB09AC1-E114-4776-AE3E-0373233765D6}"/>
            </a:ext>
          </a:extLst>
        </xdr:cNvPr>
        <xdr:cNvSpPr/>
      </xdr:nvSpPr>
      <xdr:spPr>
        <a:xfrm>
          <a:off x="18605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0</xdr:rowOff>
    </xdr:from>
    <xdr:to>
      <xdr:col>102</xdr:col>
      <xdr:colOff>114300</xdr:colOff>
      <xdr:row>63</xdr:row>
      <xdr:rowOff>0</xdr:rowOff>
    </xdr:to>
    <xdr:cxnSp macro="">
      <xdr:nvCxnSpPr>
        <xdr:cNvPr id="622" name="直線コネクタ 621">
          <a:extLst>
            <a:ext uri="{FF2B5EF4-FFF2-40B4-BE49-F238E27FC236}">
              <a16:creationId xmlns:a16="http://schemas.microsoft.com/office/drawing/2014/main" id="{9125A524-21D4-47C1-A30B-A7AECAF5D640}"/>
            </a:ext>
          </a:extLst>
        </xdr:cNvPr>
        <xdr:cNvCxnSpPr/>
      </xdr:nvCxnSpPr>
      <xdr:spPr>
        <a:xfrm>
          <a:off x="18656300" y="1080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38752</xdr:rowOff>
    </xdr:from>
    <xdr:ext cx="469744" cy="259045"/>
    <xdr:sp macro="" textlink="">
      <xdr:nvSpPr>
        <xdr:cNvPr id="623" name="n_1aveValue【保健センター・保健所】&#10;一人当たり面積">
          <a:extLst>
            <a:ext uri="{FF2B5EF4-FFF2-40B4-BE49-F238E27FC236}">
              <a16:creationId xmlns:a16="http://schemas.microsoft.com/office/drawing/2014/main" id="{2CD511BB-604B-4577-B3EC-88E27BD05742}"/>
            </a:ext>
          </a:extLst>
        </xdr:cNvPr>
        <xdr:cNvSpPr txBox="1"/>
      </xdr:nvSpPr>
      <xdr:spPr>
        <a:xfrm>
          <a:off x="21075727"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38752</xdr:rowOff>
    </xdr:from>
    <xdr:ext cx="469744" cy="259045"/>
    <xdr:sp macro="" textlink="">
      <xdr:nvSpPr>
        <xdr:cNvPr id="624" name="n_2aveValue【保健センター・保健所】&#10;一人当たり面積">
          <a:extLst>
            <a:ext uri="{FF2B5EF4-FFF2-40B4-BE49-F238E27FC236}">
              <a16:creationId xmlns:a16="http://schemas.microsoft.com/office/drawing/2014/main" id="{50CFDC14-A164-4B21-91A2-6598E0DC7B71}"/>
            </a:ext>
          </a:extLst>
        </xdr:cNvPr>
        <xdr:cNvSpPr txBox="1"/>
      </xdr:nvSpPr>
      <xdr:spPr>
        <a:xfrm>
          <a:off x="20199427" y="1015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95902</xdr:rowOff>
    </xdr:from>
    <xdr:ext cx="469744" cy="259045"/>
    <xdr:sp macro="" textlink="">
      <xdr:nvSpPr>
        <xdr:cNvPr id="625" name="n_3aveValue【保健センター・保健所】&#10;一人当たり面積">
          <a:extLst>
            <a:ext uri="{FF2B5EF4-FFF2-40B4-BE49-F238E27FC236}">
              <a16:creationId xmlns:a16="http://schemas.microsoft.com/office/drawing/2014/main" id="{D414A101-97DB-478C-A67F-62DB5F66B2B4}"/>
            </a:ext>
          </a:extLst>
        </xdr:cNvPr>
        <xdr:cNvSpPr txBox="1"/>
      </xdr:nvSpPr>
      <xdr:spPr>
        <a:xfrm>
          <a:off x="19310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95902</xdr:rowOff>
    </xdr:from>
    <xdr:ext cx="469744" cy="259045"/>
    <xdr:sp macro="" textlink="">
      <xdr:nvSpPr>
        <xdr:cNvPr id="626" name="n_4aveValue【保健センター・保健所】&#10;一人当たり面積">
          <a:extLst>
            <a:ext uri="{FF2B5EF4-FFF2-40B4-BE49-F238E27FC236}">
              <a16:creationId xmlns:a16="http://schemas.microsoft.com/office/drawing/2014/main" id="{F6DD1732-2EE9-4419-8E2A-2A62841342EB}"/>
            </a:ext>
          </a:extLst>
        </xdr:cNvPr>
        <xdr:cNvSpPr txBox="1"/>
      </xdr:nvSpPr>
      <xdr:spPr>
        <a:xfrm>
          <a:off x="18421427" y="1021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41927</xdr:rowOff>
    </xdr:from>
    <xdr:ext cx="469744" cy="259045"/>
    <xdr:sp macro="" textlink="">
      <xdr:nvSpPr>
        <xdr:cNvPr id="627" name="n_1mainValue【保健センター・保健所】&#10;一人当たり面積">
          <a:extLst>
            <a:ext uri="{FF2B5EF4-FFF2-40B4-BE49-F238E27FC236}">
              <a16:creationId xmlns:a16="http://schemas.microsoft.com/office/drawing/2014/main" id="{05140160-6FD6-4B50-9703-A562504C1E6D}"/>
            </a:ext>
          </a:extLst>
        </xdr:cNvPr>
        <xdr:cNvSpPr txBox="1"/>
      </xdr:nvSpPr>
      <xdr:spPr>
        <a:xfrm>
          <a:off x="210757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41927</xdr:rowOff>
    </xdr:from>
    <xdr:ext cx="469744" cy="259045"/>
    <xdr:sp macro="" textlink="">
      <xdr:nvSpPr>
        <xdr:cNvPr id="628" name="n_2mainValue【保健センター・保健所】&#10;一人当たり面積">
          <a:extLst>
            <a:ext uri="{FF2B5EF4-FFF2-40B4-BE49-F238E27FC236}">
              <a16:creationId xmlns:a16="http://schemas.microsoft.com/office/drawing/2014/main" id="{8F7E1328-0F40-4C28-9DCE-269CBA595199}"/>
            </a:ext>
          </a:extLst>
        </xdr:cNvPr>
        <xdr:cNvSpPr txBox="1"/>
      </xdr:nvSpPr>
      <xdr:spPr>
        <a:xfrm>
          <a:off x="20199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41927</xdr:rowOff>
    </xdr:from>
    <xdr:ext cx="469744" cy="259045"/>
    <xdr:sp macro="" textlink="">
      <xdr:nvSpPr>
        <xdr:cNvPr id="629" name="n_3mainValue【保健センター・保健所】&#10;一人当たり面積">
          <a:extLst>
            <a:ext uri="{FF2B5EF4-FFF2-40B4-BE49-F238E27FC236}">
              <a16:creationId xmlns:a16="http://schemas.microsoft.com/office/drawing/2014/main" id="{59E39335-911E-430F-9C54-D1BDECBA5E8A}"/>
            </a:ext>
          </a:extLst>
        </xdr:cNvPr>
        <xdr:cNvSpPr txBox="1"/>
      </xdr:nvSpPr>
      <xdr:spPr>
        <a:xfrm>
          <a:off x="19310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41927</xdr:rowOff>
    </xdr:from>
    <xdr:ext cx="469744" cy="259045"/>
    <xdr:sp macro="" textlink="">
      <xdr:nvSpPr>
        <xdr:cNvPr id="630" name="n_4mainValue【保健センター・保健所】&#10;一人当たり面積">
          <a:extLst>
            <a:ext uri="{FF2B5EF4-FFF2-40B4-BE49-F238E27FC236}">
              <a16:creationId xmlns:a16="http://schemas.microsoft.com/office/drawing/2014/main" id="{9990889D-D2B4-4C86-8A43-E9FF9439DB76}"/>
            </a:ext>
          </a:extLst>
        </xdr:cNvPr>
        <xdr:cNvSpPr txBox="1"/>
      </xdr:nvSpPr>
      <xdr:spPr>
        <a:xfrm>
          <a:off x="18421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1" name="正方形/長方形 630">
          <a:extLst>
            <a:ext uri="{FF2B5EF4-FFF2-40B4-BE49-F238E27FC236}">
              <a16:creationId xmlns:a16="http://schemas.microsoft.com/office/drawing/2014/main" id="{3A02507F-30D0-4F66-922C-5B1A903C514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2" name="正方形/長方形 631">
          <a:extLst>
            <a:ext uri="{FF2B5EF4-FFF2-40B4-BE49-F238E27FC236}">
              <a16:creationId xmlns:a16="http://schemas.microsoft.com/office/drawing/2014/main" id="{1CB66152-8F18-4CA8-866F-E912F7BC3D4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3" name="正方形/長方形 632">
          <a:extLst>
            <a:ext uri="{FF2B5EF4-FFF2-40B4-BE49-F238E27FC236}">
              <a16:creationId xmlns:a16="http://schemas.microsoft.com/office/drawing/2014/main" id="{E6AD90A2-E63F-417B-B347-CF8F8063FFF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4" name="正方形/長方形 633">
          <a:extLst>
            <a:ext uri="{FF2B5EF4-FFF2-40B4-BE49-F238E27FC236}">
              <a16:creationId xmlns:a16="http://schemas.microsoft.com/office/drawing/2014/main" id="{9242149E-471D-4992-9B7D-4E6CF4123ED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5" name="正方形/長方形 634">
          <a:extLst>
            <a:ext uri="{FF2B5EF4-FFF2-40B4-BE49-F238E27FC236}">
              <a16:creationId xmlns:a16="http://schemas.microsoft.com/office/drawing/2014/main" id="{EC88C07B-037E-43B1-B3F9-42F41FF6A45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6" name="正方形/長方形 635">
          <a:extLst>
            <a:ext uri="{FF2B5EF4-FFF2-40B4-BE49-F238E27FC236}">
              <a16:creationId xmlns:a16="http://schemas.microsoft.com/office/drawing/2014/main" id="{8B63C42C-1651-464E-B9C7-C9848634004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7" name="正方形/長方形 636">
          <a:extLst>
            <a:ext uri="{FF2B5EF4-FFF2-40B4-BE49-F238E27FC236}">
              <a16:creationId xmlns:a16="http://schemas.microsoft.com/office/drawing/2014/main" id="{EF7865AC-9C80-45A4-AC29-D1A0EF47205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正方形/長方形 637">
          <a:extLst>
            <a:ext uri="{FF2B5EF4-FFF2-40B4-BE49-F238E27FC236}">
              <a16:creationId xmlns:a16="http://schemas.microsoft.com/office/drawing/2014/main" id="{ACFF0DD3-D2B4-4E03-AE93-C781209C5B0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9" name="テキスト ボックス 638">
          <a:extLst>
            <a:ext uri="{FF2B5EF4-FFF2-40B4-BE49-F238E27FC236}">
              <a16:creationId xmlns:a16="http://schemas.microsoft.com/office/drawing/2014/main" id="{C30F8F28-EFEB-4CE2-B308-9C5A983ACC2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0" name="直線コネクタ 639">
          <a:extLst>
            <a:ext uri="{FF2B5EF4-FFF2-40B4-BE49-F238E27FC236}">
              <a16:creationId xmlns:a16="http://schemas.microsoft.com/office/drawing/2014/main" id="{FEBEB840-AE89-42C9-9538-F17029E786B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1" name="テキスト ボックス 640">
          <a:extLst>
            <a:ext uri="{FF2B5EF4-FFF2-40B4-BE49-F238E27FC236}">
              <a16:creationId xmlns:a16="http://schemas.microsoft.com/office/drawing/2014/main" id="{F3F3B006-450A-4C00-9CD8-87182C486F3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2" name="直線コネクタ 641">
          <a:extLst>
            <a:ext uri="{FF2B5EF4-FFF2-40B4-BE49-F238E27FC236}">
              <a16:creationId xmlns:a16="http://schemas.microsoft.com/office/drawing/2014/main" id="{EAF4F433-8F8C-4D8A-88FA-447147DEB038}"/>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43" name="テキスト ボックス 642">
          <a:extLst>
            <a:ext uri="{FF2B5EF4-FFF2-40B4-BE49-F238E27FC236}">
              <a16:creationId xmlns:a16="http://schemas.microsoft.com/office/drawing/2014/main" id="{9C16E3E5-0F29-4432-8B86-ED81DFA5768D}"/>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4" name="直線コネクタ 643">
          <a:extLst>
            <a:ext uri="{FF2B5EF4-FFF2-40B4-BE49-F238E27FC236}">
              <a16:creationId xmlns:a16="http://schemas.microsoft.com/office/drawing/2014/main" id="{B24DE8DB-56D6-404E-9DA2-FE485DBBA41E}"/>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5" name="テキスト ボックス 644">
          <a:extLst>
            <a:ext uri="{FF2B5EF4-FFF2-40B4-BE49-F238E27FC236}">
              <a16:creationId xmlns:a16="http://schemas.microsoft.com/office/drawing/2014/main" id="{C515E488-154F-4142-965B-3C10A78C089D}"/>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6" name="直線コネクタ 645">
          <a:extLst>
            <a:ext uri="{FF2B5EF4-FFF2-40B4-BE49-F238E27FC236}">
              <a16:creationId xmlns:a16="http://schemas.microsoft.com/office/drawing/2014/main" id="{0CB5B47B-A0DA-4A19-954F-7339B29D3077}"/>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7" name="テキスト ボックス 646">
          <a:extLst>
            <a:ext uri="{FF2B5EF4-FFF2-40B4-BE49-F238E27FC236}">
              <a16:creationId xmlns:a16="http://schemas.microsoft.com/office/drawing/2014/main" id="{B79CF501-48B5-48A1-8BBD-B6C7BE5A885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8" name="直線コネクタ 647">
          <a:extLst>
            <a:ext uri="{FF2B5EF4-FFF2-40B4-BE49-F238E27FC236}">
              <a16:creationId xmlns:a16="http://schemas.microsoft.com/office/drawing/2014/main" id="{1CA5A1B4-C8F2-4F5A-A459-9FCA37558E09}"/>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9" name="テキスト ボックス 648">
          <a:extLst>
            <a:ext uri="{FF2B5EF4-FFF2-40B4-BE49-F238E27FC236}">
              <a16:creationId xmlns:a16="http://schemas.microsoft.com/office/drawing/2014/main" id="{6F40225B-DA77-417C-9B59-A164B2F44299}"/>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1A4A83E6-9662-4A26-BE08-0B58B94A1E7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1" name="テキスト ボックス 650">
          <a:extLst>
            <a:ext uri="{FF2B5EF4-FFF2-40B4-BE49-F238E27FC236}">
              <a16:creationId xmlns:a16="http://schemas.microsoft.com/office/drawing/2014/main" id="{3F221885-3F12-4ED8-B540-625B9E4F398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2" name="【消防施設】&#10;有形固定資産減価償却率グラフ枠">
          <a:extLst>
            <a:ext uri="{FF2B5EF4-FFF2-40B4-BE49-F238E27FC236}">
              <a16:creationId xmlns:a16="http://schemas.microsoft.com/office/drawing/2014/main" id="{8449CCD7-E269-426B-B437-1F56CFB8F4C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653" name="直線コネクタ 652">
          <a:extLst>
            <a:ext uri="{FF2B5EF4-FFF2-40B4-BE49-F238E27FC236}">
              <a16:creationId xmlns:a16="http://schemas.microsoft.com/office/drawing/2014/main" id="{BF571D42-D47D-4DC4-9B47-250476ED69AD}"/>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654" name="【消防施設】&#10;有形固定資産減価償却率最小値テキスト">
          <a:extLst>
            <a:ext uri="{FF2B5EF4-FFF2-40B4-BE49-F238E27FC236}">
              <a16:creationId xmlns:a16="http://schemas.microsoft.com/office/drawing/2014/main" id="{28A5DA99-296C-4648-B066-66F1D1834253}"/>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655" name="直線コネクタ 654">
          <a:extLst>
            <a:ext uri="{FF2B5EF4-FFF2-40B4-BE49-F238E27FC236}">
              <a16:creationId xmlns:a16="http://schemas.microsoft.com/office/drawing/2014/main" id="{A010BC7E-D922-4741-8E0F-344D6362E1F9}"/>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656" name="【消防施設】&#10;有形固定資産減価償却率最大値テキスト">
          <a:extLst>
            <a:ext uri="{FF2B5EF4-FFF2-40B4-BE49-F238E27FC236}">
              <a16:creationId xmlns:a16="http://schemas.microsoft.com/office/drawing/2014/main" id="{6A79FDD0-7B17-4F33-9D2B-81FAA558882D}"/>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657" name="直線コネクタ 656">
          <a:extLst>
            <a:ext uri="{FF2B5EF4-FFF2-40B4-BE49-F238E27FC236}">
              <a16:creationId xmlns:a16="http://schemas.microsoft.com/office/drawing/2014/main" id="{BD919C91-8399-457E-9DC4-0E4BA0D9B418}"/>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145051</xdr:rowOff>
    </xdr:from>
    <xdr:ext cx="405111" cy="259045"/>
    <xdr:sp macro="" textlink="">
      <xdr:nvSpPr>
        <xdr:cNvPr id="658" name="【消防施設】&#10;有形固定資産減価償却率平均値テキスト">
          <a:extLst>
            <a:ext uri="{FF2B5EF4-FFF2-40B4-BE49-F238E27FC236}">
              <a16:creationId xmlns:a16="http://schemas.microsoft.com/office/drawing/2014/main" id="{800ADD2C-9D8A-4F31-B8BD-269503116DC2}"/>
            </a:ext>
          </a:extLst>
        </xdr:cNvPr>
        <xdr:cNvSpPr txBox="1"/>
      </xdr:nvSpPr>
      <xdr:spPr>
        <a:xfrm>
          <a:off x="16357600" y="14203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659" name="フローチャート: 判断 658">
          <a:extLst>
            <a:ext uri="{FF2B5EF4-FFF2-40B4-BE49-F238E27FC236}">
              <a16:creationId xmlns:a16="http://schemas.microsoft.com/office/drawing/2014/main" id="{56777EB6-B426-4B03-BDB0-A64D172F4F28}"/>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660" name="フローチャート: 判断 659">
          <a:extLst>
            <a:ext uri="{FF2B5EF4-FFF2-40B4-BE49-F238E27FC236}">
              <a16:creationId xmlns:a16="http://schemas.microsoft.com/office/drawing/2014/main" id="{6DF81590-9819-4DB9-912B-B0E4B39D0A65}"/>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661" name="フローチャート: 判断 660">
          <a:extLst>
            <a:ext uri="{FF2B5EF4-FFF2-40B4-BE49-F238E27FC236}">
              <a16:creationId xmlns:a16="http://schemas.microsoft.com/office/drawing/2014/main" id="{BFB99A22-F7FA-4B4B-9F0B-7F258EA492B4}"/>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662" name="フローチャート: 判断 661">
          <a:extLst>
            <a:ext uri="{FF2B5EF4-FFF2-40B4-BE49-F238E27FC236}">
              <a16:creationId xmlns:a16="http://schemas.microsoft.com/office/drawing/2014/main" id="{D03CC94D-7645-40CA-8A76-944076B4FD4B}"/>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663" name="フローチャート: 判断 662">
          <a:extLst>
            <a:ext uri="{FF2B5EF4-FFF2-40B4-BE49-F238E27FC236}">
              <a16:creationId xmlns:a16="http://schemas.microsoft.com/office/drawing/2014/main" id="{709B50AF-866A-4781-A82D-317879E9127E}"/>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C36FFEF0-E83B-4B41-B6E1-0BAB3A46DA3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F74BEC5F-D65E-467D-9A94-34894FD34C3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25BF6D5E-C0BD-492B-B261-5F1A2D8201D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82F34C73-C9F6-4782-9A15-8CF0453AF40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6C16ABFB-49C5-406C-A877-5548668B730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55880</xdr:rowOff>
    </xdr:from>
    <xdr:to>
      <xdr:col>85</xdr:col>
      <xdr:colOff>177800</xdr:colOff>
      <xdr:row>84</xdr:row>
      <xdr:rowOff>157480</xdr:rowOff>
    </xdr:to>
    <xdr:sp macro="" textlink="">
      <xdr:nvSpPr>
        <xdr:cNvPr id="669" name="楕円 668">
          <a:extLst>
            <a:ext uri="{FF2B5EF4-FFF2-40B4-BE49-F238E27FC236}">
              <a16:creationId xmlns:a16="http://schemas.microsoft.com/office/drawing/2014/main" id="{3BFB7D7F-D181-4C2B-959F-EC21601FD77C}"/>
            </a:ext>
          </a:extLst>
        </xdr:cNvPr>
        <xdr:cNvSpPr/>
      </xdr:nvSpPr>
      <xdr:spPr>
        <a:xfrm>
          <a:off x="162687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34307</xdr:rowOff>
    </xdr:from>
    <xdr:ext cx="405111" cy="259045"/>
    <xdr:sp macro="" textlink="">
      <xdr:nvSpPr>
        <xdr:cNvPr id="670" name="【消防施設】&#10;有形固定資産減価償却率該当値テキスト">
          <a:extLst>
            <a:ext uri="{FF2B5EF4-FFF2-40B4-BE49-F238E27FC236}">
              <a16:creationId xmlns:a16="http://schemas.microsoft.com/office/drawing/2014/main" id="{D3640CF4-748F-4E1C-8A8A-E6D3702FE0A7}"/>
            </a:ext>
          </a:extLst>
        </xdr:cNvPr>
        <xdr:cNvSpPr txBox="1"/>
      </xdr:nvSpPr>
      <xdr:spPr>
        <a:xfrm>
          <a:off x="16357600"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26163</xdr:rowOff>
    </xdr:from>
    <xdr:to>
      <xdr:col>81</xdr:col>
      <xdr:colOff>101600</xdr:colOff>
      <xdr:row>84</xdr:row>
      <xdr:rowOff>127763</xdr:rowOff>
    </xdr:to>
    <xdr:sp macro="" textlink="">
      <xdr:nvSpPr>
        <xdr:cNvPr id="671" name="楕円 670">
          <a:extLst>
            <a:ext uri="{FF2B5EF4-FFF2-40B4-BE49-F238E27FC236}">
              <a16:creationId xmlns:a16="http://schemas.microsoft.com/office/drawing/2014/main" id="{F3CF8AA7-1D13-417D-9730-9545D944F5B6}"/>
            </a:ext>
          </a:extLst>
        </xdr:cNvPr>
        <xdr:cNvSpPr/>
      </xdr:nvSpPr>
      <xdr:spPr>
        <a:xfrm>
          <a:off x="15430500" y="1442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76963</xdr:rowOff>
    </xdr:from>
    <xdr:to>
      <xdr:col>85</xdr:col>
      <xdr:colOff>127000</xdr:colOff>
      <xdr:row>84</xdr:row>
      <xdr:rowOff>106680</xdr:rowOff>
    </xdr:to>
    <xdr:cxnSp macro="">
      <xdr:nvCxnSpPr>
        <xdr:cNvPr id="672" name="直線コネクタ 671">
          <a:extLst>
            <a:ext uri="{FF2B5EF4-FFF2-40B4-BE49-F238E27FC236}">
              <a16:creationId xmlns:a16="http://schemas.microsoft.com/office/drawing/2014/main" id="{87487A28-111D-46DA-82EB-8A1400ACC1B0}"/>
            </a:ext>
          </a:extLst>
        </xdr:cNvPr>
        <xdr:cNvCxnSpPr/>
      </xdr:nvCxnSpPr>
      <xdr:spPr>
        <a:xfrm>
          <a:off x="15481300" y="14478763"/>
          <a:ext cx="8382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165608</xdr:rowOff>
    </xdr:from>
    <xdr:to>
      <xdr:col>76</xdr:col>
      <xdr:colOff>165100</xdr:colOff>
      <xdr:row>84</xdr:row>
      <xdr:rowOff>95758</xdr:rowOff>
    </xdr:to>
    <xdr:sp macro="" textlink="">
      <xdr:nvSpPr>
        <xdr:cNvPr id="673" name="楕円 672">
          <a:extLst>
            <a:ext uri="{FF2B5EF4-FFF2-40B4-BE49-F238E27FC236}">
              <a16:creationId xmlns:a16="http://schemas.microsoft.com/office/drawing/2014/main" id="{A7323A85-EBF8-49F5-BD13-0A8C809530CD}"/>
            </a:ext>
          </a:extLst>
        </xdr:cNvPr>
        <xdr:cNvSpPr/>
      </xdr:nvSpPr>
      <xdr:spPr>
        <a:xfrm>
          <a:off x="14541500" y="1439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44958</xdr:rowOff>
    </xdr:from>
    <xdr:to>
      <xdr:col>81</xdr:col>
      <xdr:colOff>50800</xdr:colOff>
      <xdr:row>84</xdr:row>
      <xdr:rowOff>76963</xdr:rowOff>
    </xdr:to>
    <xdr:cxnSp macro="">
      <xdr:nvCxnSpPr>
        <xdr:cNvPr id="674" name="直線コネクタ 673">
          <a:extLst>
            <a:ext uri="{FF2B5EF4-FFF2-40B4-BE49-F238E27FC236}">
              <a16:creationId xmlns:a16="http://schemas.microsoft.com/office/drawing/2014/main" id="{D24C1B25-8CB3-4E83-B1B0-7B160B81B657}"/>
            </a:ext>
          </a:extLst>
        </xdr:cNvPr>
        <xdr:cNvCxnSpPr/>
      </xdr:nvCxnSpPr>
      <xdr:spPr>
        <a:xfrm>
          <a:off x="14592300" y="14446758"/>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58165</xdr:rowOff>
    </xdr:from>
    <xdr:to>
      <xdr:col>72</xdr:col>
      <xdr:colOff>38100</xdr:colOff>
      <xdr:row>83</xdr:row>
      <xdr:rowOff>159765</xdr:rowOff>
    </xdr:to>
    <xdr:sp macro="" textlink="">
      <xdr:nvSpPr>
        <xdr:cNvPr id="675" name="楕円 674">
          <a:extLst>
            <a:ext uri="{FF2B5EF4-FFF2-40B4-BE49-F238E27FC236}">
              <a16:creationId xmlns:a16="http://schemas.microsoft.com/office/drawing/2014/main" id="{2FEA2DDD-ECAB-4EDA-82B7-0334A85F4802}"/>
            </a:ext>
          </a:extLst>
        </xdr:cNvPr>
        <xdr:cNvSpPr/>
      </xdr:nvSpPr>
      <xdr:spPr>
        <a:xfrm>
          <a:off x="13652500" y="1428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108965</xdr:rowOff>
    </xdr:from>
    <xdr:to>
      <xdr:col>76</xdr:col>
      <xdr:colOff>114300</xdr:colOff>
      <xdr:row>84</xdr:row>
      <xdr:rowOff>44958</xdr:rowOff>
    </xdr:to>
    <xdr:cxnSp macro="">
      <xdr:nvCxnSpPr>
        <xdr:cNvPr id="676" name="直線コネクタ 675">
          <a:extLst>
            <a:ext uri="{FF2B5EF4-FFF2-40B4-BE49-F238E27FC236}">
              <a16:creationId xmlns:a16="http://schemas.microsoft.com/office/drawing/2014/main" id="{56A02E49-CB1D-4602-9A6D-003EC1441B2F}"/>
            </a:ext>
          </a:extLst>
        </xdr:cNvPr>
        <xdr:cNvCxnSpPr/>
      </xdr:nvCxnSpPr>
      <xdr:spPr>
        <a:xfrm>
          <a:off x="13703300" y="14339315"/>
          <a:ext cx="889000" cy="10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19304</xdr:rowOff>
    </xdr:from>
    <xdr:to>
      <xdr:col>67</xdr:col>
      <xdr:colOff>101600</xdr:colOff>
      <xdr:row>84</xdr:row>
      <xdr:rowOff>120904</xdr:rowOff>
    </xdr:to>
    <xdr:sp macro="" textlink="">
      <xdr:nvSpPr>
        <xdr:cNvPr id="677" name="楕円 676">
          <a:extLst>
            <a:ext uri="{FF2B5EF4-FFF2-40B4-BE49-F238E27FC236}">
              <a16:creationId xmlns:a16="http://schemas.microsoft.com/office/drawing/2014/main" id="{3EBD9E89-2AEE-433B-AC0D-A3D33AEF7CCC}"/>
            </a:ext>
          </a:extLst>
        </xdr:cNvPr>
        <xdr:cNvSpPr/>
      </xdr:nvSpPr>
      <xdr:spPr>
        <a:xfrm>
          <a:off x="12763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108965</xdr:rowOff>
    </xdr:from>
    <xdr:to>
      <xdr:col>71</xdr:col>
      <xdr:colOff>177800</xdr:colOff>
      <xdr:row>84</xdr:row>
      <xdr:rowOff>70104</xdr:rowOff>
    </xdr:to>
    <xdr:cxnSp macro="">
      <xdr:nvCxnSpPr>
        <xdr:cNvPr id="678" name="直線コネクタ 677">
          <a:extLst>
            <a:ext uri="{FF2B5EF4-FFF2-40B4-BE49-F238E27FC236}">
              <a16:creationId xmlns:a16="http://schemas.microsoft.com/office/drawing/2014/main" id="{09622260-F6E6-41A6-B839-B20E66947209}"/>
            </a:ext>
          </a:extLst>
        </xdr:cNvPr>
        <xdr:cNvCxnSpPr/>
      </xdr:nvCxnSpPr>
      <xdr:spPr>
        <a:xfrm flipV="1">
          <a:off x="12814300" y="14339315"/>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61992</xdr:rowOff>
    </xdr:from>
    <xdr:ext cx="405111" cy="259045"/>
    <xdr:sp macro="" textlink="">
      <xdr:nvSpPr>
        <xdr:cNvPr id="679" name="n_1aveValue【消防施設】&#10;有形固定資産減価償却率">
          <a:extLst>
            <a:ext uri="{FF2B5EF4-FFF2-40B4-BE49-F238E27FC236}">
              <a16:creationId xmlns:a16="http://schemas.microsoft.com/office/drawing/2014/main" id="{1FD86C10-65D9-4E5B-9F66-6174DF875E6D}"/>
            </a:ext>
          </a:extLst>
        </xdr:cNvPr>
        <xdr:cNvSpPr txBox="1"/>
      </xdr:nvSpPr>
      <xdr:spPr>
        <a:xfrm>
          <a:off x="152660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61992</xdr:rowOff>
    </xdr:from>
    <xdr:ext cx="405111" cy="259045"/>
    <xdr:sp macro="" textlink="">
      <xdr:nvSpPr>
        <xdr:cNvPr id="680" name="n_2aveValue【消防施設】&#10;有形固定資産減価償却率">
          <a:extLst>
            <a:ext uri="{FF2B5EF4-FFF2-40B4-BE49-F238E27FC236}">
              <a16:creationId xmlns:a16="http://schemas.microsoft.com/office/drawing/2014/main" id="{839833F1-C21E-4DF2-9829-F8D39F5C8A7A}"/>
            </a:ext>
          </a:extLst>
        </xdr:cNvPr>
        <xdr:cNvSpPr txBox="1"/>
      </xdr:nvSpPr>
      <xdr:spPr>
        <a:xfrm>
          <a:off x="143897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169181</xdr:rowOff>
    </xdr:from>
    <xdr:ext cx="405111" cy="259045"/>
    <xdr:sp macro="" textlink="">
      <xdr:nvSpPr>
        <xdr:cNvPr id="681" name="n_3aveValue【消防施設】&#10;有形固定資産減価償却率">
          <a:extLst>
            <a:ext uri="{FF2B5EF4-FFF2-40B4-BE49-F238E27FC236}">
              <a16:creationId xmlns:a16="http://schemas.microsoft.com/office/drawing/2014/main" id="{7F1AABEF-DA82-4743-A69D-65CC3D3F5F6F}"/>
            </a:ext>
          </a:extLst>
        </xdr:cNvPr>
        <xdr:cNvSpPr txBox="1"/>
      </xdr:nvSpPr>
      <xdr:spPr>
        <a:xfrm>
          <a:off x="13500744" y="14399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29990</xdr:rowOff>
    </xdr:from>
    <xdr:ext cx="405111" cy="259045"/>
    <xdr:sp macro="" textlink="">
      <xdr:nvSpPr>
        <xdr:cNvPr id="682" name="n_4aveValue【消防施設】&#10;有形固定資産減価償却率">
          <a:extLst>
            <a:ext uri="{FF2B5EF4-FFF2-40B4-BE49-F238E27FC236}">
              <a16:creationId xmlns:a16="http://schemas.microsoft.com/office/drawing/2014/main" id="{8B3933A6-A824-4B5F-99E3-A06608FF5BDB}"/>
            </a:ext>
          </a:extLst>
        </xdr:cNvPr>
        <xdr:cNvSpPr txBox="1"/>
      </xdr:nvSpPr>
      <xdr:spPr>
        <a:xfrm>
          <a:off x="12611744" y="14088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118890</xdr:rowOff>
    </xdr:from>
    <xdr:ext cx="405111" cy="259045"/>
    <xdr:sp macro="" textlink="">
      <xdr:nvSpPr>
        <xdr:cNvPr id="683" name="n_1mainValue【消防施設】&#10;有形固定資産減価償却率">
          <a:extLst>
            <a:ext uri="{FF2B5EF4-FFF2-40B4-BE49-F238E27FC236}">
              <a16:creationId xmlns:a16="http://schemas.microsoft.com/office/drawing/2014/main" id="{8FBC72D3-D59D-4B7B-B0C7-6F15B769E7FA}"/>
            </a:ext>
          </a:extLst>
        </xdr:cNvPr>
        <xdr:cNvSpPr txBox="1"/>
      </xdr:nvSpPr>
      <xdr:spPr>
        <a:xfrm>
          <a:off x="15266044" y="14520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86885</xdr:rowOff>
    </xdr:from>
    <xdr:ext cx="405111" cy="259045"/>
    <xdr:sp macro="" textlink="">
      <xdr:nvSpPr>
        <xdr:cNvPr id="684" name="n_2mainValue【消防施設】&#10;有形固定資産減価償却率">
          <a:extLst>
            <a:ext uri="{FF2B5EF4-FFF2-40B4-BE49-F238E27FC236}">
              <a16:creationId xmlns:a16="http://schemas.microsoft.com/office/drawing/2014/main" id="{4B82DD4D-3BFC-44D5-8002-B70F26B7108B}"/>
            </a:ext>
          </a:extLst>
        </xdr:cNvPr>
        <xdr:cNvSpPr txBox="1"/>
      </xdr:nvSpPr>
      <xdr:spPr>
        <a:xfrm>
          <a:off x="14389744" y="14488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4842</xdr:rowOff>
    </xdr:from>
    <xdr:ext cx="405111" cy="259045"/>
    <xdr:sp macro="" textlink="">
      <xdr:nvSpPr>
        <xdr:cNvPr id="685" name="n_3mainValue【消防施設】&#10;有形固定資産減価償却率">
          <a:extLst>
            <a:ext uri="{FF2B5EF4-FFF2-40B4-BE49-F238E27FC236}">
              <a16:creationId xmlns:a16="http://schemas.microsoft.com/office/drawing/2014/main" id="{8F41AED1-8115-474E-9E33-BF16F23556D3}"/>
            </a:ext>
          </a:extLst>
        </xdr:cNvPr>
        <xdr:cNvSpPr txBox="1"/>
      </xdr:nvSpPr>
      <xdr:spPr>
        <a:xfrm>
          <a:off x="13500744" y="1406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112031</xdr:rowOff>
    </xdr:from>
    <xdr:ext cx="405111" cy="259045"/>
    <xdr:sp macro="" textlink="">
      <xdr:nvSpPr>
        <xdr:cNvPr id="686" name="n_4mainValue【消防施設】&#10;有形固定資産減価償却率">
          <a:extLst>
            <a:ext uri="{FF2B5EF4-FFF2-40B4-BE49-F238E27FC236}">
              <a16:creationId xmlns:a16="http://schemas.microsoft.com/office/drawing/2014/main" id="{8CF7C3E6-1D39-4D8F-8B3E-F887179D2E44}"/>
            </a:ext>
          </a:extLst>
        </xdr:cNvPr>
        <xdr:cNvSpPr txBox="1"/>
      </xdr:nvSpPr>
      <xdr:spPr>
        <a:xfrm>
          <a:off x="12611744" y="1451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651ED33B-8057-4AFF-9BB1-472E2871AB3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0536C04B-A5B9-4F01-8CC4-C478896D2F3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9BB5FCE0-E040-4ABB-BC35-EDF33B6DFC4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12646BD2-54BD-4A14-AEFA-2367A08978F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31AB2D08-0DEB-45D5-87B5-246E70EE4B1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A4AFD74B-EBB1-4547-BCD4-F7C116BF6CF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399BBE8C-90E6-499B-A4D5-77C4407C724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B8A0B7E9-E626-474A-B937-3C9AA063A85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E7B297AF-646C-402B-BC1F-3248FD77D88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7B92C19B-9AE5-492C-9DD7-F444EE42772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697" name="テキスト ボックス 696">
          <a:extLst>
            <a:ext uri="{FF2B5EF4-FFF2-40B4-BE49-F238E27FC236}">
              <a16:creationId xmlns:a16="http://schemas.microsoft.com/office/drawing/2014/main" id="{6D86673F-013B-41DF-AF37-9DEF0B818234}"/>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698" name="直線コネクタ 697">
          <a:extLst>
            <a:ext uri="{FF2B5EF4-FFF2-40B4-BE49-F238E27FC236}">
              <a16:creationId xmlns:a16="http://schemas.microsoft.com/office/drawing/2014/main" id="{5B4E71DF-5FB9-47BA-BE55-E00BCF2F098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9" name="テキスト ボックス 698">
          <a:extLst>
            <a:ext uri="{FF2B5EF4-FFF2-40B4-BE49-F238E27FC236}">
              <a16:creationId xmlns:a16="http://schemas.microsoft.com/office/drawing/2014/main" id="{627836A5-6146-45DD-9DA8-AA10E325A498}"/>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00" name="直線コネクタ 699">
          <a:extLst>
            <a:ext uri="{FF2B5EF4-FFF2-40B4-BE49-F238E27FC236}">
              <a16:creationId xmlns:a16="http://schemas.microsoft.com/office/drawing/2014/main" id="{DF0645D8-83CB-4743-9C81-40B134A3650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01" name="テキスト ボックス 700">
          <a:extLst>
            <a:ext uri="{FF2B5EF4-FFF2-40B4-BE49-F238E27FC236}">
              <a16:creationId xmlns:a16="http://schemas.microsoft.com/office/drawing/2014/main" id="{FF48DBB8-627F-4B29-9CFE-54A4E32EC8F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2" name="直線コネクタ 701">
          <a:extLst>
            <a:ext uri="{FF2B5EF4-FFF2-40B4-BE49-F238E27FC236}">
              <a16:creationId xmlns:a16="http://schemas.microsoft.com/office/drawing/2014/main" id="{2BFAF29E-5073-4B1E-BBA8-CC1735383DB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3" name="テキスト ボックス 702">
          <a:extLst>
            <a:ext uri="{FF2B5EF4-FFF2-40B4-BE49-F238E27FC236}">
              <a16:creationId xmlns:a16="http://schemas.microsoft.com/office/drawing/2014/main" id="{92324708-3DA6-4224-8DA0-B9BBBE0AA1B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4" name="直線コネクタ 703">
          <a:extLst>
            <a:ext uri="{FF2B5EF4-FFF2-40B4-BE49-F238E27FC236}">
              <a16:creationId xmlns:a16="http://schemas.microsoft.com/office/drawing/2014/main" id="{11BF5E51-C4E4-4E6A-BD98-15161EACBE4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5" name="テキスト ボックス 704">
          <a:extLst>
            <a:ext uri="{FF2B5EF4-FFF2-40B4-BE49-F238E27FC236}">
              <a16:creationId xmlns:a16="http://schemas.microsoft.com/office/drawing/2014/main" id="{F8588967-102E-4232-AF09-98F9BB5F0BE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6" name="直線コネクタ 705">
          <a:extLst>
            <a:ext uri="{FF2B5EF4-FFF2-40B4-BE49-F238E27FC236}">
              <a16:creationId xmlns:a16="http://schemas.microsoft.com/office/drawing/2014/main" id="{2DD1D599-C987-4B17-A703-99607394401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7" name="テキスト ボックス 706">
          <a:extLst>
            <a:ext uri="{FF2B5EF4-FFF2-40B4-BE49-F238E27FC236}">
              <a16:creationId xmlns:a16="http://schemas.microsoft.com/office/drawing/2014/main" id="{8BD777A6-0512-44A3-BCBB-C6D6E5364F0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8" name="直線コネクタ 707">
          <a:extLst>
            <a:ext uri="{FF2B5EF4-FFF2-40B4-BE49-F238E27FC236}">
              <a16:creationId xmlns:a16="http://schemas.microsoft.com/office/drawing/2014/main" id="{B40C84C0-81A7-4AF7-8CB8-1C848EABB6B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9" name="テキスト ボックス 708">
          <a:extLst>
            <a:ext uri="{FF2B5EF4-FFF2-40B4-BE49-F238E27FC236}">
              <a16:creationId xmlns:a16="http://schemas.microsoft.com/office/drawing/2014/main" id="{5612584A-E57E-4737-823E-79549854B2A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10" name="【消防施設】&#10;一人当たり面積グラフ枠">
          <a:extLst>
            <a:ext uri="{FF2B5EF4-FFF2-40B4-BE49-F238E27FC236}">
              <a16:creationId xmlns:a16="http://schemas.microsoft.com/office/drawing/2014/main" id="{F334EB75-6D12-4C4A-BA90-96DDB4677FF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711" name="直線コネクタ 710">
          <a:extLst>
            <a:ext uri="{FF2B5EF4-FFF2-40B4-BE49-F238E27FC236}">
              <a16:creationId xmlns:a16="http://schemas.microsoft.com/office/drawing/2014/main" id="{8019744D-8403-4DC7-AA84-65B1C351869F}"/>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712" name="【消防施設】&#10;一人当たり面積最小値テキスト">
          <a:extLst>
            <a:ext uri="{FF2B5EF4-FFF2-40B4-BE49-F238E27FC236}">
              <a16:creationId xmlns:a16="http://schemas.microsoft.com/office/drawing/2014/main" id="{3B7A85C7-7897-47BC-8EF2-22B11FAF0972}"/>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713" name="直線コネクタ 712">
          <a:extLst>
            <a:ext uri="{FF2B5EF4-FFF2-40B4-BE49-F238E27FC236}">
              <a16:creationId xmlns:a16="http://schemas.microsoft.com/office/drawing/2014/main" id="{2E0A7F90-96F3-42F2-A7C4-55D91D73F349}"/>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714" name="【消防施設】&#10;一人当たり面積最大値テキスト">
          <a:extLst>
            <a:ext uri="{FF2B5EF4-FFF2-40B4-BE49-F238E27FC236}">
              <a16:creationId xmlns:a16="http://schemas.microsoft.com/office/drawing/2014/main" id="{0AE46155-C556-407F-9FDF-6F76D01FE41B}"/>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715" name="直線コネクタ 714">
          <a:extLst>
            <a:ext uri="{FF2B5EF4-FFF2-40B4-BE49-F238E27FC236}">
              <a16:creationId xmlns:a16="http://schemas.microsoft.com/office/drawing/2014/main" id="{4A6D38C8-7F51-4E1F-B5EF-3D269073D4E9}"/>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137177</xdr:rowOff>
    </xdr:from>
    <xdr:ext cx="469744" cy="259045"/>
    <xdr:sp macro="" textlink="">
      <xdr:nvSpPr>
        <xdr:cNvPr id="716" name="【消防施設】&#10;一人当たり面積平均値テキスト">
          <a:extLst>
            <a:ext uri="{FF2B5EF4-FFF2-40B4-BE49-F238E27FC236}">
              <a16:creationId xmlns:a16="http://schemas.microsoft.com/office/drawing/2014/main" id="{42CB911F-0372-4EC3-BE65-5E111A5C6900}"/>
            </a:ext>
          </a:extLst>
        </xdr:cNvPr>
        <xdr:cNvSpPr txBox="1"/>
      </xdr:nvSpPr>
      <xdr:spPr>
        <a:xfrm>
          <a:off x="22199600" y="1419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717" name="フローチャート: 判断 716">
          <a:extLst>
            <a:ext uri="{FF2B5EF4-FFF2-40B4-BE49-F238E27FC236}">
              <a16:creationId xmlns:a16="http://schemas.microsoft.com/office/drawing/2014/main" id="{91E94E24-6748-4E39-88C9-55B4710FDF97}"/>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718" name="フローチャート: 判断 717">
          <a:extLst>
            <a:ext uri="{FF2B5EF4-FFF2-40B4-BE49-F238E27FC236}">
              <a16:creationId xmlns:a16="http://schemas.microsoft.com/office/drawing/2014/main" id="{3571096B-32CC-4FE0-9B82-9940527BCCC9}"/>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719" name="フローチャート: 判断 718">
          <a:extLst>
            <a:ext uri="{FF2B5EF4-FFF2-40B4-BE49-F238E27FC236}">
              <a16:creationId xmlns:a16="http://schemas.microsoft.com/office/drawing/2014/main" id="{CB3AF6A7-2D49-46FE-82F2-D5F5C52FE481}"/>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720" name="フローチャート: 判断 719">
          <a:extLst>
            <a:ext uri="{FF2B5EF4-FFF2-40B4-BE49-F238E27FC236}">
              <a16:creationId xmlns:a16="http://schemas.microsoft.com/office/drawing/2014/main" id="{569E60B0-D18F-4CDD-9821-3DD2D6D13BCB}"/>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721" name="フローチャート: 判断 720">
          <a:extLst>
            <a:ext uri="{FF2B5EF4-FFF2-40B4-BE49-F238E27FC236}">
              <a16:creationId xmlns:a16="http://schemas.microsoft.com/office/drawing/2014/main" id="{742B1DFD-E5A6-4C2D-B7B1-682BE43E7798}"/>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F4A573C8-3D22-4C5D-B63F-596F4CAB32D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061E67C8-073B-461C-A2D8-47C0D4738D4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4" name="テキスト ボックス 723">
          <a:extLst>
            <a:ext uri="{FF2B5EF4-FFF2-40B4-BE49-F238E27FC236}">
              <a16:creationId xmlns:a16="http://schemas.microsoft.com/office/drawing/2014/main" id="{2858B3EC-EDD7-4605-B5F9-15D0C9BE335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5" name="テキスト ボックス 724">
          <a:extLst>
            <a:ext uri="{FF2B5EF4-FFF2-40B4-BE49-F238E27FC236}">
              <a16:creationId xmlns:a16="http://schemas.microsoft.com/office/drawing/2014/main" id="{051B540E-4BE9-412B-BECC-26681DCD26E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6" name="テキスト ボックス 725">
          <a:extLst>
            <a:ext uri="{FF2B5EF4-FFF2-40B4-BE49-F238E27FC236}">
              <a16:creationId xmlns:a16="http://schemas.microsoft.com/office/drawing/2014/main" id="{71B977B5-C157-4C66-9E94-65109189317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82550</xdr:rowOff>
    </xdr:from>
    <xdr:to>
      <xdr:col>116</xdr:col>
      <xdr:colOff>114300</xdr:colOff>
      <xdr:row>83</xdr:row>
      <xdr:rowOff>12700</xdr:rowOff>
    </xdr:to>
    <xdr:sp macro="" textlink="">
      <xdr:nvSpPr>
        <xdr:cNvPr id="727" name="楕円 726">
          <a:extLst>
            <a:ext uri="{FF2B5EF4-FFF2-40B4-BE49-F238E27FC236}">
              <a16:creationId xmlns:a16="http://schemas.microsoft.com/office/drawing/2014/main" id="{DA3CA31E-A3A9-449A-95A1-A92F111F5232}"/>
            </a:ext>
          </a:extLst>
        </xdr:cNvPr>
        <xdr:cNvSpPr/>
      </xdr:nvSpPr>
      <xdr:spPr>
        <a:xfrm>
          <a:off x="221107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105427</xdr:rowOff>
    </xdr:from>
    <xdr:ext cx="469744" cy="259045"/>
    <xdr:sp macro="" textlink="">
      <xdr:nvSpPr>
        <xdr:cNvPr id="728" name="【消防施設】&#10;一人当たり面積該当値テキスト">
          <a:extLst>
            <a:ext uri="{FF2B5EF4-FFF2-40B4-BE49-F238E27FC236}">
              <a16:creationId xmlns:a16="http://schemas.microsoft.com/office/drawing/2014/main" id="{A4D773B2-0CCB-4ED8-AE43-3B58B63FA468}"/>
            </a:ext>
          </a:extLst>
        </xdr:cNvPr>
        <xdr:cNvSpPr txBox="1"/>
      </xdr:nvSpPr>
      <xdr:spPr>
        <a:xfrm>
          <a:off x="22199600" y="1399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82550</xdr:rowOff>
    </xdr:from>
    <xdr:to>
      <xdr:col>112</xdr:col>
      <xdr:colOff>38100</xdr:colOff>
      <xdr:row>83</xdr:row>
      <xdr:rowOff>12700</xdr:rowOff>
    </xdr:to>
    <xdr:sp macro="" textlink="">
      <xdr:nvSpPr>
        <xdr:cNvPr id="729" name="楕円 728">
          <a:extLst>
            <a:ext uri="{FF2B5EF4-FFF2-40B4-BE49-F238E27FC236}">
              <a16:creationId xmlns:a16="http://schemas.microsoft.com/office/drawing/2014/main" id="{0792D214-92FB-4B8C-8179-733A1174AB9E}"/>
            </a:ext>
          </a:extLst>
        </xdr:cNvPr>
        <xdr:cNvSpPr/>
      </xdr:nvSpPr>
      <xdr:spPr>
        <a:xfrm>
          <a:off x="212725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133350</xdr:rowOff>
    </xdr:from>
    <xdr:to>
      <xdr:col>116</xdr:col>
      <xdr:colOff>63500</xdr:colOff>
      <xdr:row>82</xdr:row>
      <xdr:rowOff>133350</xdr:rowOff>
    </xdr:to>
    <xdr:cxnSp macro="">
      <xdr:nvCxnSpPr>
        <xdr:cNvPr id="730" name="直線コネクタ 729">
          <a:extLst>
            <a:ext uri="{FF2B5EF4-FFF2-40B4-BE49-F238E27FC236}">
              <a16:creationId xmlns:a16="http://schemas.microsoft.com/office/drawing/2014/main" id="{93794700-AA64-4104-921C-94ACC6321441}"/>
            </a:ext>
          </a:extLst>
        </xdr:cNvPr>
        <xdr:cNvCxnSpPr/>
      </xdr:nvCxnSpPr>
      <xdr:spPr>
        <a:xfrm>
          <a:off x="21323300" y="14192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63500</xdr:rowOff>
    </xdr:from>
    <xdr:to>
      <xdr:col>107</xdr:col>
      <xdr:colOff>101600</xdr:colOff>
      <xdr:row>82</xdr:row>
      <xdr:rowOff>165100</xdr:rowOff>
    </xdr:to>
    <xdr:sp macro="" textlink="">
      <xdr:nvSpPr>
        <xdr:cNvPr id="731" name="楕円 730">
          <a:extLst>
            <a:ext uri="{FF2B5EF4-FFF2-40B4-BE49-F238E27FC236}">
              <a16:creationId xmlns:a16="http://schemas.microsoft.com/office/drawing/2014/main" id="{EB017502-0D2F-450E-B83B-0C619ED6074D}"/>
            </a:ext>
          </a:extLst>
        </xdr:cNvPr>
        <xdr:cNvSpPr/>
      </xdr:nvSpPr>
      <xdr:spPr>
        <a:xfrm>
          <a:off x="20383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114300</xdr:rowOff>
    </xdr:from>
    <xdr:to>
      <xdr:col>111</xdr:col>
      <xdr:colOff>177800</xdr:colOff>
      <xdr:row>82</xdr:row>
      <xdr:rowOff>133350</xdr:rowOff>
    </xdr:to>
    <xdr:cxnSp macro="">
      <xdr:nvCxnSpPr>
        <xdr:cNvPr id="732" name="直線コネクタ 731">
          <a:extLst>
            <a:ext uri="{FF2B5EF4-FFF2-40B4-BE49-F238E27FC236}">
              <a16:creationId xmlns:a16="http://schemas.microsoft.com/office/drawing/2014/main" id="{37A1B8F8-404B-4E9D-A934-6A54BE72B14B}"/>
            </a:ext>
          </a:extLst>
        </xdr:cNvPr>
        <xdr:cNvCxnSpPr/>
      </xdr:nvCxnSpPr>
      <xdr:spPr>
        <a:xfrm>
          <a:off x="20434300" y="14173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33" name="楕円 732">
          <a:extLst>
            <a:ext uri="{FF2B5EF4-FFF2-40B4-BE49-F238E27FC236}">
              <a16:creationId xmlns:a16="http://schemas.microsoft.com/office/drawing/2014/main" id="{EAF5616B-11FE-47E6-8392-8B3C375C3A72}"/>
            </a:ext>
          </a:extLst>
        </xdr:cNvPr>
        <xdr:cNvSpPr/>
      </xdr:nvSpPr>
      <xdr:spPr>
        <a:xfrm>
          <a:off x="19494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114300</xdr:rowOff>
    </xdr:from>
    <xdr:to>
      <xdr:col>107</xdr:col>
      <xdr:colOff>50800</xdr:colOff>
      <xdr:row>83</xdr:row>
      <xdr:rowOff>19050</xdr:rowOff>
    </xdr:to>
    <xdr:cxnSp macro="">
      <xdr:nvCxnSpPr>
        <xdr:cNvPr id="734" name="直線コネクタ 733">
          <a:extLst>
            <a:ext uri="{FF2B5EF4-FFF2-40B4-BE49-F238E27FC236}">
              <a16:creationId xmlns:a16="http://schemas.microsoft.com/office/drawing/2014/main" id="{EBDB2144-5B98-416F-B920-BF626844172A}"/>
            </a:ext>
          </a:extLst>
        </xdr:cNvPr>
        <xdr:cNvCxnSpPr/>
      </xdr:nvCxnSpPr>
      <xdr:spPr>
        <a:xfrm flipV="1">
          <a:off x="19545300" y="14173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139700</xdr:rowOff>
    </xdr:from>
    <xdr:to>
      <xdr:col>98</xdr:col>
      <xdr:colOff>38100</xdr:colOff>
      <xdr:row>83</xdr:row>
      <xdr:rowOff>69850</xdr:rowOff>
    </xdr:to>
    <xdr:sp macro="" textlink="">
      <xdr:nvSpPr>
        <xdr:cNvPr id="735" name="楕円 734">
          <a:extLst>
            <a:ext uri="{FF2B5EF4-FFF2-40B4-BE49-F238E27FC236}">
              <a16:creationId xmlns:a16="http://schemas.microsoft.com/office/drawing/2014/main" id="{925F7AD0-C953-4274-A9C1-C9D13AFD5E22}"/>
            </a:ext>
          </a:extLst>
        </xdr:cNvPr>
        <xdr:cNvSpPr/>
      </xdr:nvSpPr>
      <xdr:spPr>
        <a:xfrm>
          <a:off x="18605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19050</xdr:rowOff>
    </xdr:from>
    <xdr:to>
      <xdr:col>102</xdr:col>
      <xdr:colOff>114300</xdr:colOff>
      <xdr:row>83</xdr:row>
      <xdr:rowOff>19050</xdr:rowOff>
    </xdr:to>
    <xdr:cxnSp macro="">
      <xdr:nvCxnSpPr>
        <xdr:cNvPr id="736" name="直線コネクタ 735">
          <a:extLst>
            <a:ext uri="{FF2B5EF4-FFF2-40B4-BE49-F238E27FC236}">
              <a16:creationId xmlns:a16="http://schemas.microsoft.com/office/drawing/2014/main" id="{8562D0AD-C297-4F73-873E-4BD6ED6659EF}"/>
            </a:ext>
          </a:extLst>
        </xdr:cNvPr>
        <xdr:cNvCxnSpPr/>
      </xdr:nvCxnSpPr>
      <xdr:spPr>
        <a:xfrm>
          <a:off x="18656300" y="1424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737" name="n_1aveValue【消防施設】&#10;一人当たり面積">
          <a:extLst>
            <a:ext uri="{FF2B5EF4-FFF2-40B4-BE49-F238E27FC236}">
              <a16:creationId xmlns:a16="http://schemas.microsoft.com/office/drawing/2014/main" id="{8BAEE238-975C-4B3F-8F2E-AE1DEF2CF40B}"/>
            </a:ext>
          </a:extLst>
        </xdr:cNvPr>
        <xdr:cNvSpPr txBox="1"/>
      </xdr:nvSpPr>
      <xdr:spPr>
        <a:xfrm>
          <a:off x="210757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738" name="n_2aveValue【消防施設】&#10;一人当たり面積">
          <a:extLst>
            <a:ext uri="{FF2B5EF4-FFF2-40B4-BE49-F238E27FC236}">
              <a16:creationId xmlns:a16="http://schemas.microsoft.com/office/drawing/2014/main" id="{BFE2A144-542E-457A-8753-CCDB3022DBE0}"/>
            </a:ext>
          </a:extLst>
        </xdr:cNvPr>
        <xdr:cNvSpPr txBox="1"/>
      </xdr:nvSpPr>
      <xdr:spPr>
        <a:xfrm>
          <a:off x="20199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739" name="n_3aveValue【消防施設】&#10;一人当たり面積">
          <a:extLst>
            <a:ext uri="{FF2B5EF4-FFF2-40B4-BE49-F238E27FC236}">
              <a16:creationId xmlns:a16="http://schemas.microsoft.com/office/drawing/2014/main" id="{A1B5C5AF-4ABF-449E-8BF0-AFB3B6AE2C62}"/>
            </a:ext>
          </a:extLst>
        </xdr:cNvPr>
        <xdr:cNvSpPr txBox="1"/>
      </xdr:nvSpPr>
      <xdr:spPr>
        <a:xfrm>
          <a:off x="19310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740" name="n_4aveValue【消防施設】&#10;一人当たり面積">
          <a:extLst>
            <a:ext uri="{FF2B5EF4-FFF2-40B4-BE49-F238E27FC236}">
              <a16:creationId xmlns:a16="http://schemas.microsoft.com/office/drawing/2014/main" id="{5F10EFDB-68D3-4BDC-84BA-9CE8BECC8F31}"/>
            </a:ext>
          </a:extLst>
        </xdr:cNvPr>
        <xdr:cNvSpPr txBox="1"/>
      </xdr:nvSpPr>
      <xdr:spPr>
        <a:xfrm>
          <a:off x="18421427" y="1432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29227</xdr:rowOff>
    </xdr:from>
    <xdr:ext cx="469744" cy="259045"/>
    <xdr:sp macro="" textlink="">
      <xdr:nvSpPr>
        <xdr:cNvPr id="741" name="n_1mainValue【消防施設】&#10;一人当たり面積">
          <a:extLst>
            <a:ext uri="{FF2B5EF4-FFF2-40B4-BE49-F238E27FC236}">
              <a16:creationId xmlns:a16="http://schemas.microsoft.com/office/drawing/2014/main" id="{48FCDF7D-1632-47CB-AA59-0389946F7295}"/>
            </a:ext>
          </a:extLst>
        </xdr:cNvPr>
        <xdr:cNvSpPr txBox="1"/>
      </xdr:nvSpPr>
      <xdr:spPr>
        <a:xfrm>
          <a:off x="21075727" y="1391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10177</xdr:rowOff>
    </xdr:from>
    <xdr:ext cx="469744" cy="259045"/>
    <xdr:sp macro="" textlink="">
      <xdr:nvSpPr>
        <xdr:cNvPr id="742" name="n_2mainValue【消防施設】&#10;一人当たり面積">
          <a:extLst>
            <a:ext uri="{FF2B5EF4-FFF2-40B4-BE49-F238E27FC236}">
              <a16:creationId xmlns:a16="http://schemas.microsoft.com/office/drawing/2014/main" id="{F1FAAD7D-CCBB-4F56-B12C-15C9BDDE10B2}"/>
            </a:ext>
          </a:extLst>
        </xdr:cNvPr>
        <xdr:cNvSpPr txBox="1"/>
      </xdr:nvSpPr>
      <xdr:spPr>
        <a:xfrm>
          <a:off x="20199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743" name="n_3mainValue【消防施設】&#10;一人当たり面積">
          <a:extLst>
            <a:ext uri="{FF2B5EF4-FFF2-40B4-BE49-F238E27FC236}">
              <a16:creationId xmlns:a16="http://schemas.microsoft.com/office/drawing/2014/main" id="{5CBB7AC1-70A1-480E-B6BD-B13F0690F55A}"/>
            </a:ext>
          </a:extLst>
        </xdr:cNvPr>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86377</xdr:rowOff>
    </xdr:from>
    <xdr:ext cx="469744" cy="259045"/>
    <xdr:sp macro="" textlink="">
      <xdr:nvSpPr>
        <xdr:cNvPr id="744" name="n_4mainValue【消防施設】&#10;一人当たり面積">
          <a:extLst>
            <a:ext uri="{FF2B5EF4-FFF2-40B4-BE49-F238E27FC236}">
              <a16:creationId xmlns:a16="http://schemas.microsoft.com/office/drawing/2014/main" id="{7570C833-789A-4071-B2AE-73C0BA9E3C6A}"/>
            </a:ext>
          </a:extLst>
        </xdr:cNvPr>
        <xdr:cNvSpPr txBox="1"/>
      </xdr:nvSpPr>
      <xdr:spPr>
        <a:xfrm>
          <a:off x="18421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5" name="正方形/長方形 744">
          <a:extLst>
            <a:ext uri="{FF2B5EF4-FFF2-40B4-BE49-F238E27FC236}">
              <a16:creationId xmlns:a16="http://schemas.microsoft.com/office/drawing/2014/main" id="{F29C3EB9-3F47-40DF-8C62-0EBEDB079D3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6" name="正方形/長方形 745">
          <a:extLst>
            <a:ext uri="{FF2B5EF4-FFF2-40B4-BE49-F238E27FC236}">
              <a16:creationId xmlns:a16="http://schemas.microsoft.com/office/drawing/2014/main" id="{1821DFE3-207A-4E36-A24D-474C8A68CBF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7" name="正方形/長方形 746">
          <a:extLst>
            <a:ext uri="{FF2B5EF4-FFF2-40B4-BE49-F238E27FC236}">
              <a16:creationId xmlns:a16="http://schemas.microsoft.com/office/drawing/2014/main" id="{AE3586AE-8706-4348-9432-5D31A3011D1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8" name="正方形/長方形 747">
          <a:extLst>
            <a:ext uri="{FF2B5EF4-FFF2-40B4-BE49-F238E27FC236}">
              <a16:creationId xmlns:a16="http://schemas.microsoft.com/office/drawing/2014/main" id="{D5260843-EA6D-4B8C-B440-DB39A12F98F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9" name="正方形/長方形 748">
          <a:extLst>
            <a:ext uri="{FF2B5EF4-FFF2-40B4-BE49-F238E27FC236}">
              <a16:creationId xmlns:a16="http://schemas.microsoft.com/office/drawing/2014/main" id="{BA3B0B97-872C-4520-A3B2-EBF4BC92DE9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0" name="正方形/長方形 749">
          <a:extLst>
            <a:ext uri="{FF2B5EF4-FFF2-40B4-BE49-F238E27FC236}">
              <a16:creationId xmlns:a16="http://schemas.microsoft.com/office/drawing/2014/main" id="{5F03B66A-3661-46BC-BC32-7D48B2B601D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1" name="正方形/長方形 750">
          <a:extLst>
            <a:ext uri="{FF2B5EF4-FFF2-40B4-BE49-F238E27FC236}">
              <a16:creationId xmlns:a16="http://schemas.microsoft.com/office/drawing/2014/main" id="{AA74541B-1948-4693-871C-666F7F3DFE7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2" name="正方形/長方形 751">
          <a:extLst>
            <a:ext uri="{FF2B5EF4-FFF2-40B4-BE49-F238E27FC236}">
              <a16:creationId xmlns:a16="http://schemas.microsoft.com/office/drawing/2014/main" id="{D7A487ED-13B2-48A7-9E7C-2012B67B668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3" name="テキスト ボックス 752">
          <a:extLst>
            <a:ext uri="{FF2B5EF4-FFF2-40B4-BE49-F238E27FC236}">
              <a16:creationId xmlns:a16="http://schemas.microsoft.com/office/drawing/2014/main" id="{237C0315-CF0A-4D81-A8DE-C092DC6EE85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4" name="直線コネクタ 753">
          <a:extLst>
            <a:ext uri="{FF2B5EF4-FFF2-40B4-BE49-F238E27FC236}">
              <a16:creationId xmlns:a16="http://schemas.microsoft.com/office/drawing/2014/main" id="{28F9379E-31C5-4E8A-BB7E-1F3F375BA49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5" name="テキスト ボックス 754">
          <a:extLst>
            <a:ext uri="{FF2B5EF4-FFF2-40B4-BE49-F238E27FC236}">
              <a16:creationId xmlns:a16="http://schemas.microsoft.com/office/drawing/2014/main" id="{A683642C-16C0-441C-98BB-A073DE2F005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6" name="直線コネクタ 755">
          <a:extLst>
            <a:ext uri="{FF2B5EF4-FFF2-40B4-BE49-F238E27FC236}">
              <a16:creationId xmlns:a16="http://schemas.microsoft.com/office/drawing/2014/main" id="{275A70CB-CADD-4510-AA27-C0AFFB49BDF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7" name="テキスト ボックス 756">
          <a:extLst>
            <a:ext uri="{FF2B5EF4-FFF2-40B4-BE49-F238E27FC236}">
              <a16:creationId xmlns:a16="http://schemas.microsoft.com/office/drawing/2014/main" id="{9D5AC01D-9FDF-4445-9AD2-BC097F7A8FD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8" name="直線コネクタ 757">
          <a:extLst>
            <a:ext uri="{FF2B5EF4-FFF2-40B4-BE49-F238E27FC236}">
              <a16:creationId xmlns:a16="http://schemas.microsoft.com/office/drawing/2014/main" id="{9B925AFE-815A-4A44-A24A-BA1ACF4DBF2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9" name="テキスト ボックス 758">
          <a:extLst>
            <a:ext uri="{FF2B5EF4-FFF2-40B4-BE49-F238E27FC236}">
              <a16:creationId xmlns:a16="http://schemas.microsoft.com/office/drawing/2014/main" id="{864152AC-F336-4030-821B-FCE4D5077F6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60" name="直線コネクタ 759">
          <a:extLst>
            <a:ext uri="{FF2B5EF4-FFF2-40B4-BE49-F238E27FC236}">
              <a16:creationId xmlns:a16="http://schemas.microsoft.com/office/drawing/2014/main" id="{55B080A6-CDFC-4DEE-A6AD-934987D1004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1" name="テキスト ボックス 760">
          <a:extLst>
            <a:ext uri="{FF2B5EF4-FFF2-40B4-BE49-F238E27FC236}">
              <a16:creationId xmlns:a16="http://schemas.microsoft.com/office/drawing/2014/main" id="{5FB82330-9CFC-4CA8-B865-8D38A74BCCD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2" name="直線コネクタ 761">
          <a:extLst>
            <a:ext uri="{FF2B5EF4-FFF2-40B4-BE49-F238E27FC236}">
              <a16:creationId xmlns:a16="http://schemas.microsoft.com/office/drawing/2014/main" id="{8C2FA0BE-E107-4FE1-B184-FB4987CE526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3" name="テキスト ボックス 762">
          <a:extLst>
            <a:ext uri="{FF2B5EF4-FFF2-40B4-BE49-F238E27FC236}">
              <a16:creationId xmlns:a16="http://schemas.microsoft.com/office/drawing/2014/main" id="{E50AF017-E5D1-4E29-B10E-C7EEC788ED9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4" name="直線コネクタ 763">
          <a:extLst>
            <a:ext uri="{FF2B5EF4-FFF2-40B4-BE49-F238E27FC236}">
              <a16:creationId xmlns:a16="http://schemas.microsoft.com/office/drawing/2014/main" id="{EED601F2-9F53-4309-A0BE-3C3EAF07FBE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5" name="テキスト ボックス 764">
          <a:extLst>
            <a:ext uri="{FF2B5EF4-FFF2-40B4-BE49-F238E27FC236}">
              <a16:creationId xmlns:a16="http://schemas.microsoft.com/office/drawing/2014/main" id="{17E80FD7-6015-407A-9722-F59D707432E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6" name="直線コネクタ 765">
          <a:extLst>
            <a:ext uri="{FF2B5EF4-FFF2-40B4-BE49-F238E27FC236}">
              <a16:creationId xmlns:a16="http://schemas.microsoft.com/office/drawing/2014/main" id="{1FB9AFB6-CFA0-4AB6-B659-B695F289971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7" name="テキスト ボックス 766">
          <a:extLst>
            <a:ext uri="{FF2B5EF4-FFF2-40B4-BE49-F238E27FC236}">
              <a16:creationId xmlns:a16="http://schemas.microsoft.com/office/drawing/2014/main" id="{E81DA9A8-6F6D-4159-83E1-9AA943D3529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8" name="【庁舎】&#10;有形固定資産減価償却率グラフ枠">
          <a:extLst>
            <a:ext uri="{FF2B5EF4-FFF2-40B4-BE49-F238E27FC236}">
              <a16:creationId xmlns:a16="http://schemas.microsoft.com/office/drawing/2014/main" id="{64DFC575-4563-4366-A611-2DDDCB282F9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769" name="直線コネクタ 768">
          <a:extLst>
            <a:ext uri="{FF2B5EF4-FFF2-40B4-BE49-F238E27FC236}">
              <a16:creationId xmlns:a16="http://schemas.microsoft.com/office/drawing/2014/main" id="{19E0308A-2BC1-48A2-811C-6EB94FAAC3CB}"/>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70" name="【庁舎】&#10;有形固定資産減価償却率最小値テキスト">
          <a:extLst>
            <a:ext uri="{FF2B5EF4-FFF2-40B4-BE49-F238E27FC236}">
              <a16:creationId xmlns:a16="http://schemas.microsoft.com/office/drawing/2014/main" id="{49D1A018-08B0-41BE-BE09-849D0DBB1A74}"/>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71" name="直線コネクタ 770">
          <a:extLst>
            <a:ext uri="{FF2B5EF4-FFF2-40B4-BE49-F238E27FC236}">
              <a16:creationId xmlns:a16="http://schemas.microsoft.com/office/drawing/2014/main" id="{BDA954C2-14D1-4C24-8F07-5F91F5DF35C5}"/>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772" name="【庁舎】&#10;有形固定資産減価償却率最大値テキスト">
          <a:extLst>
            <a:ext uri="{FF2B5EF4-FFF2-40B4-BE49-F238E27FC236}">
              <a16:creationId xmlns:a16="http://schemas.microsoft.com/office/drawing/2014/main" id="{118EFA94-FE52-4C5C-B11E-94697C64037B}"/>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773" name="直線コネクタ 772">
          <a:extLst>
            <a:ext uri="{FF2B5EF4-FFF2-40B4-BE49-F238E27FC236}">
              <a16:creationId xmlns:a16="http://schemas.microsoft.com/office/drawing/2014/main" id="{C7A3AACE-9CAE-468C-974B-743FDA8B06E6}"/>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774" name="【庁舎】&#10;有形固定資産減価償却率平均値テキスト">
          <a:extLst>
            <a:ext uri="{FF2B5EF4-FFF2-40B4-BE49-F238E27FC236}">
              <a16:creationId xmlns:a16="http://schemas.microsoft.com/office/drawing/2014/main" id="{465C6FBC-B3D2-4EF5-969D-EA7E0EA91743}"/>
            </a:ext>
          </a:extLst>
        </xdr:cNvPr>
        <xdr:cNvSpPr txBox="1"/>
      </xdr:nvSpPr>
      <xdr:spPr>
        <a:xfrm>
          <a:off x="16357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775" name="フローチャート: 判断 774">
          <a:extLst>
            <a:ext uri="{FF2B5EF4-FFF2-40B4-BE49-F238E27FC236}">
              <a16:creationId xmlns:a16="http://schemas.microsoft.com/office/drawing/2014/main" id="{3A07A326-08C1-4331-9CE3-C5BD3BB78679}"/>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776" name="フローチャート: 判断 775">
          <a:extLst>
            <a:ext uri="{FF2B5EF4-FFF2-40B4-BE49-F238E27FC236}">
              <a16:creationId xmlns:a16="http://schemas.microsoft.com/office/drawing/2014/main" id="{3AC529C4-D9D4-4E57-91EA-969ACEAF35AA}"/>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777" name="フローチャート: 判断 776">
          <a:extLst>
            <a:ext uri="{FF2B5EF4-FFF2-40B4-BE49-F238E27FC236}">
              <a16:creationId xmlns:a16="http://schemas.microsoft.com/office/drawing/2014/main" id="{5EFD473E-7330-4D3B-8FD8-C2C07490B0ED}"/>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778" name="フローチャート: 判断 777">
          <a:extLst>
            <a:ext uri="{FF2B5EF4-FFF2-40B4-BE49-F238E27FC236}">
              <a16:creationId xmlns:a16="http://schemas.microsoft.com/office/drawing/2014/main" id="{EE1C1AF0-ECC3-4F62-8CF7-1103C88C5AA0}"/>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779" name="フローチャート: 判断 778">
          <a:extLst>
            <a:ext uri="{FF2B5EF4-FFF2-40B4-BE49-F238E27FC236}">
              <a16:creationId xmlns:a16="http://schemas.microsoft.com/office/drawing/2014/main" id="{FD7A9A84-F973-4307-9D7E-C59BCCF7FD87}"/>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7F8ED958-C560-4E0A-9C16-10F73BD01FD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4E18B4F-09BB-4BC5-9325-39104228056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2F63F060-A2BA-4CB7-BA37-580B3F2CFEE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748FBD05-0C2B-4568-B253-74FCC7DDFB4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6D4A62A5-A34C-4E26-B2A0-1E26A8F5750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785" name="楕円 784">
          <a:extLst>
            <a:ext uri="{FF2B5EF4-FFF2-40B4-BE49-F238E27FC236}">
              <a16:creationId xmlns:a16="http://schemas.microsoft.com/office/drawing/2014/main" id="{CD5E0CD5-BFF5-4A4E-8701-F36ABB87EFF3}"/>
            </a:ext>
          </a:extLst>
        </xdr:cNvPr>
        <xdr:cNvSpPr/>
      </xdr:nvSpPr>
      <xdr:spPr>
        <a:xfrm>
          <a:off x="16268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786" name="【庁舎】&#10;有形固定資産減価償却率該当値テキスト">
          <a:extLst>
            <a:ext uri="{FF2B5EF4-FFF2-40B4-BE49-F238E27FC236}">
              <a16:creationId xmlns:a16="http://schemas.microsoft.com/office/drawing/2014/main" id="{5513ECF0-194A-4505-970A-AFC03B68629B}"/>
            </a:ext>
          </a:extLst>
        </xdr:cNvPr>
        <xdr:cNvSpPr txBox="1"/>
      </xdr:nvSpPr>
      <xdr:spPr>
        <a:xfrm>
          <a:off x="16357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101600</xdr:rowOff>
    </xdr:from>
    <xdr:to>
      <xdr:col>81</xdr:col>
      <xdr:colOff>101600</xdr:colOff>
      <xdr:row>109</xdr:row>
      <xdr:rowOff>31750</xdr:rowOff>
    </xdr:to>
    <xdr:sp macro="" textlink="">
      <xdr:nvSpPr>
        <xdr:cNvPr id="787" name="楕円 786">
          <a:extLst>
            <a:ext uri="{FF2B5EF4-FFF2-40B4-BE49-F238E27FC236}">
              <a16:creationId xmlns:a16="http://schemas.microsoft.com/office/drawing/2014/main" id="{FEF74795-D35E-4F26-A6AD-F8F69EAC5B8E}"/>
            </a:ext>
          </a:extLst>
        </xdr:cNvPr>
        <xdr:cNvSpPr/>
      </xdr:nvSpPr>
      <xdr:spPr>
        <a:xfrm>
          <a:off x="15430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152400</xdr:rowOff>
    </xdr:from>
    <xdr:to>
      <xdr:col>85</xdr:col>
      <xdr:colOff>127000</xdr:colOff>
      <xdr:row>108</xdr:row>
      <xdr:rowOff>152400</xdr:rowOff>
    </xdr:to>
    <xdr:cxnSp macro="">
      <xdr:nvCxnSpPr>
        <xdr:cNvPr id="788" name="直線コネクタ 787">
          <a:extLst>
            <a:ext uri="{FF2B5EF4-FFF2-40B4-BE49-F238E27FC236}">
              <a16:creationId xmlns:a16="http://schemas.microsoft.com/office/drawing/2014/main" id="{EB5C5CF0-363D-4310-8076-F9C8B51CCFC6}"/>
            </a:ext>
          </a:extLst>
        </xdr:cNvPr>
        <xdr:cNvCxnSpPr/>
      </xdr:nvCxnSpPr>
      <xdr:spPr>
        <a:xfrm>
          <a:off x="15481300" y="186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101600</xdr:rowOff>
    </xdr:from>
    <xdr:to>
      <xdr:col>76</xdr:col>
      <xdr:colOff>165100</xdr:colOff>
      <xdr:row>109</xdr:row>
      <xdr:rowOff>31750</xdr:rowOff>
    </xdr:to>
    <xdr:sp macro="" textlink="">
      <xdr:nvSpPr>
        <xdr:cNvPr id="789" name="楕円 788">
          <a:extLst>
            <a:ext uri="{FF2B5EF4-FFF2-40B4-BE49-F238E27FC236}">
              <a16:creationId xmlns:a16="http://schemas.microsoft.com/office/drawing/2014/main" id="{4E06E619-7CE3-484C-A603-8EF084BBA50A}"/>
            </a:ext>
          </a:extLst>
        </xdr:cNvPr>
        <xdr:cNvSpPr/>
      </xdr:nvSpPr>
      <xdr:spPr>
        <a:xfrm>
          <a:off x="14541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152400</xdr:rowOff>
    </xdr:from>
    <xdr:to>
      <xdr:col>81</xdr:col>
      <xdr:colOff>50800</xdr:colOff>
      <xdr:row>108</xdr:row>
      <xdr:rowOff>152400</xdr:rowOff>
    </xdr:to>
    <xdr:cxnSp macro="">
      <xdr:nvCxnSpPr>
        <xdr:cNvPr id="790" name="直線コネクタ 789">
          <a:extLst>
            <a:ext uri="{FF2B5EF4-FFF2-40B4-BE49-F238E27FC236}">
              <a16:creationId xmlns:a16="http://schemas.microsoft.com/office/drawing/2014/main" id="{9A13AF07-EBB2-4930-87B0-73FC563A65EE}"/>
            </a:ext>
          </a:extLst>
        </xdr:cNvPr>
        <xdr:cNvCxnSpPr/>
      </xdr:nvCxnSpPr>
      <xdr:spPr>
        <a:xfrm>
          <a:off x="14592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101600</xdr:rowOff>
    </xdr:from>
    <xdr:to>
      <xdr:col>72</xdr:col>
      <xdr:colOff>38100</xdr:colOff>
      <xdr:row>109</xdr:row>
      <xdr:rowOff>31750</xdr:rowOff>
    </xdr:to>
    <xdr:sp macro="" textlink="">
      <xdr:nvSpPr>
        <xdr:cNvPr id="791" name="楕円 790">
          <a:extLst>
            <a:ext uri="{FF2B5EF4-FFF2-40B4-BE49-F238E27FC236}">
              <a16:creationId xmlns:a16="http://schemas.microsoft.com/office/drawing/2014/main" id="{DD6DB2B5-5998-4BD6-9F2C-10A2AD8878FC}"/>
            </a:ext>
          </a:extLst>
        </xdr:cNvPr>
        <xdr:cNvSpPr/>
      </xdr:nvSpPr>
      <xdr:spPr>
        <a:xfrm>
          <a:off x="13652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152400</xdr:rowOff>
    </xdr:from>
    <xdr:to>
      <xdr:col>76</xdr:col>
      <xdr:colOff>114300</xdr:colOff>
      <xdr:row>108</xdr:row>
      <xdr:rowOff>152400</xdr:rowOff>
    </xdr:to>
    <xdr:cxnSp macro="">
      <xdr:nvCxnSpPr>
        <xdr:cNvPr id="792" name="直線コネクタ 791">
          <a:extLst>
            <a:ext uri="{FF2B5EF4-FFF2-40B4-BE49-F238E27FC236}">
              <a16:creationId xmlns:a16="http://schemas.microsoft.com/office/drawing/2014/main" id="{77B30863-AE1E-4489-855E-FA63A1BE3F31}"/>
            </a:ext>
          </a:extLst>
        </xdr:cNvPr>
        <xdr:cNvCxnSpPr/>
      </xdr:nvCxnSpPr>
      <xdr:spPr>
        <a:xfrm>
          <a:off x="13703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101600</xdr:rowOff>
    </xdr:from>
    <xdr:to>
      <xdr:col>67</xdr:col>
      <xdr:colOff>101600</xdr:colOff>
      <xdr:row>109</xdr:row>
      <xdr:rowOff>31750</xdr:rowOff>
    </xdr:to>
    <xdr:sp macro="" textlink="">
      <xdr:nvSpPr>
        <xdr:cNvPr id="793" name="楕円 792">
          <a:extLst>
            <a:ext uri="{FF2B5EF4-FFF2-40B4-BE49-F238E27FC236}">
              <a16:creationId xmlns:a16="http://schemas.microsoft.com/office/drawing/2014/main" id="{909A3AAF-1E08-42C5-8C9E-1DD8563BB731}"/>
            </a:ext>
          </a:extLst>
        </xdr:cNvPr>
        <xdr:cNvSpPr/>
      </xdr:nvSpPr>
      <xdr:spPr>
        <a:xfrm>
          <a:off x="12763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152400</xdr:rowOff>
    </xdr:from>
    <xdr:to>
      <xdr:col>71</xdr:col>
      <xdr:colOff>177800</xdr:colOff>
      <xdr:row>108</xdr:row>
      <xdr:rowOff>152400</xdr:rowOff>
    </xdr:to>
    <xdr:cxnSp macro="">
      <xdr:nvCxnSpPr>
        <xdr:cNvPr id="794" name="直線コネクタ 793">
          <a:extLst>
            <a:ext uri="{FF2B5EF4-FFF2-40B4-BE49-F238E27FC236}">
              <a16:creationId xmlns:a16="http://schemas.microsoft.com/office/drawing/2014/main" id="{08DC3255-3BA7-4A25-ABAC-ED911D8E3271}"/>
            </a:ext>
          </a:extLst>
        </xdr:cNvPr>
        <xdr:cNvCxnSpPr/>
      </xdr:nvCxnSpPr>
      <xdr:spPr>
        <a:xfrm>
          <a:off x="12814300" y="186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795" name="n_1aveValue【庁舎】&#10;有形固定資産減価償却率">
          <a:extLst>
            <a:ext uri="{FF2B5EF4-FFF2-40B4-BE49-F238E27FC236}">
              <a16:creationId xmlns:a16="http://schemas.microsoft.com/office/drawing/2014/main" id="{AFC0889D-B16F-472C-AE78-6EF74A007491}"/>
            </a:ext>
          </a:extLst>
        </xdr:cNvPr>
        <xdr:cNvSpPr txBox="1"/>
      </xdr:nvSpPr>
      <xdr:spPr>
        <a:xfrm>
          <a:off x="152660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796" name="n_2aveValue【庁舎】&#10;有形固定資産減価償却率">
          <a:extLst>
            <a:ext uri="{FF2B5EF4-FFF2-40B4-BE49-F238E27FC236}">
              <a16:creationId xmlns:a16="http://schemas.microsoft.com/office/drawing/2014/main" id="{917E652F-25CA-454E-9FF0-6006BC783B57}"/>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797" name="n_3aveValue【庁舎】&#10;有形固定資産減価償却率">
          <a:extLst>
            <a:ext uri="{FF2B5EF4-FFF2-40B4-BE49-F238E27FC236}">
              <a16:creationId xmlns:a16="http://schemas.microsoft.com/office/drawing/2014/main" id="{6B2CD490-3823-41AB-B113-1D12FC9AAB6F}"/>
            </a:ext>
          </a:extLst>
        </xdr:cNvPr>
        <xdr:cNvSpPr txBox="1"/>
      </xdr:nvSpPr>
      <xdr:spPr>
        <a:xfrm>
          <a:off x="13500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798" name="n_4aveValue【庁舎】&#10;有形固定資産減価償却率">
          <a:extLst>
            <a:ext uri="{FF2B5EF4-FFF2-40B4-BE49-F238E27FC236}">
              <a16:creationId xmlns:a16="http://schemas.microsoft.com/office/drawing/2014/main" id="{D301A8A6-E201-496E-A390-38DB14327C9C}"/>
            </a:ext>
          </a:extLst>
        </xdr:cNvPr>
        <xdr:cNvSpPr txBox="1"/>
      </xdr:nvSpPr>
      <xdr:spPr>
        <a:xfrm>
          <a:off x="12611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22877</xdr:rowOff>
    </xdr:from>
    <xdr:ext cx="469744" cy="259045"/>
    <xdr:sp macro="" textlink="">
      <xdr:nvSpPr>
        <xdr:cNvPr id="799" name="n_1mainValue【庁舎】&#10;有形固定資産減価償却率">
          <a:extLst>
            <a:ext uri="{FF2B5EF4-FFF2-40B4-BE49-F238E27FC236}">
              <a16:creationId xmlns:a16="http://schemas.microsoft.com/office/drawing/2014/main" id="{FC5B05DF-BE55-4C60-988E-567579564F89}"/>
            </a:ext>
          </a:extLst>
        </xdr:cNvPr>
        <xdr:cNvSpPr txBox="1"/>
      </xdr:nvSpPr>
      <xdr:spPr>
        <a:xfrm>
          <a:off x="15233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109</xdr:row>
      <xdr:rowOff>22877</xdr:rowOff>
    </xdr:from>
    <xdr:ext cx="469744" cy="259045"/>
    <xdr:sp macro="" textlink="">
      <xdr:nvSpPr>
        <xdr:cNvPr id="800" name="n_2mainValue【庁舎】&#10;有形固定資産減価償却率">
          <a:extLst>
            <a:ext uri="{FF2B5EF4-FFF2-40B4-BE49-F238E27FC236}">
              <a16:creationId xmlns:a16="http://schemas.microsoft.com/office/drawing/2014/main" id="{ED4016FD-43E5-4E0E-B7EC-21C2EFD59983}"/>
            </a:ext>
          </a:extLst>
        </xdr:cNvPr>
        <xdr:cNvSpPr txBox="1"/>
      </xdr:nvSpPr>
      <xdr:spPr>
        <a:xfrm>
          <a:off x="14357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22877</xdr:rowOff>
    </xdr:from>
    <xdr:ext cx="469744" cy="259045"/>
    <xdr:sp macro="" textlink="">
      <xdr:nvSpPr>
        <xdr:cNvPr id="801" name="n_3mainValue【庁舎】&#10;有形固定資産減価償却率">
          <a:extLst>
            <a:ext uri="{FF2B5EF4-FFF2-40B4-BE49-F238E27FC236}">
              <a16:creationId xmlns:a16="http://schemas.microsoft.com/office/drawing/2014/main" id="{B496D815-4C7D-4248-9727-B6A3046F11CC}"/>
            </a:ext>
          </a:extLst>
        </xdr:cNvPr>
        <xdr:cNvSpPr txBox="1"/>
      </xdr:nvSpPr>
      <xdr:spPr>
        <a:xfrm>
          <a:off x="13468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109</xdr:row>
      <xdr:rowOff>22877</xdr:rowOff>
    </xdr:from>
    <xdr:ext cx="469744" cy="259045"/>
    <xdr:sp macro="" textlink="">
      <xdr:nvSpPr>
        <xdr:cNvPr id="802" name="n_4mainValue【庁舎】&#10;有形固定資産減価償却率">
          <a:extLst>
            <a:ext uri="{FF2B5EF4-FFF2-40B4-BE49-F238E27FC236}">
              <a16:creationId xmlns:a16="http://schemas.microsoft.com/office/drawing/2014/main" id="{B32FCF7D-DBC7-40FC-8B24-3E186E5655CC}"/>
            </a:ext>
          </a:extLst>
        </xdr:cNvPr>
        <xdr:cNvSpPr txBox="1"/>
      </xdr:nvSpPr>
      <xdr:spPr>
        <a:xfrm>
          <a:off x="125794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a:extLst>
            <a:ext uri="{FF2B5EF4-FFF2-40B4-BE49-F238E27FC236}">
              <a16:creationId xmlns:a16="http://schemas.microsoft.com/office/drawing/2014/main" id="{8E7E4C95-312E-44FA-8176-CF7A7FBF5E7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a:extLst>
            <a:ext uri="{FF2B5EF4-FFF2-40B4-BE49-F238E27FC236}">
              <a16:creationId xmlns:a16="http://schemas.microsoft.com/office/drawing/2014/main" id="{8E84C220-FB3D-4403-A84E-7036A57D3D5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a:extLst>
            <a:ext uri="{FF2B5EF4-FFF2-40B4-BE49-F238E27FC236}">
              <a16:creationId xmlns:a16="http://schemas.microsoft.com/office/drawing/2014/main" id="{16D524D6-C94B-4EB8-93CE-B4440E9BBC3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a:extLst>
            <a:ext uri="{FF2B5EF4-FFF2-40B4-BE49-F238E27FC236}">
              <a16:creationId xmlns:a16="http://schemas.microsoft.com/office/drawing/2014/main" id="{DD29D16D-576C-4FBF-B6CB-1098F451F5C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a:extLst>
            <a:ext uri="{FF2B5EF4-FFF2-40B4-BE49-F238E27FC236}">
              <a16:creationId xmlns:a16="http://schemas.microsoft.com/office/drawing/2014/main" id="{DFB87BC1-9669-4B4C-B4FC-E7C6F7B60FB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a:extLst>
            <a:ext uri="{FF2B5EF4-FFF2-40B4-BE49-F238E27FC236}">
              <a16:creationId xmlns:a16="http://schemas.microsoft.com/office/drawing/2014/main" id="{A0B3E68D-7D6E-4517-93A6-D5319873086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a:extLst>
            <a:ext uri="{FF2B5EF4-FFF2-40B4-BE49-F238E27FC236}">
              <a16:creationId xmlns:a16="http://schemas.microsoft.com/office/drawing/2014/main" id="{CF4065F0-5E24-47EF-BEED-B7B834A00B7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a:extLst>
            <a:ext uri="{FF2B5EF4-FFF2-40B4-BE49-F238E27FC236}">
              <a16:creationId xmlns:a16="http://schemas.microsoft.com/office/drawing/2014/main" id="{F86A026B-58AE-4770-A29C-D81593E2C38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a:extLst>
            <a:ext uri="{FF2B5EF4-FFF2-40B4-BE49-F238E27FC236}">
              <a16:creationId xmlns:a16="http://schemas.microsoft.com/office/drawing/2014/main" id="{B4B411DF-426C-4872-A05B-1CA70B457C0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a:extLst>
            <a:ext uri="{FF2B5EF4-FFF2-40B4-BE49-F238E27FC236}">
              <a16:creationId xmlns:a16="http://schemas.microsoft.com/office/drawing/2014/main" id="{87C87DF6-7408-42AB-9136-2AD3E6C8696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3" name="直線コネクタ 812">
          <a:extLst>
            <a:ext uri="{FF2B5EF4-FFF2-40B4-BE49-F238E27FC236}">
              <a16:creationId xmlns:a16="http://schemas.microsoft.com/office/drawing/2014/main" id="{17C197E7-9B76-41EE-A780-18750DDBE4D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4" name="テキスト ボックス 813">
          <a:extLst>
            <a:ext uri="{FF2B5EF4-FFF2-40B4-BE49-F238E27FC236}">
              <a16:creationId xmlns:a16="http://schemas.microsoft.com/office/drawing/2014/main" id="{4CA7E281-2C5F-446A-985C-F4392E67242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5" name="直線コネクタ 814">
          <a:extLst>
            <a:ext uri="{FF2B5EF4-FFF2-40B4-BE49-F238E27FC236}">
              <a16:creationId xmlns:a16="http://schemas.microsoft.com/office/drawing/2014/main" id="{56270DC4-1826-432C-96F3-FE0E1DCF97D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6" name="テキスト ボックス 815">
          <a:extLst>
            <a:ext uri="{FF2B5EF4-FFF2-40B4-BE49-F238E27FC236}">
              <a16:creationId xmlns:a16="http://schemas.microsoft.com/office/drawing/2014/main" id="{B178976E-B3B8-48A8-8873-CE9BC7400B6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7" name="直線コネクタ 816">
          <a:extLst>
            <a:ext uri="{FF2B5EF4-FFF2-40B4-BE49-F238E27FC236}">
              <a16:creationId xmlns:a16="http://schemas.microsoft.com/office/drawing/2014/main" id="{BF719D66-174B-4501-8857-765D6795D7B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8" name="テキスト ボックス 817">
          <a:extLst>
            <a:ext uri="{FF2B5EF4-FFF2-40B4-BE49-F238E27FC236}">
              <a16:creationId xmlns:a16="http://schemas.microsoft.com/office/drawing/2014/main" id="{A2E1CCAA-9BCA-4B46-8267-5207947FCE4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9" name="直線コネクタ 818">
          <a:extLst>
            <a:ext uri="{FF2B5EF4-FFF2-40B4-BE49-F238E27FC236}">
              <a16:creationId xmlns:a16="http://schemas.microsoft.com/office/drawing/2014/main" id="{88DC9621-3048-4BCE-A8F0-CDE69E82EB2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0" name="テキスト ボックス 819">
          <a:extLst>
            <a:ext uri="{FF2B5EF4-FFF2-40B4-BE49-F238E27FC236}">
              <a16:creationId xmlns:a16="http://schemas.microsoft.com/office/drawing/2014/main" id="{0AC4FCED-FD85-4FE6-8174-9606A8A93AD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1" name="直線コネクタ 820">
          <a:extLst>
            <a:ext uri="{FF2B5EF4-FFF2-40B4-BE49-F238E27FC236}">
              <a16:creationId xmlns:a16="http://schemas.microsoft.com/office/drawing/2014/main" id="{78F43ACD-FB9D-4817-9BCF-DDBE68CCAC3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2" name="テキスト ボックス 821">
          <a:extLst>
            <a:ext uri="{FF2B5EF4-FFF2-40B4-BE49-F238E27FC236}">
              <a16:creationId xmlns:a16="http://schemas.microsoft.com/office/drawing/2014/main" id="{EA0D9715-DC01-457A-BB12-D75349DF484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3600A7E0-EE55-489A-B4D2-E7094793D8F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5F202FB6-0440-4156-A667-F197214C52E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F3E05111-37E3-463F-9CEA-8B84805C82D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826" name="直線コネクタ 825">
          <a:extLst>
            <a:ext uri="{FF2B5EF4-FFF2-40B4-BE49-F238E27FC236}">
              <a16:creationId xmlns:a16="http://schemas.microsoft.com/office/drawing/2014/main" id="{E34F8682-6720-4C80-B0B6-1263D133507B}"/>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827" name="【庁舎】&#10;一人当たり面積最小値テキスト">
          <a:extLst>
            <a:ext uri="{FF2B5EF4-FFF2-40B4-BE49-F238E27FC236}">
              <a16:creationId xmlns:a16="http://schemas.microsoft.com/office/drawing/2014/main" id="{5F177045-F47B-405A-8378-A970C318B41A}"/>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828" name="直線コネクタ 827">
          <a:extLst>
            <a:ext uri="{FF2B5EF4-FFF2-40B4-BE49-F238E27FC236}">
              <a16:creationId xmlns:a16="http://schemas.microsoft.com/office/drawing/2014/main" id="{32CA6DFA-22F5-43D1-87F5-51862BC2FAA6}"/>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829" name="【庁舎】&#10;一人当たり面積最大値テキスト">
          <a:extLst>
            <a:ext uri="{FF2B5EF4-FFF2-40B4-BE49-F238E27FC236}">
              <a16:creationId xmlns:a16="http://schemas.microsoft.com/office/drawing/2014/main" id="{91AEB04E-6837-4B6C-B1B7-BBA2ADDD849D}"/>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830" name="直線コネクタ 829">
          <a:extLst>
            <a:ext uri="{FF2B5EF4-FFF2-40B4-BE49-F238E27FC236}">
              <a16:creationId xmlns:a16="http://schemas.microsoft.com/office/drawing/2014/main" id="{1E5EFFC8-2AEE-4096-8CA5-D8E6F2F0E5BF}"/>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86377</xdr:rowOff>
    </xdr:from>
    <xdr:ext cx="469744" cy="259045"/>
    <xdr:sp macro="" textlink="">
      <xdr:nvSpPr>
        <xdr:cNvPr id="831" name="【庁舎】&#10;一人当たり面積平均値テキスト">
          <a:extLst>
            <a:ext uri="{FF2B5EF4-FFF2-40B4-BE49-F238E27FC236}">
              <a16:creationId xmlns:a16="http://schemas.microsoft.com/office/drawing/2014/main" id="{D2B20ED9-71B1-4838-A23B-F564897BE298}"/>
            </a:ext>
          </a:extLst>
        </xdr:cNvPr>
        <xdr:cNvSpPr txBox="1"/>
      </xdr:nvSpPr>
      <xdr:spPr>
        <a:xfrm>
          <a:off x="22199600" y="1791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832" name="フローチャート: 判断 831">
          <a:extLst>
            <a:ext uri="{FF2B5EF4-FFF2-40B4-BE49-F238E27FC236}">
              <a16:creationId xmlns:a16="http://schemas.microsoft.com/office/drawing/2014/main" id="{DE3276C2-68E5-43C9-A2FA-3ADBDB19BF2A}"/>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833" name="フローチャート: 判断 832">
          <a:extLst>
            <a:ext uri="{FF2B5EF4-FFF2-40B4-BE49-F238E27FC236}">
              <a16:creationId xmlns:a16="http://schemas.microsoft.com/office/drawing/2014/main" id="{09C2AD46-01E7-41EA-9860-60DEF4993719}"/>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834" name="フローチャート: 判断 833">
          <a:extLst>
            <a:ext uri="{FF2B5EF4-FFF2-40B4-BE49-F238E27FC236}">
              <a16:creationId xmlns:a16="http://schemas.microsoft.com/office/drawing/2014/main" id="{EBFDAD42-1D96-49F8-A8FB-C92AF1A955F2}"/>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35" name="フローチャート: 判断 834">
          <a:extLst>
            <a:ext uri="{FF2B5EF4-FFF2-40B4-BE49-F238E27FC236}">
              <a16:creationId xmlns:a16="http://schemas.microsoft.com/office/drawing/2014/main" id="{BFD453FC-3895-423D-B78B-113057C4FF20}"/>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836" name="フローチャート: 判断 835">
          <a:extLst>
            <a:ext uri="{FF2B5EF4-FFF2-40B4-BE49-F238E27FC236}">
              <a16:creationId xmlns:a16="http://schemas.microsoft.com/office/drawing/2014/main" id="{81A41654-F30C-46C7-B8B9-678A73C6BD73}"/>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1F8D1BC6-79CD-4F33-A785-0E13A030BFA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21E9C418-109A-4676-BD60-7979E6D40DC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A4FF093E-0152-4CDA-A986-CA6B1CC1722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923E6557-2970-467A-A7B0-CAE41C9711B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E9D6B51A-34FF-4641-A75C-27FEAC0CEE2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105411</xdr:rowOff>
    </xdr:from>
    <xdr:to>
      <xdr:col>116</xdr:col>
      <xdr:colOff>114300</xdr:colOff>
      <xdr:row>108</xdr:row>
      <xdr:rowOff>35561</xdr:rowOff>
    </xdr:to>
    <xdr:sp macro="" textlink="">
      <xdr:nvSpPr>
        <xdr:cNvPr id="842" name="楕円 841">
          <a:extLst>
            <a:ext uri="{FF2B5EF4-FFF2-40B4-BE49-F238E27FC236}">
              <a16:creationId xmlns:a16="http://schemas.microsoft.com/office/drawing/2014/main" id="{5843B3DA-F366-4E23-989D-FA8EAE958D05}"/>
            </a:ext>
          </a:extLst>
        </xdr:cNvPr>
        <xdr:cNvSpPr/>
      </xdr:nvSpPr>
      <xdr:spPr>
        <a:xfrm>
          <a:off x="221107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20338</xdr:rowOff>
    </xdr:from>
    <xdr:ext cx="469744" cy="259045"/>
    <xdr:sp macro="" textlink="">
      <xdr:nvSpPr>
        <xdr:cNvPr id="843" name="【庁舎】&#10;一人当たり面積該当値テキスト">
          <a:extLst>
            <a:ext uri="{FF2B5EF4-FFF2-40B4-BE49-F238E27FC236}">
              <a16:creationId xmlns:a16="http://schemas.microsoft.com/office/drawing/2014/main" id="{FA41BD2C-1821-4CCD-80F3-4B1F117FA6C0}"/>
            </a:ext>
          </a:extLst>
        </xdr:cNvPr>
        <xdr:cNvSpPr txBox="1"/>
      </xdr:nvSpPr>
      <xdr:spPr>
        <a:xfrm>
          <a:off x="22199600" y="1836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105411</xdr:rowOff>
    </xdr:from>
    <xdr:to>
      <xdr:col>112</xdr:col>
      <xdr:colOff>38100</xdr:colOff>
      <xdr:row>108</xdr:row>
      <xdr:rowOff>35561</xdr:rowOff>
    </xdr:to>
    <xdr:sp macro="" textlink="">
      <xdr:nvSpPr>
        <xdr:cNvPr id="844" name="楕円 843">
          <a:extLst>
            <a:ext uri="{FF2B5EF4-FFF2-40B4-BE49-F238E27FC236}">
              <a16:creationId xmlns:a16="http://schemas.microsoft.com/office/drawing/2014/main" id="{0D7ACE19-CE3F-415D-B5CD-CC133E28CB55}"/>
            </a:ext>
          </a:extLst>
        </xdr:cNvPr>
        <xdr:cNvSpPr/>
      </xdr:nvSpPr>
      <xdr:spPr>
        <a:xfrm>
          <a:off x="21272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156211</xdr:rowOff>
    </xdr:from>
    <xdr:to>
      <xdr:col>116</xdr:col>
      <xdr:colOff>63500</xdr:colOff>
      <xdr:row>107</xdr:row>
      <xdr:rowOff>156211</xdr:rowOff>
    </xdr:to>
    <xdr:cxnSp macro="">
      <xdr:nvCxnSpPr>
        <xdr:cNvPr id="845" name="直線コネクタ 844">
          <a:extLst>
            <a:ext uri="{FF2B5EF4-FFF2-40B4-BE49-F238E27FC236}">
              <a16:creationId xmlns:a16="http://schemas.microsoft.com/office/drawing/2014/main" id="{1A9E93B0-EAB9-4A81-B2E7-AE0F814931CA}"/>
            </a:ext>
          </a:extLst>
        </xdr:cNvPr>
        <xdr:cNvCxnSpPr/>
      </xdr:nvCxnSpPr>
      <xdr:spPr>
        <a:xfrm>
          <a:off x="21323300" y="185013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105411</xdr:rowOff>
    </xdr:from>
    <xdr:to>
      <xdr:col>107</xdr:col>
      <xdr:colOff>101600</xdr:colOff>
      <xdr:row>108</xdr:row>
      <xdr:rowOff>35561</xdr:rowOff>
    </xdr:to>
    <xdr:sp macro="" textlink="">
      <xdr:nvSpPr>
        <xdr:cNvPr id="846" name="楕円 845">
          <a:extLst>
            <a:ext uri="{FF2B5EF4-FFF2-40B4-BE49-F238E27FC236}">
              <a16:creationId xmlns:a16="http://schemas.microsoft.com/office/drawing/2014/main" id="{109F394E-455A-4D1E-944F-662402E34B44}"/>
            </a:ext>
          </a:extLst>
        </xdr:cNvPr>
        <xdr:cNvSpPr/>
      </xdr:nvSpPr>
      <xdr:spPr>
        <a:xfrm>
          <a:off x="20383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156211</xdr:rowOff>
    </xdr:from>
    <xdr:to>
      <xdr:col>111</xdr:col>
      <xdr:colOff>177800</xdr:colOff>
      <xdr:row>107</xdr:row>
      <xdr:rowOff>156211</xdr:rowOff>
    </xdr:to>
    <xdr:cxnSp macro="">
      <xdr:nvCxnSpPr>
        <xdr:cNvPr id="847" name="直線コネクタ 846">
          <a:extLst>
            <a:ext uri="{FF2B5EF4-FFF2-40B4-BE49-F238E27FC236}">
              <a16:creationId xmlns:a16="http://schemas.microsoft.com/office/drawing/2014/main" id="{44B9E708-229E-4384-9C94-39D81C629255}"/>
            </a:ext>
          </a:extLst>
        </xdr:cNvPr>
        <xdr:cNvCxnSpPr/>
      </xdr:nvCxnSpPr>
      <xdr:spPr>
        <a:xfrm>
          <a:off x="20434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848" name="楕円 847">
          <a:extLst>
            <a:ext uri="{FF2B5EF4-FFF2-40B4-BE49-F238E27FC236}">
              <a16:creationId xmlns:a16="http://schemas.microsoft.com/office/drawing/2014/main" id="{C6930043-7B59-4C18-8AF0-0D2FD2C1E311}"/>
            </a:ext>
          </a:extLst>
        </xdr:cNvPr>
        <xdr:cNvSpPr/>
      </xdr:nvSpPr>
      <xdr:spPr>
        <a:xfrm>
          <a:off x="19494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156211</xdr:rowOff>
    </xdr:from>
    <xdr:to>
      <xdr:col>107</xdr:col>
      <xdr:colOff>50800</xdr:colOff>
      <xdr:row>107</xdr:row>
      <xdr:rowOff>156211</xdr:rowOff>
    </xdr:to>
    <xdr:cxnSp macro="">
      <xdr:nvCxnSpPr>
        <xdr:cNvPr id="849" name="直線コネクタ 848">
          <a:extLst>
            <a:ext uri="{FF2B5EF4-FFF2-40B4-BE49-F238E27FC236}">
              <a16:creationId xmlns:a16="http://schemas.microsoft.com/office/drawing/2014/main" id="{E9039743-BF78-4C6F-A1E0-A18D40F3EDAA}"/>
            </a:ext>
          </a:extLst>
        </xdr:cNvPr>
        <xdr:cNvCxnSpPr/>
      </xdr:nvCxnSpPr>
      <xdr:spPr>
        <a:xfrm>
          <a:off x="19545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105411</xdr:rowOff>
    </xdr:from>
    <xdr:to>
      <xdr:col>98</xdr:col>
      <xdr:colOff>38100</xdr:colOff>
      <xdr:row>108</xdr:row>
      <xdr:rowOff>35561</xdr:rowOff>
    </xdr:to>
    <xdr:sp macro="" textlink="">
      <xdr:nvSpPr>
        <xdr:cNvPr id="850" name="楕円 849">
          <a:extLst>
            <a:ext uri="{FF2B5EF4-FFF2-40B4-BE49-F238E27FC236}">
              <a16:creationId xmlns:a16="http://schemas.microsoft.com/office/drawing/2014/main" id="{1B5A0D57-C52D-4AF3-973C-08B58B771149}"/>
            </a:ext>
          </a:extLst>
        </xdr:cNvPr>
        <xdr:cNvSpPr/>
      </xdr:nvSpPr>
      <xdr:spPr>
        <a:xfrm>
          <a:off x="18605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156211</xdr:rowOff>
    </xdr:from>
    <xdr:to>
      <xdr:col>102</xdr:col>
      <xdr:colOff>114300</xdr:colOff>
      <xdr:row>107</xdr:row>
      <xdr:rowOff>156211</xdr:rowOff>
    </xdr:to>
    <xdr:cxnSp macro="">
      <xdr:nvCxnSpPr>
        <xdr:cNvPr id="851" name="直線コネクタ 850">
          <a:extLst>
            <a:ext uri="{FF2B5EF4-FFF2-40B4-BE49-F238E27FC236}">
              <a16:creationId xmlns:a16="http://schemas.microsoft.com/office/drawing/2014/main" id="{0A5FB4A0-CA31-44AB-8802-FD585AE11901}"/>
            </a:ext>
          </a:extLst>
        </xdr:cNvPr>
        <xdr:cNvCxnSpPr/>
      </xdr:nvCxnSpPr>
      <xdr:spPr>
        <a:xfrm>
          <a:off x="18656300" y="1850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852" name="n_1aveValue【庁舎】&#10;一人当たり面積">
          <a:extLst>
            <a:ext uri="{FF2B5EF4-FFF2-40B4-BE49-F238E27FC236}">
              <a16:creationId xmlns:a16="http://schemas.microsoft.com/office/drawing/2014/main" id="{1F061B73-3772-4D2F-9ADB-620E3E9AF33E}"/>
            </a:ext>
          </a:extLst>
        </xdr:cNvPr>
        <xdr:cNvSpPr txBox="1"/>
      </xdr:nvSpPr>
      <xdr:spPr>
        <a:xfrm>
          <a:off x="21075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853" name="n_2aveValue【庁舎】&#10;一人当たり面積">
          <a:extLst>
            <a:ext uri="{FF2B5EF4-FFF2-40B4-BE49-F238E27FC236}">
              <a16:creationId xmlns:a16="http://schemas.microsoft.com/office/drawing/2014/main" id="{9690095A-A140-4B8E-892F-1735C33CC63D}"/>
            </a:ext>
          </a:extLst>
        </xdr:cNvPr>
        <xdr:cNvSpPr txBox="1"/>
      </xdr:nvSpPr>
      <xdr:spPr>
        <a:xfrm>
          <a:off x="20199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54" name="n_3aveValue【庁舎】&#10;一人当たり面積">
          <a:extLst>
            <a:ext uri="{FF2B5EF4-FFF2-40B4-BE49-F238E27FC236}">
              <a16:creationId xmlns:a16="http://schemas.microsoft.com/office/drawing/2014/main" id="{ED3CC94C-7F58-4664-8845-2133BE2E4129}"/>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36847</xdr:rowOff>
    </xdr:from>
    <xdr:ext cx="469744" cy="259045"/>
    <xdr:sp macro="" textlink="">
      <xdr:nvSpPr>
        <xdr:cNvPr id="855" name="n_4aveValue【庁舎】&#10;一人当たり面積">
          <a:extLst>
            <a:ext uri="{FF2B5EF4-FFF2-40B4-BE49-F238E27FC236}">
              <a16:creationId xmlns:a16="http://schemas.microsoft.com/office/drawing/2014/main" id="{4066B21E-023B-4F57-B65E-E0E29BE6BC07}"/>
            </a:ext>
          </a:extLst>
        </xdr:cNvPr>
        <xdr:cNvSpPr txBox="1"/>
      </xdr:nvSpPr>
      <xdr:spPr>
        <a:xfrm>
          <a:off x="18421427"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26688</xdr:rowOff>
    </xdr:from>
    <xdr:ext cx="469744" cy="259045"/>
    <xdr:sp macro="" textlink="">
      <xdr:nvSpPr>
        <xdr:cNvPr id="856" name="n_1mainValue【庁舎】&#10;一人当たり面積">
          <a:extLst>
            <a:ext uri="{FF2B5EF4-FFF2-40B4-BE49-F238E27FC236}">
              <a16:creationId xmlns:a16="http://schemas.microsoft.com/office/drawing/2014/main" id="{D1093BA0-A02C-440F-8A13-990D6D024ABF}"/>
            </a:ext>
          </a:extLst>
        </xdr:cNvPr>
        <xdr:cNvSpPr txBox="1"/>
      </xdr:nvSpPr>
      <xdr:spPr>
        <a:xfrm>
          <a:off x="210757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26688</xdr:rowOff>
    </xdr:from>
    <xdr:ext cx="469744" cy="259045"/>
    <xdr:sp macro="" textlink="">
      <xdr:nvSpPr>
        <xdr:cNvPr id="857" name="n_2mainValue【庁舎】&#10;一人当たり面積">
          <a:extLst>
            <a:ext uri="{FF2B5EF4-FFF2-40B4-BE49-F238E27FC236}">
              <a16:creationId xmlns:a16="http://schemas.microsoft.com/office/drawing/2014/main" id="{015D8D97-2086-46E8-9397-AC9EF6102CFE}"/>
            </a:ext>
          </a:extLst>
        </xdr:cNvPr>
        <xdr:cNvSpPr txBox="1"/>
      </xdr:nvSpPr>
      <xdr:spPr>
        <a:xfrm>
          <a:off x="20199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26688</xdr:rowOff>
    </xdr:from>
    <xdr:ext cx="469744" cy="259045"/>
    <xdr:sp macro="" textlink="">
      <xdr:nvSpPr>
        <xdr:cNvPr id="858" name="n_3mainValue【庁舎】&#10;一人当たり面積">
          <a:extLst>
            <a:ext uri="{FF2B5EF4-FFF2-40B4-BE49-F238E27FC236}">
              <a16:creationId xmlns:a16="http://schemas.microsoft.com/office/drawing/2014/main" id="{313AED22-8FEF-46F5-90ED-42EA8575A69D}"/>
            </a:ext>
          </a:extLst>
        </xdr:cNvPr>
        <xdr:cNvSpPr txBox="1"/>
      </xdr:nvSpPr>
      <xdr:spPr>
        <a:xfrm>
          <a:off x="19310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26688</xdr:rowOff>
    </xdr:from>
    <xdr:ext cx="469744" cy="259045"/>
    <xdr:sp macro="" textlink="">
      <xdr:nvSpPr>
        <xdr:cNvPr id="859" name="n_4mainValue【庁舎】&#10;一人当たり面積">
          <a:extLst>
            <a:ext uri="{FF2B5EF4-FFF2-40B4-BE49-F238E27FC236}">
              <a16:creationId xmlns:a16="http://schemas.microsoft.com/office/drawing/2014/main" id="{0F16EAFC-E070-4B39-A165-23644CBB7A30}"/>
            </a:ext>
          </a:extLst>
        </xdr:cNvPr>
        <xdr:cNvSpPr txBox="1"/>
      </xdr:nvSpPr>
      <xdr:spPr>
        <a:xfrm>
          <a:off x="18421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14CC76B3-41CC-405E-ACCE-27DCF96D152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50C7EB3B-9472-4B88-BE75-C16AD7D70FC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D74A1E5A-626E-4E6F-AB3F-9F82D73179B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い施設は、庁舎、図書館、一般廃棄物処理施設である。体育館・プールについては、有形固定資産減価償却率が年々増加していたが、令和５年度に大幅に減少し、類似団体と比較しても低くなった。</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市民会館（文化会館）</a:t>
          </a:r>
          <a:r>
            <a:rPr kumimoji="1" lang="ja-JP" altLang="en-US" sz="1100">
              <a:solidFill>
                <a:schemeClr val="dk1"/>
              </a:solidFill>
              <a:effectLst/>
              <a:latin typeface="+mn-lt"/>
              <a:ea typeface="+mn-ea"/>
              <a:cs typeface="+mn-cs"/>
            </a:rPr>
            <a:t>についても</a:t>
          </a:r>
          <a:r>
            <a:rPr kumimoji="1" lang="ja-JP" altLang="ja-JP" sz="1100">
              <a:solidFill>
                <a:schemeClr val="dk1"/>
              </a:solidFill>
              <a:effectLst/>
              <a:latin typeface="+mn-lt"/>
              <a:ea typeface="+mn-ea"/>
              <a:cs typeface="+mn-cs"/>
            </a:rPr>
            <a:t>、昭和</a:t>
          </a:r>
          <a:r>
            <a:rPr kumimoji="1" lang="en-US" altLang="ja-JP" sz="1100">
              <a:solidFill>
                <a:schemeClr val="dk1"/>
              </a:solidFill>
              <a:effectLst/>
              <a:latin typeface="+mn-lt"/>
              <a:ea typeface="+mn-ea"/>
              <a:cs typeface="+mn-cs"/>
            </a:rPr>
            <a:t>53</a:t>
          </a:r>
          <a:r>
            <a:rPr kumimoji="1" lang="ja-JP" altLang="ja-JP" sz="1100">
              <a:solidFill>
                <a:schemeClr val="dk1"/>
              </a:solidFill>
              <a:effectLst/>
              <a:latin typeface="+mn-lt"/>
              <a:ea typeface="+mn-ea"/>
              <a:cs typeface="+mn-cs"/>
            </a:rPr>
            <a:t>年に建設された施設であ</a:t>
          </a:r>
          <a:r>
            <a:rPr kumimoji="1" lang="ja-JP" altLang="en-US" sz="1100">
              <a:solidFill>
                <a:schemeClr val="dk1"/>
              </a:solidFill>
              <a:effectLst/>
              <a:latin typeface="+mn-lt"/>
              <a:ea typeface="+mn-ea"/>
              <a:cs typeface="+mn-cs"/>
            </a:rPr>
            <a:t>るが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令和６年度に大規模な改修を終え、</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が大幅に減少し、類似団体と同水準となった。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庁舎については、本庁舎は昭和</a:t>
          </a:r>
          <a:r>
            <a:rPr kumimoji="1" lang="en-US" altLang="ja-JP" sz="1100">
              <a:solidFill>
                <a:schemeClr val="dk1"/>
              </a:solidFill>
              <a:effectLst/>
              <a:latin typeface="+mn-lt"/>
              <a:ea typeface="+mn-ea"/>
              <a:cs typeface="+mn-cs"/>
            </a:rPr>
            <a:t>46</a:t>
          </a:r>
          <a:r>
            <a:rPr kumimoji="1" lang="ja-JP" altLang="ja-JP" sz="1100">
              <a:solidFill>
                <a:schemeClr val="dk1"/>
              </a:solidFill>
              <a:effectLst/>
              <a:latin typeface="+mn-lt"/>
              <a:ea typeface="+mn-ea"/>
              <a:cs typeface="+mn-cs"/>
            </a:rPr>
            <a:t>年に建設、図書館は、昭和</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年に建設された施設であるが、令和元年度に図書館、（仮称）未来館、市庁舎、消防本部及び国県の行政機関等からなる複合施設並びにその周辺環境の整備に向けた基本的な考え方を整理した「厚木市複合施設等整備基本計画」を策定した。</a:t>
          </a:r>
          <a:endParaRPr lang="ja-JP" altLang="ja-JP" sz="1400">
            <a:effectLst/>
          </a:endParaRPr>
        </a:p>
        <a:p>
          <a:r>
            <a:rPr kumimoji="1" lang="ja-JP" altLang="ja-JP" sz="1100">
              <a:solidFill>
                <a:schemeClr val="dk1"/>
              </a:solidFill>
              <a:effectLst/>
              <a:latin typeface="+mn-lt"/>
              <a:ea typeface="+mn-ea"/>
              <a:cs typeface="+mn-cs"/>
            </a:rPr>
            <a:t>一般廃棄物処理施設（環境センター）は、稼働から</a:t>
          </a:r>
          <a:r>
            <a:rPr kumimoji="1" lang="en-US" altLang="ja-JP" sz="1100">
              <a:solidFill>
                <a:schemeClr val="dk1"/>
              </a:solidFill>
              <a:effectLst/>
              <a:latin typeface="+mn-lt"/>
              <a:ea typeface="+mn-ea"/>
              <a:cs typeface="+mn-cs"/>
            </a:rPr>
            <a:t>20</a:t>
          </a:r>
          <a:r>
            <a:rPr kumimoji="1" lang="ja-JP" altLang="ja-JP" sz="1100">
              <a:solidFill>
                <a:schemeClr val="dk1"/>
              </a:solidFill>
              <a:effectLst/>
              <a:latin typeface="+mn-lt"/>
              <a:ea typeface="+mn-ea"/>
              <a:cs typeface="+mn-cs"/>
            </a:rPr>
            <a:t>年以上経過している施設であり、「厚木愛甲ごみ処理広域化実施計画」に基づき、新ごみ中間処理施設の整備を進めている。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27750\Downloads\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71">
          <cell r="B71" t="str">
            <v>R04</v>
          </cell>
          <cell r="C71" t="str">
            <v>R05</v>
          </cell>
          <cell r="D71" t="str">
            <v>R06</v>
          </cell>
        </row>
        <row r="72">
          <cell r="A72" t="str">
            <v>財政調整基金</v>
          </cell>
          <cell r="B72">
            <v>14156</v>
          </cell>
          <cell r="C72">
            <v>16079</v>
          </cell>
          <cell r="D72">
            <v>16362</v>
          </cell>
        </row>
        <row r="73">
          <cell r="A73" t="str">
            <v>減債基金</v>
          </cell>
          <cell r="B73" t="str">
            <v>-</v>
          </cell>
          <cell r="C73" t="str">
            <v>-</v>
          </cell>
          <cell r="D73" t="str">
            <v>-</v>
          </cell>
        </row>
        <row r="74">
          <cell r="A74" t="str">
            <v>その他特定目的基金</v>
          </cell>
          <cell r="B74">
            <v>14199</v>
          </cell>
          <cell r="C74">
            <v>15489</v>
          </cell>
          <cell r="D74">
            <v>15210</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57" customWidth="1"/>
    <col min="12" max="12" width="2.21875" style="157" customWidth="1"/>
    <col min="13" max="17" width="2.33203125" style="157" customWidth="1"/>
    <col min="18" max="119" width="2.109375" style="157" customWidth="1"/>
    <col min="120" max="16384" width="0" style="157"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58"/>
      <c r="DK1" s="158"/>
      <c r="DL1" s="158"/>
      <c r="DM1" s="158"/>
      <c r="DN1" s="158"/>
      <c r="DO1" s="158"/>
    </row>
    <row r="2" spans="1:119" ht="24" thickBot="1" x14ac:dyDescent="0.25">
      <c r="B2" s="159" t="s">
        <v>77</v>
      </c>
      <c r="C2" s="159"/>
      <c r="D2" s="160"/>
    </row>
    <row r="3" spans="1:119" ht="18.75" customHeight="1" thickBot="1" x14ac:dyDescent="0.25">
      <c r="A3" s="158"/>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58"/>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115079049</v>
      </c>
      <c r="BO4" s="384"/>
      <c r="BP4" s="384"/>
      <c r="BQ4" s="384"/>
      <c r="BR4" s="384"/>
      <c r="BS4" s="384"/>
      <c r="BT4" s="384"/>
      <c r="BU4" s="385"/>
      <c r="BV4" s="383">
        <v>108164218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9.6999999999999993</v>
      </c>
      <c r="CU4" s="390"/>
      <c r="CV4" s="390"/>
      <c r="CW4" s="390"/>
      <c r="CX4" s="390"/>
      <c r="CY4" s="390"/>
      <c r="CZ4" s="390"/>
      <c r="DA4" s="391"/>
      <c r="DB4" s="389">
        <v>7.3</v>
      </c>
      <c r="DC4" s="390"/>
      <c r="DD4" s="390"/>
      <c r="DE4" s="390"/>
      <c r="DF4" s="390"/>
      <c r="DG4" s="390"/>
      <c r="DH4" s="390"/>
      <c r="DI4" s="391"/>
    </row>
    <row r="5" spans="1:119" ht="18.75" customHeight="1" x14ac:dyDescent="0.2">
      <c r="A5" s="158"/>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109487991</v>
      </c>
      <c r="BO5" s="421"/>
      <c r="BP5" s="421"/>
      <c r="BQ5" s="421"/>
      <c r="BR5" s="421"/>
      <c r="BS5" s="421"/>
      <c r="BT5" s="421"/>
      <c r="BU5" s="422"/>
      <c r="BV5" s="420">
        <v>102832247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93.3</v>
      </c>
      <c r="CU5" s="418"/>
      <c r="CV5" s="418"/>
      <c r="CW5" s="418"/>
      <c r="CX5" s="418"/>
      <c r="CY5" s="418"/>
      <c r="CZ5" s="418"/>
      <c r="DA5" s="419"/>
      <c r="DB5" s="417">
        <v>88.5</v>
      </c>
      <c r="DC5" s="418"/>
      <c r="DD5" s="418"/>
      <c r="DE5" s="418"/>
      <c r="DF5" s="418"/>
      <c r="DG5" s="418"/>
      <c r="DH5" s="418"/>
      <c r="DI5" s="419"/>
    </row>
    <row r="6" spans="1:119" ht="18.75" customHeight="1" x14ac:dyDescent="0.2">
      <c r="A6" s="158"/>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98</v>
      </c>
      <c r="AV6" s="453"/>
      <c r="AW6" s="453"/>
      <c r="AX6" s="453"/>
      <c r="AY6" s="454" t="s">
        <v>99</v>
      </c>
      <c r="AZ6" s="455"/>
      <c r="BA6" s="455"/>
      <c r="BB6" s="455"/>
      <c r="BC6" s="455"/>
      <c r="BD6" s="455"/>
      <c r="BE6" s="455"/>
      <c r="BF6" s="455"/>
      <c r="BG6" s="455"/>
      <c r="BH6" s="455"/>
      <c r="BI6" s="455"/>
      <c r="BJ6" s="455"/>
      <c r="BK6" s="455"/>
      <c r="BL6" s="455"/>
      <c r="BM6" s="456"/>
      <c r="BN6" s="420">
        <v>5591058</v>
      </c>
      <c r="BO6" s="421"/>
      <c r="BP6" s="421"/>
      <c r="BQ6" s="421"/>
      <c r="BR6" s="421"/>
      <c r="BS6" s="421"/>
      <c r="BT6" s="421"/>
      <c r="BU6" s="422"/>
      <c r="BV6" s="420">
        <v>5331971</v>
      </c>
      <c r="BW6" s="421"/>
      <c r="BX6" s="421"/>
      <c r="BY6" s="421"/>
      <c r="BZ6" s="421"/>
      <c r="CA6" s="421"/>
      <c r="CB6" s="421"/>
      <c r="CC6" s="422"/>
      <c r="CD6" s="423" t="s">
        <v>100</v>
      </c>
      <c r="CE6" s="424"/>
      <c r="CF6" s="424"/>
      <c r="CG6" s="424"/>
      <c r="CH6" s="424"/>
      <c r="CI6" s="424"/>
      <c r="CJ6" s="424"/>
      <c r="CK6" s="424"/>
      <c r="CL6" s="424"/>
      <c r="CM6" s="424"/>
      <c r="CN6" s="424"/>
      <c r="CO6" s="424"/>
      <c r="CP6" s="424"/>
      <c r="CQ6" s="424"/>
      <c r="CR6" s="424"/>
      <c r="CS6" s="425"/>
      <c r="CT6" s="457">
        <v>93.3</v>
      </c>
      <c r="CU6" s="458"/>
      <c r="CV6" s="458"/>
      <c r="CW6" s="458"/>
      <c r="CX6" s="458"/>
      <c r="CY6" s="458"/>
      <c r="CZ6" s="458"/>
      <c r="DA6" s="459"/>
      <c r="DB6" s="457">
        <v>88.5</v>
      </c>
      <c r="DC6" s="458"/>
      <c r="DD6" s="458"/>
      <c r="DE6" s="458"/>
      <c r="DF6" s="458"/>
      <c r="DG6" s="458"/>
      <c r="DH6" s="458"/>
      <c r="DI6" s="459"/>
    </row>
    <row r="7" spans="1:119" ht="18.75" customHeight="1" x14ac:dyDescent="0.2">
      <c r="A7" s="158"/>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101</v>
      </c>
      <c r="AN7" s="450"/>
      <c r="AO7" s="450"/>
      <c r="AP7" s="450"/>
      <c r="AQ7" s="450"/>
      <c r="AR7" s="450"/>
      <c r="AS7" s="450"/>
      <c r="AT7" s="451"/>
      <c r="AU7" s="452" t="s">
        <v>98</v>
      </c>
      <c r="AV7" s="453"/>
      <c r="AW7" s="453"/>
      <c r="AX7" s="453"/>
      <c r="AY7" s="454" t="s">
        <v>102</v>
      </c>
      <c r="AZ7" s="455"/>
      <c r="BA7" s="455"/>
      <c r="BB7" s="455"/>
      <c r="BC7" s="455"/>
      <c r="BD7" s="455"/>
      <c r="BE7" s="455"/>
      <c r="BF7" s="455"/>
      <c r="BG7" s="455"/>
      <c r="BH7" s="455"/>
      <c r="BI7" s="455"/>
      <c r="BJ7" s="455"/>
      <c r="BK7" s="455"/>
      <c r="BL7" s="455"/>
      <c r="BM7" s="456"/>
      <c r="BN7" s="420">
        <v>328526</v>
      </c>
      <c r="BO7" s="421"/>
      <c r="BP7" s="421"/>
      <c r="BQ7" s="421"/>
      <c r="BR7" s="421"/>
      <c r="BS7" s="421"/>
      <c r="BT7" s="421"/>
      <c r="BU7" s="422"/>
      <c r="BV7" s="420">
        <v>1535084</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54360214</v>
      </c>
      <c r="CU7" s="421"/>
      <c r="CV7" s="421"/>
      <c r="CW7" s="421"/>
      <c r="CX7" s="421"/>
      <c r="CY7" s="421"/>
      <c r="CZ7" s="421"/>
      <c r="DA7" s="422"/>
      <c r="DB7" s="420">
        <v>51812375</v>
      </c>
      <c r="DC7" s="421"/>
      <c r="DD7" s="421"/>
      <c r="DE7" s="421"/>
      <c r="DF7" s="421"/>
      <c r="DG7" s="421"/>
      <c r="DH7" s="421"/>
      <c r="DI7" s="422"/>
    </row>
    <row r="8" spans="1:119" ht="18.75" customHeight="1" thickBot="1" x14ac:dyDescent="0.25">
      <c r="A8" s="158"/>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5262532</v>
      </c>
      <c r="BO8" s="421"/>
      <c r="BP8" s="421"/>
      <c r="BQ8" s="421"/>
      <c r="BR8" s="421"/>
      <c r="BS8" s="421"/>
      <c r="BT8" s="421"/>
      <c r="BU8" s="422"/>
      <c r="BV8" s="420">
        <v>3796887</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1.18</v>
      </c>
      <c r="CU8" s="461"/>
      <c r="CV8" s="461"/>
      <c r="CW8" s="461"/>
      <c r="CX8" s="461"/>
      <c r="CY8" s="461"/>
      <c r="CZ8" s="461"/>
      <c r="DA8" s="462"/>
      <c r="DB8" s="460">
        <v>1.1499999999999999</v>
      </c>
      <c r="DC8" s="461"/>
      <c r="DD8" s="461"/>
      <c r="DE8" s="461"/>
      <c r="DF8" s="461"/>
      <c r="DG8" s="461"/>
      <c r="DH8" s="461"/>
      <c r="DI8" s="462"/>
    </row>
    <row r="9" spans="1:119" ht="18.75" customHeight="1" thickBot="1" x14ac:dyDescent="0.25">
      <c r="A9" s="158"/>
      <c r="B9" s="414" t="s">
        <v>107</v>
      </c>
      <c r="C9" s="415"/>
      <c r="D9" s="415"/>
      <c r="E9" s="415"/>
      <c r="F9" s="415"/>
      <c r="G9" s="415"/>
      <c r="H9" s="415"/>
      <c r="I9" s="415"/>
      <c r="J9" s="415"/>
      <c r="K9" s="463"/>
      <c r="L9" s="464" t="s">
        <v>108</v>
      </c>
      <c r="M9" s="465"/>
      <c r="N9" s="465"/>
      <c r="O9" s="465"/>
      <c r="P9" s="465"/>
      <c r="Q9" s="466"/>
      <c r="R9" s="467">
        <v>223705</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1465645</v>
      </c>
      <c r="BO9" s="421"/>
      <c r="BP9" s="421"/>
      <c r="BQ9" s="421"/>
      <c r="BR9" s="421"/>
      <c r="BS9" s="421"/>
      <c r="BT9" s="421"/>
      <c r="BU9" s="422"/>
      <c r="BV9" s="420">
        <v>-1389811</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7.5</v>
      </c>
      <c r="CU9" s="418"/>
      <c r="CV9" s="418"/>
      <c r="CW9" s="418"/>
      <c r="CX9" s="418"/>
      <c r="CY9" s="418"/>
      <c r="CZ9" s="418"/>
      <c r="DA9" s="419"/>
      <c r="DB9" s="417">
        <v>7.2</v>
      </c>
      <c r="DC9" s="418"/>
      <c r="DD9" s="418"/>
      <c r="DE9" s="418"/>
      <c r="DF9" s="418"/>
      <c r="DG9" s="418"/>
      <c r="DH9" s="418"/>
      <c r="DI9" s="419"/>
    </row>
    <row r="10" spans="1:119" ht="18.75" customHeight="1" thickBot="1" x14ac:dyDescent="0.25">
      <c r="A10" s="158"/>
      <c r="B10" s="414"/>
      <c r="C10" s="415"/>
      <c r="D10" s="415"/>
      <c r="E10" s="415"/>
      <c r="F10" s="415"/>
      <c r="G10" s="415"/>
      <c r="H10" s="415"/>
      <c r="I10" s="415"/>
      <c r="J10" s="415"/>
      <c r="K10" s="463"/>
      <c r="L10" s="470" t="s">
        <v>113</v>
      </c>
      <c r="M10" s="450"/>
      <c r="N10" s="450"/>
      <c r="O10" s="450"/>
      <c r="P10" s="450"/>
      <c r="Q10" s="451"/>
      <c r="R10" s="471">
        <v>225714</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3104326</v>
      </c>
      <c r="BO10" s="421"/>
      <c r="BP10" s="421"/>
      <c r="BQ10" s="421"/>
      <c r="BR10" s="421"/>
      <c r="BS10" s="421"/>
      <c r="BT10" s="421"/>
      <c r="BU10" s="422"/>
      <c r="BV10" s="420">
        <v>4664568</v>
      </c>
      <c r="BW10" s="421"/>
      <c r="BX10" s="421"/>
      <c r="BY10" s="421"/>
      <c r="BZ10" s="421"/>
      <c r="CA10" s="421"/>
      <c r="CB10" s="421"/>
      <c r="CC10" s="422"/>
      <c r="CD10" s="161" t="s">
        <v>116</v>
      </c>
      <c r="CE10" s="162"/>
      <c r="CF10" s="162"/>
      <c r="CG10" s="162"/>
      <c r="CH10" s="162"/>
      <c r="CI10" s="162"/>
      <c r="CJ10" s="162"/>
      <c r="CK10" s="162"/>
      <c r="CL10" s="162"/>
      <c r="CM10" s="162"/>
      <c r="CN10" s="162"/>
      <c r="CO10" s="162"/>
      <c r="CP10" s="162"/>
      <c r="CQ10" s="162"/>
      <c r="CR10" s="162"/>
      <c r="CS10" s="163"/>
      <c r="CT10" s="164"/>
      <c r="CU10" s="165"/>
      <c r="CV10" s="165"/>
      <c r="CW10" s="165"/>
      <c r="CX10" s="165"/>
      <c r="CY10" s="165"/>
      <c r="CZ10" s="165"/>
      <c r="DA10" s="166"/>
      <c r="DB10" s="164"/>
      <c r="DC10" s="165"/>
      <c r="DD10" s="165"/>
      <c r="DE10" s="165"/>
      <c r="DF10" s="165"/>
      <c r="DG10" s="165"/>
      <c r="DH10" s="165"/>
      <c r="DI10" s="166"/>
    </row>
    <row r="11" spans="1:119" ht="18.75" customHeight="1" thickBot="1" x14ac:dyDescent="0.25">
      <c r="A11" s="158"/>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58"/>
      <c r="B12" s="480" t="s">
        <v>123</v>
      </c>
      <c r="C12" s="481"/>
      <c r="D12" s="481"/>
      <c r="E12" s="481"/>
      <c r="F12" s="481"/>
      <c r="G12" s="481"/>
      <c r="H12" s="481"/>
      <c r="I12" s="481"/>
      <c r="J12" s="481"/>
      <c r="K12" s="482"/>
      <c r="L12" s="489" t="s">
        <v>124</v>
      </c>
      <c r="M12" s="490"/>
      <c r="N12" s="490"/>
      <c r="O12" s="490"/>
      <c r="P12" s="490"/>
      <c r="Q12" s="491"/>
      <c r="R12" s="492">
        <v>223424</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2820871</v>
      </c>
      <c r="BO12" s="421"/>
      <c r="BP12" s="421"/>
      <c r="BQ12" s="421"/>
      <c r="BR12" s="421"/>
      <c r="BS12" s="421"/>
      <c r="BT12" s="421"/>
      <c r="BU12" s="422"/>
      <c r="BV12" s="420">
        <v>2741824</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58"/>
      <c r="B13" s="483"/>
      <c r="C13" s="484"/>
      <c r="D13" s="484"/>
      <c r="E13" s="484"/>
      <c r="F13" s="484"/>
      <c r="G13" s="484"/>
      <c r="H13" s="484"/>
      <c r="I13" s="484"/>
      <c r="J13" s="484"/>
      <c r="K13" s="485"/>
      <c r="L13" s="167"/>
      <c r="M13" s="511" t="s">
        <v>130</v>
      </c>
      <c r="N13" s="512"/>
      <c r="O13" s="512"/>
      <c r="P13" s="512"/>
      <c r="Q13" s="513"/>
      <c r="R13" s="504">
        <v>213190</v>
      </c>
      <c r="S13" s="505"/>
      <c r="T13" s="505"/>
      <c r="U13" s="505"/>
      <c r="V13" s="506"/>
      <c r="W13" s="436" t="s">
        <v>131</v>
      </c>
      <c r="X13" s="437"/>
      <c r="Y13" s="437"/>
      <c r="Z13" s="437"/>
      <c r="AA13" s="437"/>
      <c r="AB13" s="427"/>
      <c r="AC13" s="471">
        <v>1230</v>
      </c>
      <c r="AD13" s="472"/>
      <c r="AE13" s="472"/>
      <c r="AF13" s="472"/>
      <c r="AG13" s="514"/>
      <c r="AH13" s="471">
        <v>1285</v>
      </c>
      <c r="AI13" s="472"/>
      <c r="AJ13" s="472"/>
      <c r="AK13" s="472"/>
      <c r="AL13" s="473"/>
      <c r="AM13" s="449" t="s">
        <v>132</v>
      </c>
      <c r="AN13" s="450"/>
      <c r="AO13" s="450"/>
      <c r="AP13" s="450"/>
      <c r="AQ13" s="450"/>
      <c r="AR13" s="450"/>
      <c r="AS13" s="450"/>
      <c r="AT13" s="451"/>
      <c r="AU13" s="452" t="s">
        <v>98</v>
      </c>
      <c r="AV13" s="453"/>
      <c r="AW13" s="453"/>
      <c r="AX13" s="453"/>
      <c r="AY13" s="454" t="s">
        <v>133</v>
      </c>
      <c r="AZ13" s="455"/>
      <c r="BA13" s="455"/>
      <c r="BB13" s="455"/>
      <c r="BC13" s="455"/>
      <c r="BD13" s="455"/>
      <c r="BE13" s="455"/>
      <c r="BF13" s="455"/>
      <c r="BG13" s="455"/>
      <c r="BH13" s="455"/>
      <c r="BI13" s="455"/>
      <c r="BJ13" s="455"/>
      <c r="BK13" s="455"/>
      <c r="BL13" s="455"/>
      <c r="BM13" s="456"/>
      <c r="BN13" s="420">
        <v>1749100</v>
      </c>
      <c r="BO13" s="421"/>
      <c r="BP13" s="421"/>
      <c r="BQ13" s="421"/>
      <c r="BR13" s="421"/>
      <c r="BS13" s="421"/>
      <c r="BT13" s="421"/>
      <c r="BU13" s="422"/>
      <c r="BV13" s="420">
        <v>532933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3.7</v>
      </c>
      <c r="CU13" s="418"/>
      <c r="CV13" s="418"/>
      <c r="CW13" s="418"/>
      <c r="CX13" s="418"/>
      <c r="CY13" s="418"/>
      <c r="CZ13" s="418"/>
      <c r="DA13" s="419"/>
      <c r="DB13" s="417">
        <v>3.2</v>
      </c>
      <c r="DC13" s="418"/>
      <c r="DD13" s="418"/>
      <c r="DE13" s="418"/>
      <c r="DF13" s="418"/>
      <c r="DG13" s="418"/>
      <c r="DH13" s="418"/>
      <c r="DI13" s="419"/>
    </row>
    <row r="14" spans="1:119" ht="18.75" customHeight="1" thickBot="1" x14ac:dyDescent="0.25">
      <c r="A14" s="158"/>
      <c r="B14" s="483"/>
      <c r="C14" s="484"/>
      <c r="D14" s="484"/>
      <c r="E14" s="484"/>
      <c r="F14" s="484"/>
      <c r="G14" s="484"/>
      <c r="H14" s="484"/>
      <c r="I14" s="484"/>
      <c r="J14" s="484"/>
      <c r="K14" s="485"/>
      <c r="L14" s="501" t="s">
        <v>135</v>
      </c>
      <c r="M14" s="502"/>
      <c r="N14" s="502"/>
      <c r="O14" s="502"/>
      <c r="P14" s="502"/>
      <c r="Q14" s="503"/>
      <c r="R14" s="504">
        <v>223940</v>
      </c>
      <c r="S14" s="505"/>
      <c r="T14" s="505"/>
      <c r="U14" s="505"/>
      <c r="V14" s="506"/>
      <c r="W14" s="410"/>
      <c r="X14" s="411"/>
      <c r="Y14" s="411"/>
      <c r="Z14" s="411"/>
      <c r="AA14" s="411"/>
      <c r="AB14" s="400"/>
      <c r="AC14" s="507">
        <v>1.2</v>
      </c>
      <c r="AD14" s="508"/>
      <c r="AE14" s="508"/>
      <c r="AF14" s="508"/>
      <c r="AG14" s="509"/>
      <c r="AH14" s="507">
        <v>1.3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76.099999999999994</v>
      </c>
      <c r="CU14" s="519"/>
      <c r="CV14" s="519"/>
      <c r="CW14" s="519"/>
      <c r="CX14" s="519"/>
      <c r="CY14" s="519"/>
      <c r="CZ14" s="519"/>
      <c r="DA14" s="520"/>
      <c r="DB14" s="518">
        <v>56.2</v>
      </c>
      <c r="DC14" s="519"/>
      <c r="DD14" s="519"/>
      <c r="DE14" s="519"/>
      <c r="DF14" s="519"/>
      <c r="DG14" s="519"/>
      <c r="DH14" s="519"/>
      <c r="DI14" s="520"/>
    </row>
    <row r="15" spans="1:119" ht="18.75" customHeight="1" x14ac:dyDescent="0.2">
      <c r="A15" s="158"/>
      <c r="B15" s="483"/>
      <c r="C15" s="484"/>
      <c r="D15" s="484"/>
      <c r="E15" s="484"/>
      <c r="F15" s="484"/>
      <c r="G15" s="484"/>
      <c r="H15" s="484"/>
      <c r="I15" s="484"/>
      <c r="J15" s="484"/>
      <c r="K15" s="485"/>
      <c r="L15" s="167"/>
      <c r="M15" s="511" t="s">
        <v>130</v>
      </c>
      <c r="N15" s="512"/>
      <c r="O15" s="512"/>
      <c r="P15" s="512"/>
      <c r="Q15" s="513"/>
      <c r="R15" s="504">
        <v>214571</v>
      </c>
      <c r="S15" s="505"/>
      <c r="T15" s="505"/>
      <c r="U15" s="505"/>
      <c r="V15" s="506"/>
      <c r="W15" s="436" t="s">
        <v>137</v>
      </c>
      <c r="X15" s="437"/>
      <c r="Y15" s="437"/>
      <c r="Z15" s="437"/>
      <c r="AA15" s="437"/>
      <c r="AB15" s="427"/>
      <c r="AC15" s="471">
        <v>25654</v>
      </c>
      <c r="AD15" s="472"/>
      <c r="AE15" s="472"/>
      <c r="AF15" s="472"/>
      <c r="AG15" s="514"/>
      <c r="AH15" s="471">
        <v>27669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42136554</v>
      </c>
      <c r="BO15" s="384"/>
      <c r="BP15" s="384"/>
      <c r="BQ15" s="384"/>
      <c r="BR15" s="384"/>
      <c r="BS15" s="384"/>
      <c r="BT15" s="384"/>
      <c r="BU15" s="385"/>
      <c r="BV15" s="383">
        <v>40225292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68"/>
      <c r="CU15" s="169"/>
      <c r="CV15" s="169"/>
      <c r="CW15" s="169"/>
      <c r="CX15" s="169"/>
      <c r="CY15" s="169"/>
      <c r="CZ15" s="169"/>
      <c r="DA15" s="170"/>
      <c r="DB15" s="168"/>
      <c r="DC15" s="169"/>
      <c r="DD15" s="169"/>
      <c r="DE15" s="169"/>
      <c r="DF15" s="169"/>
      <c r="DG15" s="169"/>
      <c r="DH15" s="169"/>
      <c r="DI15" s="170"/>
    </row>
    <row r="16" spans="1:119" ht="18.75" customHeight="1" x14ac:dyDescent="0.2">
      <c r="A16" s="158"/>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25.9</v>
      </c>
      <c r="AD16" s="508"/>
      <c r="AE16" s="508"/>
      <c r="AF16" s="508"/>
      <c r="AG16" s="509"/>
      <c r="AH16" s="507">
        <v>27.4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35107937</v>
      </c>
      <c r="BO16" s="421"/>
      <c r="BP16" s="421"/>
      <c r="BQ16" s="421"/>
      <c r="BR16" s="421"/>
      <c r="BS16" s="421"/>
      <c r="BT16" s="421"/>
      <c r="BU16" s="422"/>
      <c r="BV16" s="420">
        <v>34177636</v>
      </c>
      <c r="BW16" s="421"/>
      <c r="BX16" s="421"/>
      <c r="BY16" s="421"/>
      <c r="BZ16" s="421"/>
      <c r="CA16" s="421"/>
      <c r="CB16" s="421"/>
      <c r="CC16" s="422"/>
      <c r="CD16" s="171"/>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58"/>
      <c r="B17" s="486"/>
      <c r="C17" s="487"/>
      <c r="D17" s="487"/>
      <c r="E17" s="487"/>
      <c r="F17" s="487"/>
      <c r="G17" s="487"/>
      <c r="H17" s="487"/>
      <c r="I17" s="487"/>
      <c r="J17" s="487"/>
      <c r="K17" s="488"/>
      <c r="L17" s="172"/>
      <c r="M17" s="531" t="s">
        <v>143</v>
      </c>
      <c r="N17" s="532"/>
      <c r="O17" s="532"/>
      <c r="P17" s="532"/>
      <c r="Q17" s="533"/>
      <c r="R17" s="526" t="s">
        <v>144</v>
      </c>
      <c r="S17" s="527"/>
      <c r="T17" s="527"/>
      <c r="U17" s="527"/>
      <c r="V17" s="528"/>
      <c r="W17" s="436" t="s">
        <v>145</v>
      </c>
      <c r="X17" s="437"/>
      <c r="Y17" s="437"/>
      <c r="Z17" s="437"/>
      <c r="AA17" s="437"/>
      <c r="AB17" s="427"/>
      <c r="AC17" s="471">
        <v>72211</v>
      </c>
      <c r="AD17" s="472"/>
      <c r="AE17" s="472"/>
      <c r="AF17" s="472"/>
      <c r="AG17" s="514"/>
      <c r="AH17" s="471">
        <v>72056</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54360214</v>
      </c>
      <c r="BO17" s="421"/>
      <c r="BP17" s="421"/>
      <c r="BQ17" s="421"/>
      <c r="BR17" s="421"/>
      <c r="BS17" s="421"/>
      <c r="BT17" s="421"/>
      <c r="BU17" s="422"/>
      <c r="BV17" s="420">
        <v>51812375</v>
      </c>
      <c r="BW17" s="421"/>
      <c r="BX17" s="421"/>
      <c r="BY17" s="421"/>
      <c r="BZ17" s="421"/>
      <c r="CA17" s="421"/>
      <c r="CB17" s="421"/>
      <c r="CC17" s="422"/>
      <c r="CD17" s="171"/>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58"/>
      <c r="B18" s="542" t="s">
        <v>147</v>
      </c>
      <c r="C18" s="463"/>
      <c r="D18" s="463"/>
      <c r="E18" s="543"/>
      <c r="F18" s="543"/>
      <c r="G18" s="543"/>
      <c r="H18" s="543"/>
      <c r="I18" s="543"/>
      <c r="J18" s="543"/>
      <c r="K18" s="543"/>
      <c r="L18" s="544">
        <v>93.83</v>
      </c>
      <c r="M18" s="544"/>
      <c r="N18" s="544"/>
      <c r="O18" s="544"/>
      <c r="P18" s="544"/>
      <c r="Q18" s="544"/>
      <c r="R18" s="545"/>
      <c r="S18" s="545"/>
      <c r="T18" s="545"/>
      <c r="U18" s="545"/>
      <c r="V18" s="546"/>
      <c r="W18" s="438"/>
      <c r="X18" s="439"/>
      <c r="Y18" s="439"/>
      <c r="Z18" s="439"/>
      <c r="AA18" s="439"/>
      <c r="AB18" s="430"/>
      <c r="AC18" s="547">
        <v>72.900000000000006</v>
      </c>
      <c r="AD18" s="548"/>
      <c r="AE18" s="548"/>
      <c r="AF18" s="548"/>
      <c r="AG18" s="549"/>
      <c r="AH18" s="547">
        <v>71.3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52127283</v>
      </c>
      <c r="BO18" s="421"/>
      <c r="BP18" s="421"/>
      <c r="BQ18" s="421"/>
      <c r="BR18" s="421"/>
      <c r="BS18" s="421"/>
      <c r="BT18" s="421"/>
      <c r="BU18" s="422"/>
      <c r="BV18" s="420">
        <v>48409096</v>
      </c>
      <c r="BW18" s="421"/>
      <c r="BX18" s="421"/>
      <c r="BY18" s="421"/>
      <c r="BZ18" s="421"/>
      <c r="CA18" s="421"/>
      <c r="CB18" s="421"/>
      <c r="CC18" s="422"/>
      <c r="CD18" s="171"/>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58"/>
      <c r="B19" s="542" t="s">
        <v>149</v>
      </c>
      <c r="C19" s="463"/>
      <c r="D19" s="463"/>
      <c r="E19" s="543"/>
      <c r="F19" s="543"/>
      <c r="G19" s="543"/>
      <c r="H19" s="543"/>
      <c r="I19" s="543"/>
      <c r="J19" s="543"/>
      <c r="K19" s="543"/>
      <c r="L19" s="551">
        <v>2384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74029376</v>
      </c>
      <c r="BO19" s="421"/>
      <c r="BP19" s="421"/>
      <c r="BQ19" s="421"/>
      <c r="BR19" s="421"/>
      <c r="BS19" s="421"/>
      <c r="BT19" s="421"/>
      <c r="BU19" s="422"/>
      <c r="BV19" s="420">
        <v>72547531</v>
      </c>
      <c r="BW19" s="421"/>
      <c r="BX19" s="421"/>
      <c r="BY19" s="421"/>
      <c r="BZ19" s="421"/>
      <c r="CA19" s="421"/>
      <c r="CB19" s="421"/>
      <c r="CC19" s="422"/>
      <c r="CD19" s="171"/>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58"/>
      <c r="B20" s="542" t="s">
        <v>151</v>
      </c>
      <c r="C20" s="463"/>
      <c r="D20" s="463"/>
      <c r="E20" s="543"/>
      <c r="F20" s="543"/>
      <c r="G20" s="543"/>
      <c r="H20" s="543"/>
      <c r="I20" s="543"/>
      <c r="J20" s="543"/>
      <c r="K20" s="543"/>
      <c r="L20" s="551">
        <v>100360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1"/>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58"/>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1"/>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58"/>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74333919</v>
      </c>
      <c r="BO22" s="384"/>
      <c r="BP22" s="384"/>
      <c r="BQ22" s="384"/>
      <c r="BR22" s="384"/>
      <c r="BS22" s="384"/>
      <c r="BT22" s="384"/>
      <c r="BU22" s="385"/>
      <c r="BV22" s="383">
        <v>67207396</v>
      </c>
      <c r="BW22" s="384"/>
      <c r="BX22" s="384"/>
      <c r="BY22" s="384"/>
      <c r="BZ22" s="384"/>
      <c r="CA22" s="384"/>
      <c r="CB22" s="384"/>
      <c r="CC22" s="385"/>
      <c r="CD22" s="171"/>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58"/>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16876757</v>
      </c>
      <c r="BO23" s="421"/>
      <c r="BP23" s="421"/>
      <c r="BQ23" s="421"/>
      <c r="BR23" s="421"/>
      <c r="BS23" s="421"/>
      <c r="BT23" s="421"/>
      <c r="BU23" s="422"/>
      <c r="BV23" s="420">
        <v>16928872</v>
      </c>
      <c r="BW23" s="421"/>
      <c r="BX23" s="421"/>
      <c r="BY23" s="421"/>
      <c r="BZ23" s="421"/>
      <c r="CA23" s="421"/>
      <c r="CB23" s="421"/>
      <c r="CC23" s="422"/>
      <c r="CD23" s="171"/>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58"/>
      <c r="B24" s="591"/>
      <c r="C24" s="567"/>
      <c r="D24" s="568"/>
      <c r="E24" s="470" t="s">
        <v>161</v>
      </c>
      <c r="F24" s="450"/>
      <c r="G24" s="450"/>
      <c r="H24" s="450"/>
      <c r="I24" s="450"/>
      <c r="J24" s="450"/>
      <c r="K24" s="451"/>
      <c r="L24" s="471">
        <v>1</v>
      </c>
      <c r="M24" s="472"/>
      <c r="N24" s="472"/>
      <c r="O24" s="472"/>
      <c r="P24" s="514"/>
      <c r="Q24" s="471">
        <v>9580</v>
      </c>
      <c r="R24" s="472"/>
      <c r="S24" s="472"/>
      <c r="T24" s="472"/>
      <c r="U24" s="472"/>
      <c r="V24" s="514"/>
      <c r="W24" s="566"/>
      <c r="X24" s="567"/>
      <c r="Y24" s="568"/>
      <c r="Z24" s="470" t="s">
        <v>162</v>
      </c>
      <c r="AA24" s="450"/>
      <c r="AB24" s="450"/>
      <c r="AC24" s="450"/>
      <c r="AD24" s="450"/>
      <c r="AE24" s="450"/>
      <c r="AF24" s="450"/>
      <c r="AG24" s="451"/>
      <c r="AH24" s="471">
        <v>1400</v>
      </c>
      <c r="AI24" s="472"/>
      <c r="AJ24" s="472"/>
      <c r="AK24" s="472"/>
      <c r="AL24" s="514"/>
      <c r="AM24" s="471">
        <v>4531800</v>
      </c>
      <c r="AN24" s="472"/>
      <c r="AO24" s="472"/>
      <c r="AP24" s="472"/>
      <c r="AQ24" s="472"/>
      <c r="AR24" s="514"/>
      <c r="AS24" s="471">
        <v>3237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71008058</v>
      </c>
      <c r="BO24" s="421"/>
      <c r="BP24" s="421"/>
      <c r="BQ24" s="421"/>
      <c r="BR24" s="421"/>
      <c r="BS24" s="421"/>
      <c r="BT24" s="421"/>
      <c r="BU24" s="422"/>
      <c r="BV24" s="420">
        <v>63067663</v>
      </c>
      <c r="BW24" s="421"/>
      <c r="BX24" s="421"/>
      <c r="BY24" s="421"/>
      <c r="BZ24" s="421"/>
      <c r="CA24" s="421"/>
      <c r="CB24" s="421"/>
      <c r="CC24" s="422"/>
      <c r="CD24" s="171"/>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58"/>
      <c r="B25" s="591"/>
      <c r="C25" s="567"/>
      <c r="D25" s="568"/>
      <c r="E25" s="470" t="s">
        <v>164</v>
      </c>
      <c r="F25" s="450"/>
      <c r="G25" s="450"/>
      <c r="H25" s="450"/>
      <c r="I25" s="450"/>
      <c r="J25" s="450"/>
      <c r="K25" s="451"/>
      <c r="L25" s="471">
        <v>2</v>
      </c>
      <c r="M25" s="472"/>
      <c r="N25" s="472"/>
      <c r="O25" s="472"/>
      <c r="P25" s="514"/>
      <c r="Q25" s="471">
        <v>7800</v>
      </c>
      <c r="R25" s="472"/>
      <c r="S25" s="472"/>
      <c r="T25" s="472"/>
      <c r="U25" s="472"/>
      <c r="V25" s="514"/>
      <c r="W25" s="566"/>
      <c r="X25" s="567"/>
      <c r="Y25" s="568"/>
      <c r="Z25" s="470" t="s">
        <v>165</v>
      </c>
      <c r="AA25" s="450"/>
      <c r="AB25" s="450"/>
      <c r="AC25" s="450"/>
      <c r="AD25" s="450"/>
      <c r="AE25" s="450"/>
      <c r="AF25" s="450"/>
      <c r="AG25" s="451"/>
      <c r="AH25" s="471">
        <v>264</v>
      </c>
      <c r="AI25" s="472"/>
      <c r="AJ25" s="472"/>
      <c r="AK25" s="472"/>
      <c r="AL25" s="514"/>
      <c r="AM25" s="471">
        <v>839520</v>
      </c>
      <c r="AN25" s="472"/>
      <c r="AO25" s="472"/>
      <c r="AP25" s="472"/>
      <c r="AQ25" s="472"/>
      <c r="AR25" s="514"/>
      <c r="AS25" s="471">
        <v>3180</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42716261</v>
      </c>
      <c r="BO25" s="384"/>
      <c r="BP25" s="384"/>
      <c r="BQ25" s="384"/>
      <c r="BR25" s="384"/>
      <c r="BS25" s="384"/>
      <c r="BT25" s="384"/>
      <c r="BU25" s="385"/>
      <c r="BV25" s="383">
        <v>81554304</v>
      </c>
      <c r="BW25" s="384"/>
      <c r="BX25" s="384"/>
      <c r="BY25" s="384"/>
      <c r="BZ25" s="384"/>
      <c r="CA25" s="384"/>
      <c r="CB25" s="384"/>
      <c r="CC25" s="385"/>
      <c r="CD25" s="171"/>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58"/>
      <c r="B26" s="591"/>
      <c r="C26" s="567"/>
      <c r="D26" s="568"/>
      <c r="E26" s="470" t="s">
        <v>167</v>
      </c>
      <c r="F26" s="450"/>
      <c r="G26" s="450"/>
      <c r="H26" s="450"/>
      <c r="I26" s="450"/>
      <c r="J26" s="450"/>
      <c r="K26" s="451"/>
      <c r="L26" s="471">
        <v>1</v>
      </c>
      <c r="M26" s="472"/>
      <c r="N26" s="472"/>
      <c r="O26" s="472"/>
      <c r="P26" s="514"/>
      <c r="Q26" s="471">
        <v>7060</v>
      </c>
      <c r="R26" s="472"/>
      <c r="S26" s="472"/>
      <c r="T26" s="472"/>
      <c r="U26" s="472"/>
      <c r="V26" s="514"/>
      <c r="W26" s="566"/>
      <c r="X26" s="567"/>
      <c r="Y26" s="568"/>
      <c r="Z26" s="470" t="s">
        <v>168</v>
      </c>
      <c r="AA26" s="572"/>
      <c r="AB26" s="572"/>
      <c r="AC26" s="572"/>
      <c r="AD26" s="572"/>
      <c r="AE26" s="572"/>
      <c r="AF26" s="572"/>
      <c r="AG26" s="573"/>
      <c r="AH26" s="471">
        <v>81</v>
      </c>
      <c r="AI26" s="472"/>
      <c r="AJ26" s="472"/>
      <c r="AK26" s="472"/>
      <c r="AL26" s="514"/>
      <c r="AM26" s="471">
        <v>287793</v>
      </c>
      <c r="AN26" s="472"/>
      <c r="AO26" s="472"/>
      <c r="AP26" s="472"/>
      <c r="AQ26" s="472"/>
      <c r="AR26" s="514"/>
      <c r="AS26" s="471">
        <v>3553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1"/>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58"/>
      <c r="B27" s="591"/>
      <c r="C27" s="567"/>
      <c r="D27" s="568"/>
      <c r="E27" s="470" t="s">
        <v>170</v>
      </c>
      <c r="F27" s="450"/>
      <c r="G27" s="450"/>
      <c r="H27" s="450"/>
      <c r="I27" s="450"/>
      <c r="J27" s="450"/>
      <c r="K27" s="451"/>
      <c r="L27" s="471">
        <v>1</v>
      </c>
      <c r="M27" s="472"/>
      <c r="N27" s="472"/>
      <c r="O27" s="472"/>
      <c r="P27" s="514"/>
      <c r="Q27" s="471">
        <v>5660</v>
      </c>
      <c r="R27" s="472"/>
      <c r="S27" s="472"/>
      <c r="T27" s="472"/>
      <c r="U27" s="472"/>
      <c r="V27" s="514"/>
      <c r="W27" s="566"/>
      <c r="X27" s="567"/>
      <c r="Y27" s="568"/>
      <c r="Z27" s="470" t="s">
        <v>171</v>
      </c>
      <c r="AA27" s="450"/>
      <c r="AB27" s="450"/>
      <c r="AC27" s="450"/>
      <c r="AD27" s="450"/>
      <c r="AE27" s="450"/>
      <c r="AF27" s="450"/>
      <c r="AG27" s="451"/>
      <c r="AH27" s="471">
        <v>18</v>
      </c>
      <c r="AI27" s="472"/>
      <c r="AJ27" s="472"/>
      <c r="AK27" s="472"/>
      <c r="AL27" s="514"/>
      <c r="AM27" s="471">
        <v>64800</v>
      </c>
      <c r="AN27" s="472"/>
      <c r="AO27" s="472"/>
      <c r="AP27" s="472"/>
      <c r="AQ27" s="472"/>
      <c r="AR27" s="514"/>
      <c r="AS27" s="471">
        <v>3600</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3"/>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58"/>
      <c r="B28" s="591"/>
      <c r="C28" s="567"/>
      <c r="D28" s="568"/>
      <c r="E28" s="470" t="s">
        <v>173</v>
      </c>
      <c r="F28" s="450"/>
      <c r="G28" s="450"/>
      <c r="H28" s="450"/>
      <c r="I28" s="450"/>
      <c r="J28" s="450"/>
      <c r="K28" s="451"/>
      <c r="L28" s="471">
        <v>1</v>
      </c>
      <c r="M28" s="472"/>
      <c r="N28" s="472"/>
      <c r="O28" s="472"/>
      <c r="P28" s="514"/>
      <c r="Q28" s="471">
        <v>4900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16362140</v>
      </c>
      <c r="BO28" s="384"/>
      <c r="BP28" s="384"/>
      <c r="BQ28" s="384"/>
      <c r="BR28" s="384"/>
      <c r="BS28" s="384"/>
      <c r="BT28" s="384"/>
      <c r="BU28" s="385"/>
      <c r="BV28" s="383">
        <v>16078685</v>
      </c>
      <c r="BW28" s="384"/>
      <c r="BX28" s="384"/>
      <c r="BY28" s="384"/>
      <c r="BZ28" s="384"/>
      <c r="CA28" s="384"/>
      <c r="CB28" s="384"/>
      <c r="CC28" s="385"/>
      <c r="CD28" s="171"/>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58"/>
      <c r="B29" s="591"/>
      <c r="C29" s="567"/>
      <c r="D29" s="568"/>
      <c r="E29" s="470" t="s">
        <v>176</v>
      </c>
      <c r="F29" s="450"/>
      <c r="G29" s="450"/>
      <c r="H29" s="450"/>
      <c r="I29" s="450"/>
      <c r="J29" s="450"/>
      <c r="K29" s="451"/>
      <c r="L29" s="471">
        <v>26</v>
      </c>
      <c r="M29" s="472"/>
      <c r="N29" s="472"/>
      <c r="O29" s="472"/>
      <c r="P29" s="514"/>
      <c r="Q29" s="471">
        <v>4520</v>
      </c>
      <c r="R29" s="472"/>
      <c r="S29" s="472"/>
      <c r="T29" s="472"/>
      <c r="U29" s="472"/>
      <c r="V29" s="514"/>
      <c r="W29" s="569"/>
      <c r="X29" s="570"/>
      <c r="Y29" s="571"/>
      <c r="Z29" s="470" t="s">
        <v>177</v>
      </c>
      <c r="AA29" s="450"/>
      <c r="AB29" s="450"/>
      <c r="AC29" s="450"/>
      <c r="AD29" s="450"/>
      <c r="AE29" s="450"/>
      <c r="AF29" s="450"/>
      <c r="AG29" s="451"/>
      <c r="AH29" s="471">
        <v>1418</v>
      </c>
      <c r="AI29" s="472"/>
      <c r="AJ29" s="472"/>
      <c r="AK29" s="472"/>
      <c r="AL29" s="514"/>
      <c r="AM29" s="471">
        <v>4596600</v>
      </c>
      <c r="AN29" s="472"/>
      <c r="AO29" s="472"/>
      <c r="AP29" s="472"/>
      <c r="AQ29" s="472"/>
      <c r="AR29" s="514"/>
      <c r="AS29" s="471">
        <v>3242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73"/>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58"/>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15209614</v>
      </c>
      <c r="BO30" s="540"/>
      <c r="BP30" s="540"/>
      <c r="BQ30" s="540"/>
      <c r="BR30" s="540"/>
      <c r="BS30" s="540"/>
      <c r="BT30" s="540"/>
      <c r="BU30" s="541"/>
      <c r="BV30" s="539">
        <v>15489010</v>
      </c>
      <c r="BW30" s="540"/>
      <c r="BX30" s="540"/>
      <c r="BY30" s="540"/>
      <c r="BZ30" s="540"/>
      <c r="CA30" s="540"/>
      <c r="CB30" s="540"/>
      <c r="CC30" s="541"/>
      <c r="CD30" s="174"/>
      <c r="CE30" s="175"/>
      <c r="CF30" s="175"/>
      <c r="CG30" s="175"/>
      <c r="CH30" s="175"/>
      <c r="CI30" s="175"/>
      <c r="CJ30" s="175"/>
      <c r="CK30" s="175"/>
      <c r="CL30" s="175"/>
      <c r="CM30" s="175"/>
      <c r="CN30" s="175"/>
      <c r="CO30" s="175"/>
      <c r="CP30" s="175"/>
      <c r="CQ30" s="175"/>
      <c r="CR30" s="175"/>
      <c r="CS30" s="176"/>
      <c r="CT30" s="177"/>
      <c r="CU30" s="178"/>
      <c r="CV30" s="178"/>
      <c r="CW30" s="178"/>
      <c r="CX30" s="178"/>
      <c r="CY30" s="178"/>
      <c r="CZ30" s="178"/>
      <c r="DA30" s="179"/>
      <c r="DB30" s="177"/>
      <c r="DC30" s="178"/>
      <c r="DD30" s="178"/>
      <c r="DE30" s="178"/>
      <c r="DF30" s="178"/>
      <c r="DG30" s="178"/>
      <c r="DH30" s="178"/>
      <c r="DI30" s="179"/>
    </row>
    <row r="31" spans="1:113" ht="13.5" customHeight="1" x14ac:dyDescent="0.2">
      <c r="A31" s="158"/>
      <c r="B31" s="180"/>
      <c r="DI31" s="181"/>
    </row>
    <row r="32" spans="1:113" ht="13.5" customHeight="1" x14ac:dyDescent="0.2">
      <c r="A32" s="158"/>
      <c r="B32" s="182"/>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1"/>
    </row>
    <row r="33" spans="1:113" ht="13.5" customHeight="1" x14ac:dyDescent="0.2">
      <c r="A33" s="158"/>
      <c r="B33" s="182"/>
      <c r="C33" s="444" t="s">
        <v>186</v>
      </c>
      <c r="D33" s="444"/>
      <c r="E33" s="409" t="s">
        <v>187</v>
      </c>
      <c r="F33" s="409"/>
      <c r="G33" s="409"/>
      <c r="H33" s="409"/>
      <c r="I33" s="409"/>
      <c r="J33" s="409"/>
      <c r="K33" s="409"/>
      <c r="L33" s="409"/>
      <c r="M33" s="409"/>
      <c r="N33" s="409"/>
      <c r="O33" s="409"/>
      <c r="P33" s="409"/>
      <c r="Q33" s="409"/>
      <c r="R33" s="409"/>
      <c r="S33" s="409"/>
      <c r="T33" s="183"/>
      <c r="U33" s="444" t="s">
        <v>186</v>
      </c>
      <c r="V33" s="444"/>
      <c r="W33" s="409" t="s">
        <v>187</v>
      </c>
      <c r="X33" s="409"/>
      <c r="Y33" s="409"/>
      <c r="Z33" s="409"/>
      <c r="AA33" s="409"/>
      <c r="AB33" s="409"/>
      <c r="AC33" s="409"/>
      <c r="AD33" s="409"/>
      <c r="AE33" s="409"/>
      <c r="AF33" s="409"/>
      <c r="AG33" s="409"/>
      <c r="AH33" s="409"/>
      <c r="AI33" s="409"/>
      <c r="AJ33" s="409"/>
      <c r="AK33" s="409"/>
      <c r="AL33" s="183"/>
      <c r="AM33" s="444" t="s">
        <v>186</v>
      </c>
      <c r="AN33" s="444"/>
      <c r="AO33" s="409" t="s">
        <v>187</v>
      </c>
      <c r="AP33" s="409"/>
      <c r="AQ33" s="409"/>
      <c r="AR33" s="409"/>
      <c r="AS33" s="409"/>
      <c r="AT33" s="409"/>
      <c r="AU33" s="409"/>
      <c r="AV33" s="409"/>
      <c r="AW33" s="409"/>
      <c r="AX33" s="409"/>
      <c r="AY33" s="409"/>
      <c r="AZ33" s="409"/>
      <c r="BA33" s="409"/>
      <c r="BB33" s="409"/>
      <c r="BC33" s="409"/>
      <c r="BD33" s="184"/>
      <c r="BE33" s="409" t="s">
        <v>188</v>
      </c>
      <c r="BF33" s="409"/>
      <c r="BG33" s="409" t="s">
        <v>189</v>
      </c>
      <c r="BH33" s="409"/>
      <c r="BI33" s="409"/>
      <c r="BJ33" s="409"/>
      <c r="BK33" s="409"/>
      <c r="BL33" s="409"/>
      <c r="BM33" s="409"/>
      <c r="BN33" s="409"/>
      <c r="BO33" s="409"/>
      <c r="BP33" s="409"/>
      <c r="BQ33" s="409"/>
      <c r="BR33" s="409"/>
      <c r="BS33" s="409"/>
      <c r="BT33" s="409"/>
      <c r="BU33" s="409"/>
      <c r="BV33" s="184"/>
      <c r="BW33" s="444" t="s">
        <v>188</v>
      </c>
      <c r="BX33" s="444"/>
      <c r="BY33" s="409" t="s">
        <v>190</v>
      </c>
      <c r="BZ33" s="409"/>
      <c r="CA33" s="409"/>
      <c r="CB33" s="409"/>
      <c r="CC33" s="409"/>
      <c r="CD33" s="409"/>
      <c r="CE33" s="409"/>
      <c r="CF33" s="409"/>
      <c r="CG33" s="409"/>
      <c r="CH33" s="409"/>
      <c r="CI33" s="409"/>
      <c r="CJ33" s="409"/>
      <c r="CK33" s="409"/>
      <c r="CL33" s="409"/>
      <c r="CM33" s="409"/>
      <c r="CN33" s="183"/>
      <c r="CO33" s="444" t="s">
        <v>186</v>
      </c>
      <c r="CP33" s="444"/>
      <c r="CQ33" s="409" t="s">
        <v>191</v>
      </c>
      <c r="CR33" s="409"/>
      <c r="CS33" s="409"/>
      <c r="CT33" s="409"/>
      <c r="CU33" s="409"/>
      <c r="CV33" s="409"/>
      <c r="CW33" s="409"/>
      <c r="CX33" s="409"/>
      <c r="CY33" s="409"/>
      <c r="CZ33" s="409"/>
      <c r="DA33" s="409"/>
      <c r="DB33" s="409"/>
      <c r="DC33" s="409"/>
      <c r="DD33" s="409"/>
      <c r="DE33" s="409"/>
      <c r="DF33" s="183"/>
      <c r="DG33" s="609" t="s">
        <v>192</v>
      </c>
      <c r="DH33" s="609"/>
      <c r="DI33" s="185"/>
    </row>
    <row r="34" spans="1:113" ht="32.25" customHeight="1" x14ac:dyDescent="0.2">
      <c r="A34" s="158"/>
      <c r="B34" s="182"/>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58"/>
      <c r="U34" s="610">
        <f>IF(W34="","",MAX(C34:D43)+1)</f>
        <v>4</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58"/>
      <c r="AM34" s="610">
        <f>IF(AO34="","",MAX(C34:D43,U34:V43)+1)</f>
        <v>7</v>
      </c>
      <c r="AN34" s="610"/>
      <c r="AO34" s="611" t="str">
        <f>IF('各会計、関係団体の財政状況及び健全化判断比率'!B31="","",'各会計、関係団体の財政状況及び健全化判断比率'!B31)</f>
        <v>病院事業会計</v>
      </c>
      <c r="AP34" s="611"/>
      <c r="AQ34" s="611"/>
      <c r="AR34" s="611"/>
      <c r="AS34" s="611"/>
      <c r="AT34" s="611"/>
      <c r="AU34" s="611"/>
      <c r="AV34" s="611"/>
      <c r="AW34" s="611"/>
      <c r="AX34" s="611"/>
      <c r="AY34" s="611"/>
      <c r="AZ34" s="611"/>
      <c r="BA34" s="611"/>
      <c r="BB34" s="611"/>
      <c r="BC34" s="611"/>
      <c r="BD34" s="158"/>
      <c r="BE34" s="610" t="str">
        <f>IF(BG34="","",MAX(C34:D43,U34:V43,AM34:AN43)+1)</f>
        <v/>
      </c>
      <c r="BF34" s="610"/>
      <c r="BG34" s="611"/>
      <c r="BH34" s="611"/>
      <c r="BI34" s="611"/>
      <c r="BJ34" s="611"/>
      <c r="BK34" s="611"/>
      <c r="BL34" s="611"/>
      <c r="BM34" s="611"/>
      <c r="BN34" s="611"/>
      <c r="BO34" s="611"/>
      <c r="BP34" s="611"/>
      <c r="BQ34" s="611"/>
      <c r="BR34" s="611"/>
      <c r="BS34" s="611"/>
      <c r="BT34" s="611"/>
      <c r="BU34" s="611"/>
      <c r="BV34" s="158"/>
      <c r="BW34" s="610">
        <f>IF(BY34="","",MAX(C34:D43,U34:V43,AM34:AN43,BE34:BF43)+1)</f>
        <v>9</v>
      </c>
      <c r="BX34" s="610"/>
      <c r="BY34" s="611" t="str">
        <f>IF('各会計、関係団体の財政状況及び健全化判断比率'!B68="","",'各会計、関係団体の財政状況及び健全化判断比率'!B68)</f>
        <v>厚木愛甲環境施設組合</v>
      </c>
      <c r="BZ34" s="611"/>
      <c r="CA34" s="611"/>
      <c r="CB34" s="611"/>
      <c r="CC34" s="611"/>
      <c r="CD34" s="611"/>
      <c r="CE34" s="611"/>
      <c r="CF34" s="611"/>
      <c r="CG34" s="611"/>
      <c r="CH34" s="611"/>
      <c r="CI34" s="611"/>
      <c r="CJ34" s="611"/>
      <c r="CK34" s="611"/>
      <c r="CL34" s="611"/>
      <c r="CM34" s="611"/>
      <c r="CN34" s="158"/>
      <c r="CO34" s="610">
        <f>IF(CQ34="","",MAX(C34:D43,U34:V43,AM34:AN43,BE34:BF43,BW34:BX43)+1)</f>
        <v>12</v>
      </c>
      <c r="CP34" s="610"/>
      <c r="CQ34" s="611" t="str">
        <f>IF('各会計、関係団体の財政状況及び健全化判断比率'!BS7="","",'各会計、関係団体の財政状況及び健全化判断比率'!BS7)</f>
        <v>厚木ガーデンシティビル</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85"/>
    </row>
    <row r="35" spans="1:113" ht="32.25" customHeight="1" x14ac:dyDescent="0.2">
      <c r="A35" s="158"/>
      <c r="B35" s="182"/>
      <c r="C35" s="610">
        <f>IF(E35="","",C34+1)</f>
        <v>2</v>
      </c>
      <c r="D35" s="610"/>
      <c r="E35" s="611" t="str">
        <f>IF('各会計、関係団体の財政状況及び健全化判断比率'!B8="","",'各会計、関係団体の財政状況及び健全化判断比率'!B8)</f>
        <v>公共用地取得事業特別会計</v>
      </c>
      <c r="F35" s="611"/>
      <c r="G35" s="611"/>
      <c r="H35" s="611"/>
      <c r="I35" s="611"/>
      <c r="J35" s="611"/>
      <c r="K35" s="611"/>
      <c r="L35" s="611"/>
      <c r="M35" s="611"/>
      <c r="N35" s="611"/>
      <c r="O35" s="611"/>
      <c r="P35" s="611"/>
      <c r="Q35" s="611"/>
      <c r="R35" s="611"/>
      <c r="S35" s="611"/>
      <c r="T35" s="158"/>
      <c r="U35" s="610">
        <f>IF(W35="","",U34+1)</f>
        <v>5</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58"/>
      <c r="AM35" s="610">
        <f t="shared" ref="AM35:AM43" si="0">IF(AO35="","",AM34+1)</f>
        <v>8</v>
      </c>
      <c r="AN35" s="610"/>
      <c r="AO35" s="611" t="str">
        <f>IF('各会計、関係団体の財政状況及び健全化判断比率'!B32="","",'各会計、関係団体の財政状況及び健全化判断比率'!B32)</f>
        <v>公共下水道事業会計</v>
      </c>
      <c r="AP35" s="611"/>
      <c r="AQ35" s="611"/>
      <c r="AR35" s="611"/>
      <c r="AS35" s="611"/>
      <c r="AT35" s="611"/>
      <c r="AU35" s="611"/>
      <c r="AV35" s="611"/>
      <c r="AW35" s="611"/>
      <c r="AX35" s="611"/>
      <c r="AY35" s="611"/>
      <c r="AZ35" s="611"/>
      <c r="BA35" s="611"/>
      <c r="BB35" s="611"/>
      <c r="BC35" s="611"/>
      <c r="BD35" s="158"/>
      <c r="BE35" s="610" t="str">
        <f t="shared" ref="BE35:BE43" si="1">IF(BG35="","",BE34+1)</f>
        <v/>
      </c>
      <c r="BF35" s="610"/>
      <c r="BG35" s="611"/>
      <c r="BH35" s="611"/>
      <c r="BI35" s="611"/>
      <c r="BJ35" s="611"/>
      <c r="BK35" s="611"/>
      <c r="BL35" s="611"/>
      <c r="BM35" s="611"/>
      <c r="BN35" s="611"/>
      <c r="BO35" s="611"/>
      <c r="BP35" s="611"/>
      <c r="BQ35" s="611"/>
      <c r="BR35" s="611"/>
      <c r="BS35" s="611"/>
      <c r="BT35" s="611"/>
      <c r="BU35" s="611"/>
      <c r="BV35" s="158"/>
      <c r="BW35" s="610">
        <f t="shared" ref="BW35:BW43" si="2">IF(BY35="","",BW34+1)</f>
        <v>10</v>
      </c>
      <c r="BX35" s="610"/>
      <c r="BY35" s="611" t="str">
        <f>IF('各会計、関係団体の財政状況及び健全化判断比率'!B69="","",'各会計、関係団体の財政状況及び健全化判断比率'!B69)</f>
        <v>神奈川県後期高齢者医療広域連合（一般会計）</v>
      </c>
      <c r="BZ35" s="611"/>
      <c r="CA35" s="611"/>
      <c r="CB35" s="611"/>
      <c r="CC35" s="611"/>
      <c r="CD35" s="611"/>
      <c r="CE35" s="611"/>
      <c r="CF35" s="611"/>
      <c r="CG35" s="611"/>
      <c r="CH35" s="611"/>
      <c r="CI35" s="611"/>
      <c r="CJ35" s="611"/>
      <c r="CK35" s="611"/>
      <c r="CL35" s="611"/>
      <c r="CM35" s="611"/>
      <c r="CN35" s="158"/>
      <c r="CO35" s="610">
        <f t="shared" ref="CO35:CO43" si="3">IF(CQ35="","",CO34+1)</f>
        <v>13</v>
      </c>
      <c r="CP35" s="610"/>
      <c r="CQ35" s="611" t="str">
        <f>IF('各会計、関係団体の財政状況及び健全化判断比率'!BS8="","",'各会計、関係団体の財政状況及び健全化判断比率'!BS8)</f>
        <v>厚木市勤労者福祉サービスセンター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85"/>
    </row>
    <row r="36" spans="1:113" ht="32.25" customHeight="1" x14ac:dyDescent="0.2">
      <c r="A36" s="158"/>
      <c r="B36" s="182"/>
      <c r="C36" s="610">
        <f>IF(E36="","",C35+1)</f>
        <v>3</v>
      </c>
      <c r="D36" s="610"/>
      <c r="E36" s="611" t="str">
        <f>IF('各会計、関係団体の財政状況及び健全化判断比率'!B9="","",'各会計、関係団体の財政状況及び健全化判断比率'!B9)</f>
        <v>学校給食事業特別会計</v>
      </c>
      <c r="F36" s="611"/>
      <c r="G36" s="611"/>
      <c r="H36" s="611"/>
      <c r="I36" s="611"/>
      <c r="J36" s="611"/>
      <c r="K36" s="611"/>
      <c r="L36" s="611"/>
      <c r="M36" s="611"/>
      <c r="N36" s="611"/>
      <c r="O36" s="611"/>
      <c r="P36" s="611"/>
      <c r="Q36" s="611"/>
      <c r="R36" s="611"/>
      <c r="S36" s="611"/>
      <c r="T36" s="158"/>
      <c r="U36" s="610">
        <f t="shared" ref="U36:U43" si="4">IF(W36="","",U35+1)</f>
        <v>6</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58"/>
      <c r="AM36" s="610" t="str">
        <f t="shared" si="0"/>
        <v/>
      </c>
      <c r="AN36" s="610"/>
      <c r="AO36" s="611"/>
      <c r="AP36" s="611"/>
      <c r="AQ36" s="611"/>
      <c r="AR36" s="611"/>
      <c r="AS36" s="611"/>
      <c r="AT36" s="611"/>
      <c r="AU36" s="611"/>
      <c r="AV36" s="611"/>
      <c r="AW36" s="611"/>
      <c r="AX36" s="611"/>
      <c r="AY36" s="611"/>
      <c r="AZ36" s="611"/>
      <c r="BA36" s="611"/>
      <c r="BB36" s="611"/>
      <c r="BC36" s="611"/>
      <c r="BD36" s="158"/>
      <c r="BE36" s="610" t="str">
        <f t="shared" si="1"/>
        <v/>
      </c>
      <c r="BF36" s="610"/>
      <c r="BG36" s="611"/>
      <c r="BH36" s="611"/>
      <c r="BI36" s="611"/>
      <c r="BJ36" s="611"/>
      <c r="BK36" s="611"/>
      <c r="BL36" s="611"/>
      <c r="BM36" s="611"/>
      <c r="BN36" s="611"/>
      <c r="BO36" s="611"/>
      <c r="BP36" s="611"/>
      <c r="BQ36" s="611"/>
      <c r="BR36" s="611"/>
      <c r="BS36" s="611"/>
      <c r="BT36" s="611"/>
      <c r="BU36" s="611"/>
      <c r="BV36" s="158"/>
      <c r="BW36" s="610">
        <f t="shared" si="2"/>
        <v>11</v>
      </c>
      <c r="BX36" s="610"/>
      <c r="BY36" s="611" t="str">
        <f>IF('各会計、関係団体の財政状況及び健全化判断比率'!B70="","",'各会計、関係団体の財政状況及び健全化判断比率'!B70)</f>
        <v>神奈川県後期高齢者医療広域連合（特別会計）</v>
      </c>
      <c r="BZ36" s="611"/>
      <c r="CA36" s="611"/>
      <c r="CB36" s="611"/>
      <c r="CC36" s="611"/>
      <c r="CD36" s="611"/>
      <c r="CE36" s="611"/>
      <c r="CF36" s="611"/>
      <c r="CG36" s="611"/>
      <c r="CH36" s="611"/>
      <c r="CI36" s="611"/>
      <c r="CJ36" s="611"/>
      <c r="CK36" s="611"/>
      <c r="CL36" s="611"/>
      <c r="CM36" s="611"/>
      <c r="CN36" s="158"/>
      <c r="CO36" s="610">
        <f t="shared" si="3"/>
        <v>14</v>
      </c>
      <c r="CP36" s="610"/>
      <c r="CQ36" s="611" t="str">
        <f>IF('各会計、関係団体の財政状況及び健全化判断比率'!BS9="","",'各会計、関係団体の財政状況及び健全化判断比率'!BS9)</f>
        <v>厚木市環境みどり公社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85"/>
    </row>
    <row r="37" spans="1:113" ht="32.25" customHeight="1" x14ac:dyDescent="0.2">
      <c r="A37" s="158"/>
      <c r="B37" s="182"/>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58"/>
      <c r="U37" s="610" t="str">
        <f t="shared" si="4"/>
        <v/>
      </c>
      <c r="V37" s="610"/>
      <c r="W37" s="611"/>
      <c r="X37" s="611"/>
      <c r="Y37" s="611"/>
      <c r="Z37" s="611"/>
      <c r="AA37" s="611"/>
      <c r="AB37" s="611"/>
      <c r="AC37" s="611"/>
      <c r="AD37" s="611"/>
      <c r="AE37" s="611"/>
      <c r="AF37" s="611"/>
      <c r="AG37" s="611"/>
      <c r="AH37" s="611"/>
      <c r="AI37" s="611"/>
      <c r="AJ37" s="611"/>
      <c r="AK37" s="611"/>
      <c r="AL37" s="158"/>
      <c r="AM37" s="610" t="str">
        <f t="shared" si="0"/>
        <v/>
      </c>
      <c r="AN37" s="610"/>
      <c r="AO37" s="611"/>
      <c r="AP37" s="611"/>
      <c r="AQ37" s="611"/>
      <c r="AR37" s="611"/>
      <c r="AS37" s="611"/>
      <c r="AT37" s="611"/>
      <c r="AU37" s="611"/>
      <c r="AV37" s="611"/>
      <c r="AW37" s="611"/>
      <c r="AX37" s="611"/>
      <c r="AY37" s="611"/>
      <c r="AZ37" s="611"/>
      <c r="BA37" s="611"/>
      <c r="BB37" s="611"/>
      <c r="BC37" s="611"/>
      <c r="BD37" s="158"/>
      <c r="BE37" s="610" t="str">
        <f t="shared" si="1"/>
        <v/>
      </c>
      <c r="BF37" s="610"/>
      <c r="BG37" s="611"/>
      <c r="BH37" s="611"/>
      <c r="BI37" s="611"/>
      <c r="BJ37" s="611"/>
      <c r="BK37" s="611"/>
      <c r="BL37" s="611"/>
      <c r="BM37" s="611"/>
      <c r="BN37" s="611"/>
      <c r="BO37" s="611"/>
      <c r="BP37" s="611"/>
      <c r="BQ37" s="611"/>
      <c r="BR37" s="611"/>
      <c r="BS37" s="611"/>
      <c r="BT37" s="611"/>
      <c r="BU37" s="611"/>
      <c r="BV37" s="158"/>
      <c r="BW37" s="610" t="str">
        <f t="shared" si="2"/>
        <v/>
      </c>
      <c r="BX37" s="610"/>
      <c r="BY37" s="611" t="str">
        <f>IF('各会計、関係団体の財政状況及び健全化判断比率'!B71="","",'各会計、関係団体の財政状況及び健全化判断比率'!B71)</f>
        <v/>
      </c>
      <c r="BZ37" s="611"/>
      <c r="CA37" s="611"/>
      <c r="CB37" s="611"/>
      <c r="CC37" s="611"/>
      <c r="CD37" s="611"/>
      <c r="CE37" s="611"/>
      <c r="CF37" s="611"/>
      <c r="CG37" s="611"/>
      <c r="CH37" s="611"/>
      <c r="CI37" s="611"/>
      <c r="CJ37" s="611"/>
      <c r="CK37" s="611"/>
      <c r="CL37" s="611"/>
      <c r="CM37" s="611"/>
      <c r="CN37" s="158"/>
      <c r="CO37" s="610">
        <f t="shared" si="3"/>
        <v>15</v>
      </c>
      <c r="CP37" s="610"/>
      <c r="CQ37" s="611" t="str">
        <f>IF('各会計、関係団体の財政状況及び健全化判断比率'!BS10="","",'各会計、関係団体の財政状況及び健全化判断比率'!BS10)</f>
        <v>厚木市スポーツ協会</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85"/>
    </row>
    <row r="38" spans="1:113" ht="32.25" customHeight="1" x14ac:dyDescent="0.2">
      <c r="A38" s="158"/>
      <c r="B38" s="182"/>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58"/>
      <c r="U38" s="610" t="str">
        <f t="shared" si="4"/>
        <v/>
      </c>
      <c r="V38" s="610"/>
      <c r="W38" s="611"/>
      <c r="X38" s="611"/>
      <c r="Y38" s="611"/>
      <c r="Z38" s="611"/>
      <c r="AA38" s="611"/>
      <c r="AB38" s="611"/>
      <c r="AC38" s="611"/>
      <c r="AD38" s="611"/>
      <c r="AE38" s="611"/>
      <c r="AF38" s="611"/>
      <c r="AG38" s="611"/>
      <c r="AH38" s="611"/>
      <c r="AI38" s="611"/>
      <c r="AJ38" s="611"/>
      <c r="AK38" s="611"/>
      <c r="AL38" s="158"/>
      <c r="AM38" s="610" t="str">
        <f t="shared" si="0"/>
        <v/>
      </c>
      <c r="AN38" s="610"/>
      <c r="AO38" s="611"/>
      <c r="AP38" s="611"/>
      <c r="AQ38" s="611"/>
      <c r="AR38" s="611"/>
      <c r="AS38" s="611"/>
      <c r="AT38" s="611"/>
      <c r="AU38" s="611"/>
      <c r="AV38" s="611"/>
      <c r="AW38" s="611"/>
      <c r="AX38" s="611"/>
      <c r="AY38" s="611"/>
      <c r="AZ38" s="611"/>
      <c r="BA38" s="611"/>
      <c r="BB38" s="611"/>
      <c r="BC38" s="611"/>
      <c r="BD38" s="158"/>
      <c r="BE38" s="610" t="str">
        <f t="shared" si="1"/>
        <v/>
      </c>
      <c r="BF38" s="610"/>
      <c r="BG38" s="611"/>
      <c r="BH38" s="611"/>
      <c r="BI38" s="611"/>
      <c r="BJ38" s="611"/>
      <c r="BK38" s="611"/>
      <c r="BL38" s="611"/>
      <c r="BM38" s="611"/>
      <c r="BN38" s="611"/>
      <c r="BO38" s="611"/>
      <c r="BP38" s="611"/>
      <c r="BQ38" s="611"/>
      <c r="BR38" s="611"/>
      <c r="BS38" s="611"/>
      <c r="BT38" s="611"/>
      <c r="BU38" s="611"/>
      <c r="BV38" s="158"/>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58"/>
      <c r="CO38" s="610">
        <f t="shared" si="3"/>
        <v>16</v>
      </c>
      <c r="CP38" s="610"/>
      <c r="CQ38" s="611" t="str">
        <f>IF('各会計、関係団体の財政状況及び健全化判断比率'!BS11="","",'各会計、関係団体の財政状況及び健全化判断比率'!BS11)</f>
        <v>厚木市文化振興財団</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85"/>
    </row>
    <row r="39" spans="1:113" ht="32.25" customHeight="1" x14ac:dyDescent="0.2">
      <c r="A39" s="158"/>
      <c r="B39" s="182"/>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58"/>
      <c r="U39" s="610" t="str">
        <f t="shared" si="4"/>
        <v/>
      </c>
      <c r="V39" s="610"/>
      <c r="W39" s="611"/>
      <c r="X39" s="611"/>
      <c r="Y39" s="611"/>
      <c r="Z39" s="611"/>
      <c r="AA39" s="611"/>
      <c r="AB39" s="611"/>
      <c r="AC39" s="611"/>
      <c r="AD39" s="611"/>
      <c r="AE39" s="611"/>
      <c r="AF39" s="611"/>
      <c r="AG39" s="611"/>
      <c r="AH39" s="611"/>
      <c r="AI39" s="611"/>
      <c r="AJ39" s="611"/>
      <c r="AK39" s="611"/>
      <c r="AL39" s="158"/>
      <c r="AM39" s="610" t="str">
        <f t="shared" si="0"/>
        <v/>
      </c>
      <c r="AN39" s="610"/>
      <c r="AO39" s="611"/>
      <c r="AP39" s="611"/>
      <c r="AQ39" s="611"/>
      <c r="AR39" s="611"/>
      <c r="AS39" s="611"/>
      <c r="AT39" s="611"/>
      <c r="AU39" s="611"/>
      <c r="AV39" s="611"/>
      <c r="AW39" s="611"/>
      <c r="AX39" s="611"/>
      <c r="AY39" s="611"/>
      <c r="AZ39" s="611"/>
      <c r="BA39" s="611"/>
      <c r="BB39" s="611"/>
      <c r="BC39" s="611"/>
      <c r="BD39" s="158"/>
      <c r="BE39" s="610" t="str">
        <f t="shared" si="1"/>
        <v/>
      </c>
      <c r="BF39" s="610"/>
      <c r="BG39" s="611"/>
      <c r="BH39" s="611"/>
      <c r="BI39" s="611"/>
      <c r="BJ39" s="611"/>
      <c r="BK39" s="611"/>
      <c r="BL39" s="611"/>
      <c r="BM39" s="611"/>
      <c r="BN39" s="611"/>
      <c r="BO39" s="611"/>
      <c r="BP39" s="611"/>
      <c r="BQ39" s="611"/>
      <c r="BR39" s="611"/>
      <c r="BS39" s="611"/>
      <c r="BT39" s="611"/>
      <c r="BU39" s="611"/>
      <c r="BV39" s="158"/>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58"/>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85"/>
    </row>
    <row r="40" spans="1:113" ht="32.25" customHeight="1" x14ac:dyDescent="0.2">
      <c r="A40" s="158"/>
      <c r="B40" s="182"/>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58"/>
      <c r="U40" s="610" t="str">
        <f t="shared" si="4"/>
        <v/>
      </c>
      <c r="V40" s="610"/>
      <c r="W40" s="611"/>
      <c r="X40" s="611"/>
      <c r="Y40" s="611"/>
      <c r="Z40" s="611"/>
      <c r="AA40" s="611"/>
      <c r="AB40" s="611"/>
      <c r="AC40" s="611"/>
      <c r="AD40" s="611"/>
      <c r="AE40" s="611"/>
      <c r="AF40" s="611"/>
      <c r="AG40" s="611"/>
      <c r="AH40" s="611"/>
      <c r="AI40" s="611"/>
      <c r="AJ40" s="611"/>
      <c r="AK40" s="611"/>
      <c r="AL40" s="158"/>
      <c r="AM40" s="610" t="str">
        <f t="shared" si="0"/>
        <v/>
      </c>
      <c r="AN40" s="610"/>
      <c r="AO40" s="611"/>
      <c r="AP40" s="611"/>
      <c r="AQ40" s="611"/>
      <c r="AR40" s="611"/>
      <c r="AS40" s="611"/>
      <c r="AT40" s="611"/>
      <c r="AU40" s="611"/>
      <c r="AV40" s="611"/>
      <c r="AW40" s="611"/>
      <c r="AX40" s="611"/>
      <c r="AY40" s="611"/>
      <c r="AZ40" s="611"/>
      <c r="BA40" s="611"/>
      <c r="BB40" s="611"/>
      <c r="BC40" s="611"/>
      <c r="BD40" s="158"/>
      <c r="BE40" s="610" t="str">
        <f t="shared" si="1"/>
        <v/>
      </c>
      <c r="BF40" s="610"/>
      <c r="BG40" s="611"/>
      <c r="BH40" s="611"/>
      <c r="BI40" s="611"/>
      <c r="BJ40" s="611"/>
      <c r="BK40" s="611"/>
      <c r="BL40" s="611"/>
      <c r="BM40" s="611"/>
      <c r="BN40" s="611"/>
      <c r="BO40" s="611"/>
      <c r="BP40" s="611"/>
      <c r="BQ40" s="611"/>
      <c r="BR40" s="611"/>
      <c r="BS40" s="611"/>
      <c r="BT40" s="611"/>
      <c r="BU40" s="611"/>
      <c r="BV40" s="158"/>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58"/>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85"/>
    </row>
    <row r="41" spans="1:113" ht="32.25" customHeight="1" x14ac:dyDescent="0.2">
      <c r="A41" s="158"/>
      <c r="B41" s="182"/>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58"/>
      <c r="U41" s="610" t="str">
        <f t="shared" si="4"/>
        <v/>
      </c>
      <c r="V41" s="610"/>
      <c r="W41" s="611"/>
      <c r="X41" s="611"/>
      <c r="Y41" s="611"/>
      <c r="Z41" s="611"/>
      <c r="AA41" s="611"/>
      <c r="AB41" s="611"/>
      <c r="AC41" s="611"/>
      <c r="AD41" s="611"/>
      <c r="AE41" s="611"/>
      <c r="AF41" s="611"/>
      <c r="AG41" s="611"/>
      <c r="AH41" s="611"/>
      <c r="AI41" s="611"/>
      <c r="AJ41" s="611"/>
      <c r="AK41" s="611"/>
      <c r="AL41" s="158"/>
      <c r="AM41" s="610" t="str">
        <f t="shared" si="0"/>
        <v/>
      </c>
      <c r="AN41" s="610"/>
      <c r="AO41" s="611"/>
      <c r="AP41" s="611"/>
      <c r="AQ41" s="611"/>
      <c r="AR41" s="611"/>
      <c r="AS41" s="611"/>
      <c r="AT41" s="611"/>
      <c r="AU41" s="611"/>
      <c r="AV41" s="611"/>
      <c r="AW41" s="611"/>
      <c r="AX41" s="611"/>
      <c r="AY41" s="611"/>
      <c r="AZ41" s="611"/>
      <c r="BA41" s="611"/>
      <c r="BB41" s="611"/>
      <c r="BC41" s="611"/>
      <c r="BD41" s="158"/>
      <c r="BE41" s="610" t="str">
        <f t="shared" si="1"/>
        <v/>
      </c>
      <c r="BF41" s="610"/>
      <c r="BG41" s="611"/>
      <c r="BH41" s="611"/>
      <c r="BI41" s="611"/>
      <c r="BJ41" s="611"/>
      <c r="BK41" s="611"/>
      <c r="BL41" s="611"/>
      <c r="BM41" s="611"/>
      <c r="BN41" s="611"/>
      <c r="BO41" s="611"/>
      <c r="BP41" s="611"/>
      <c r="BQ41" s="611"/>
      <c r="BR41" s="611"/>
      <c r="BS41" s="611"/>
      <c r="BT41" s="611"/>
      <c r="BU41" s="611"/>
      <c r="BV41" s="158"/>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58"/>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85"/>
    </row>
    <row r="42" spans="1:113" ht="32.25" customHeight="1" x14ac:dyDescent="0.2">
      <c r="B42" s="182"/>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58"/>
      <c r="U42" s="610" t="str">
        <f t="shared" si="4"/>
        <v/>
      </c>
      <c r="V42" s="610"/>
      <c r="W42" s="611"/>
      <c r="X42" s="611"/>
      <c r="Y42" s="611"/>
      <c r="Z42" s="611"/>
      <c r="AA42" s="611"/>
      <c r="AB42" s="611"/>
      <c r="AC42" s="611"/>
      <c r="AD42" s="611"/>
      <c r="AE42" s="611"/>
      <c r="AF42" s="611"/>
      <c r="AG42" s="611"/>
      <c r="AH42" s="611"/>
      <c r="AI42" s="611"/>
      <c r="AJ42" s="611"/>
      <c r="AK42" s="611"/>
      <c r="AL42" s="158"/>
      <c r="AM42" s="610" t="str">
        <f t="shared" si="0"/>
        <v/>
      </c>
      <c r="AN42" s="610"/>
      <c r="AO42" s="611"/>
      <c r="AP42" s="611"/>
      <c r="AQ42" s="611"/>
      <c r="AR42" s="611"/>
      <c r="AS42" s="611"/>
      <c r="AT42" s="611"/>
      <c r="AU42" s="611"/>
      <c r="AV42" s="611"/>
      <c r="AW42" s="611"/>
      <c r="AX42" s="611"/>
      <c r="AY42" s="611"/>
      <c r="AZ42" s="611"/>
      <c r="BA42" s="611"/>
      <c r="BB42" s="611"/>
      <c r="BC42" s="611"/>
      <c r="BD42" s="158"/>
      <c r="BE42" s="610" t="str">
        <f t="shared" si="1"/>
        <v/>
      </c>
      <c r="BF42" s="610"/>
      <c r="BG42" s="611"/>
      <c r="BH42" s="611"/>
      <c r="BI42" s="611"/>
      <c r="BJ42" s="611"/>
      <c r="BK42" s="611"/>
      <c r="BL42" s="611"/>
      <c r="BM42" s="611"/>
      <c r="BN42" s="611"/>
      <c r="BO42" s="611"/>
      <c r="BP42" s="611"/>
      <c r="BQ42" s="611"/>
      <c r="BR42" s="611"/>
      <c r="BS42" s="611"/>
      <c r="BT42" s="611"/>
      <c r="BU42" s="611"/>
      <c r="BV42" s="158"/>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58"/>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85"/>
    </row>
    <row r="43" spans="1:113" ht="32.25" customHeight="1" x14ac:dyDescent="0.2">
      <c r="B43" s="182"/>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58"/>
      <c r="U43" s="610" t="str">
        <f t="shared" si="4"/>
        <v/>
      </c>
      <c r="V43" s="610"/>
      <c r="W43" s="611"/>
      <c r="X43" s="611"/>
      <c r="Y43" s="611"/>
      <c r="Z43" s="611"/>
      <c r="AA43" s="611"/>
      <c r="AB43" s="611"/>
      <c r="AC43" s="611"/>
      <c r="AD43" s="611"/>
      <c r="AE43" s="611"/>
      <c r="AF43" s="611"/>
      <c r="AG43" s="611"/>
      <c r="AH43" s="611"/>
      <c r="AI43" s="611"/>
      <c r="AJ43" s="611"/>
      <c r="AK43" s="611"/>
      <c r="AL43" s="158"/>
      <c r="AM43" s="610" t="str">
        <f t="shared" si="0"/>
        <v/>
      </c>
      <c r="AN43" s="610"/>
      <c r="AO43" s="611"/>
      <c r="AP43" s="611"/>
      <c r="AQ43" s="611"/>
      <c r="AR43" s="611"/>
      <c r="AS43" s="611"/>
      <c r="AT43" s="611"/>
      <c r="AU43" s="611"/>
      <c r="AV43" s="611"/>
      <c r="AW43" s="611"/>
      <c r="AX43" s="611"/>
      <c r="AY43" s="611"/>
      <c r="AZ43" s="611"/>
      <c r="BA43" s="611"/>
      <c r="BB43" s="611"/>
      <c r="BC43" s="611"/>
      <c r="BD43" s="158"/>
      <c r="BE43" s="610" t="str">
        <f t="shared" si="1"/>
        <v/>
      </c>
      <c r="BF43" s="610"/>
      <c r="BG43" s="611"/>
      <c r="BH43" s="611"/>
      <c r="BI43" s="611"/>
      <c r="BJ43" s="611"/>
      <c r="BK43" s="611"/>
      <c r="BL43" s="611"/>
      <c r="BM43" s="611"/>
      <c r="BN43" s="611"/>
      <c r="BO43" s="611"/>
      <c r="BP43" s="611"/>
      <c r="BQ43" s="611"/>
      <c r="BR43" s="611"/>
      <c r="BS43" s="611"/>
      <c r="BT43" s="611"/>
      <c r="BU43" s="611"/>
      <c r="BV43" s="158"/>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58"/>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85"/>
    </row>
    <row r="44" spans="1:113" ht="13.5" customHeight="1" thickBot="1" x14ac:dyDescent="0.25">
      <c r="B44" s="186"/>
      <c r="C44" s="187"/>
      <c r="D44" s="187"/>
      <c r="E44" s="187"/>
      <c r="F44" s="187"/>
      <c r="G44" s="187"/>
      <c r="H44" s="187"/>
      <c r="I44" s="187"/>
      <c r="J44" s="187"/>
      <c r="K44" s="187"/>
      <c r="L44" s="187"/>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c r="AN44" s="187"/>
      <c r="AO44" s="187"/>
      <c r="AP44" s="187"/>
      <c r="AQ44" s="187"/>
      <c r="AR44" s="187"/>
      <c r="AS44" s="187"/>
      <c r="AT44" s="187"/>
      <c r="AU44" s="187"/>
      <c r="AV44" s="187"/>
      <c r="AW44" s="187"/>
      <c r="AX44" s="187"/>
      <c r="AY44" s="187"/>
      <c r="AZ44" s="187"/>
      <c r="BA44" s="187"/>
      <c r="BB44" s="187"/>
      <c r="BC44" s="187"/>
      <c r="BD44" s="187"/>
      <c r="BE44" s="187"/>
      <c r="BF44" s="187"/>
      <c r="BG44" s="187"/>
      <c r="BH44" s="187"/>
      <c r="BI44" s="187"/>
      <c r="BJ44" s="187"/>
      <c r="BK44" s="187"/>
      <c r="BL44" s="187"/>
      <c r="BM44" s="187"/>
      <c r="BN44" s="187"/>
      <c r="BO44" s="187"/>
      <c r="BP44" s="187"/>
      <c r="BQ44" s="187"/>
      <c r="BR44" s="187"/>
      <c r="BS44" s="187"/>
      <c r="BT44" s="187"/>
      <c r="BU44" s="187"/>
      <c r="BV44" s="187"/>
      <c r="BW44" s="187"/>
      <c r="BX44" s="187"/>
      <c r="BY44" s="187"/>
      <c r="BZ44" s="187"/>
      <c r="CA44" s="187"/>
      <c r="CB44" s="187"/>
      <c r="CC44" s="187"/>
      <c r="CD44" s="187"/>
      <c r="CE44" s="187"/>
      <c r="CF44" s="187"/>
      <c r="CG44" s="187"/>
      <c r="CH44" s="187"/>
      <c r="CI44" s="187"/>
      <c r="CJ44" s="187"/>
      <c r="CK44" s="187"/>
      <c r="CL44" s="187"/>
      <c r="CM44" s="187"/>
      <c r="CN44" s="187"/>
      <c r="CO44" s="187"/>
      <c r="CP44" s="187"/>
      <c r="CQ44" s="187"/>
      <c r="CR44" s="187"/>
      <c r="CS44" s="187"/>
      <c r="CT44" s="187"/>
      <c r="CU44" s="187"/>
      <c r="CV44" s="187"/>
      <c r="CW44" s="187"/>
      <c r="CX44" s="187"/>
      <c r="CY44" s="187"/>
      <c r="CZ44" s="187"/>
      <c r="DA44" s="187"/>
      <c r="DB44" s="187"/>
      <c r="DC44" s="187"/>
      <c r="DD44" s="187"/>
      <c r="DE44" s="187"/>
      <c r="DF44" s="187"/>
      <c r="DG44" s="187"/>
      <c r="DH44" s="187"/>
      <c r="DI44" s="188"/>
    </row>
    <row r="45" spans="1:113" x14ac:dyDescent="0.2"/>
    <row r="46" spans="1:113" x14ac:dyDescent="0.2">
      <c r="B46" s="157"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q7KKnCD7niS8Eov1cevQtbKN16rT4GcPLWJqTpepDYi3WTBZxP8ozN3vE3PRFTCuZYaVqp/S+Dx4HbAHzqIzYA==" saltValue="4niJaR180m3j6BhnKiz28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1" customWidth="1"/>
    <col min="2" max="2" width="2.33203125" style="191" customWidth="1"/>
    <col min="3" max="16" width="2.6640625" style="191" customWidth="1"/>
    <col min="17" max="17" width="2.33203125" style="191" customWidth="1"/>
    <col min="18" max="95" width="1.6640625" style="191" customWidth="1"/>
    <col min="96" max="133" width="1.6640625" style="203" customWidth="1"/>
    <col min="134" max="143" width="1.6640625" style="191" customWidth="1"/>
    <col min="144" max="16384" width="0" style="191" hidden="1"/>
  </cols>
  <sheetData>
    <row r="1" spans="2:143" ht="22.5" customHeight="1" thickBot="1" x14ac:dyDescent="0.25">
      <c r="B1" s="189"/>
      <c r="C1" s="190"/>
      <c r="D1" s="190"/>
      <c r="E1" s="190"/>
      <c r="F1" s="190"/>
      <c r="G1" s="190"/>
      <c r="H1" s="190"/>
      <c r="I1" s="190"/>
      <c r="J1" s="190"/>
      <c r="K1" s="190"/>
      <c r="L1" s="190"/>
      <c r="M1" s="190"/>
      <c r="N1" s="190"/>
      <c r="O1" s="190"/>
      <c r="P1" s="190"/>
      <c r="Q1" s="190"/>
      <c r="R1" s="190"/>
      <c r="S1" s="190"/>
      <c r="T1" s="190"/>
      <c r="U1" s="190"/>
      <c r="V1" s="190"/>
      <c r="W1" s="190"/>
      <c r="X1" s="190"/>
      <c r="Y1" s="190"/>
      <c r="Z1" s="190"/>
      <c r="AA1" s="190"/>
      <c r="AB1" s="190"/>
      <c r="AC1" s="190"/>
      <c r="AD1" s="190"/>
      <c r="AE1" s="190"/>
      <c r="AF1" s="190"/>
      <c r="AG1" s="190"/>
      <c r="AH1" s="190"/>
      <c r="AI1" s="190"/>
      <c r="AJ1" s="190"/>
      <c r="AK1" s="190"/>
      <c r="AL1" s="190"/>
      <c r="AM1" s="190"/>
      <c r="AN1" s="190"/>
      <c r="AO1" s="190"/>
      <c r="AP1" s="190"/>
      <c r="AQ1" s="190"/>
      <c r="AR1" s="190"/>
      <c r="AS1" s="190"/>
      <c r="AT1" s="190"/>
      <c r="AU1" s="190"/>
      <c r="AV1" s="190"/>
      <c r="AW1" s="190"/>
      <c r="AX1" s="190"/>
      <c r="AY1" s="190"/>
      <c r="AZ1" s="190"/>
      <c r="BA1" s="190"/>
      <c r="BB1" s="190"/>
      <c r="BC1" s="190"/>
      <c r="BD1" s="190"/>
      <c r="BE1" s="190"/>
      <c r="BF1" s="190"/>
      <c r="BG1" s="190"/>
      <c r="BH1" s="190"/>
      <c r="BI1" s="190"/>
      <c r="BJ1" s="190"/>
      <c r="BK1" s="190"/>
      <c r="BL1" s="190"/>
      <c r="BM1" s="190"/>
      <c r="BN1" s="190"/>
      <c r="BO1" s="190"/>
      <c r="BP1" s="190"/>
      <c r="BQ1" s="190"/>
      <c r="BR1" s="190"/>
      <c r="BS1" s="190"/>
      <c r="BT1" s="190"/>
      <c r="BU1" s="190"/>
      <c r="BV1" s="190"/>
      <c r="BW1" s="190"/>
      <c r="BX1" s="190"/>
      <c r="BY1" s="190"/>
      <c r="BZ1" s="190"/>
      <c r="CA1" s="190"/>
      <c r="CB1" s="190"/>
      <c r="CC1" s="190"/>
      <c r="CD1" s="190"/>
      <c r="CE1" s="190"/>
      <c r="CF1" s="190"/>
      <c r="CG1" s="190"/>
      <c r="CH1" s="190"/>
      <c r="CI1" s="190"/>
      <c r="CJ1" s="190"/>
      <c r="CK1" s="190"/>
      <c r="CL1" s="190"/>
      <c r="CM1" s="190"/>
      <c r="CN1" s="190"/>
      <c r="CO1" s="190"/>
      <c r="CP1" s="190"/>
      <c r="CQ1" s="190"/>
      <c r="CR1" s="190"/>
      <c r="CS1" s="190"/>
      <c r="CT1" s="190"/>
      <c r="CU1" s="190"/>
      <c r="CV1" s="190"/>
      <c r="CW1" s="190"/>
      <c r="CX1" s="190"/>
      <c r="CY1" s="190"/>
      <c r="CZ1" s="190"/>
      <c r="DA1" s="190"/>
      <c r="DB1" s="190"/>
      <c r="DC1" s="190"/>
      <c r="DD1" s="190"/>
      <c r="DE1" s="190"/>
      <c r="DF1" s="190"/>
      <c r="DG1" s="190"/>
      <c r="DH1" s="615" t="s">
        <v>202</v>
      </c>
      <c r="DI1" s="616"/>
      <c r="DJ1" s="616"/>
      <c r="DK1" s="616"/>
      <c r="DL1" s="616"/>
      <c r="DM1" s="616"/>
      <c r="DN1" s="617"/>
      <c r="DO1" s="191"/>
      <c r="DP1" s="615" t="s">
        <v>203</v>
      </c>
      <c r="DQ1" s="616"/>
      <c r="DR1" s="616"/>
      <c r="DS1" s="616"/>
      <c r="DT1" s="616"/>
      <c r="DU1" s="616"/>
      <c r="DV1" s="616"/>
      <c r="DW1" s="616"/>
      <c r="DX1" s="616"/>
      <c r="DY1" s="616"/>
      <c r="DZ1" s="616"/>
      <c r="EA1" s="616"/>
      <c r="EB1" s="616"/>
      <c r="EC1" s="617"/>
      <c r="ED1" s="190"/>
      <c r="EE1" s="190"/>
      <c r="EF1" s="190"/>
      <c r="EG1" s="190"/>
      <c r="EH1" s="190"/>
      <c r="EI1" s="190"/>
      <c r="EJ1" s="190"/>
      <c r="EK1" s="190"/>
      <c r="EL1" s="190"/>
      <c r="EM1" s="190"/>
    </row>
    <row r="2" spans="2:143" ht="22.5" customHeight="1" x14ac:dyDescent="0.2">
      <c r="B2" s="192" t="s">
        <v>204</v>
      </c>
      <c r="R2" s="193"/>
      <c r="S2" s="193"/>
      <c r="T2" s="193"/>
      <c r="U2" s="193"/>
      <c r="V2" s="193"/>
      <c r="W2" s="193"/>
      <c r="X2" s="193"/>
      <c r="Y2" s="193"/>
      <c r="Z2" s="193"/>
      <c r="AA2" s="193"/>
      <c r="AB2" s="193"/>
      <c r="AC2" s="193"/>
      <c r="AE2" s="194"/>
      <c r="AF2" s="194"/>
      <c r="AG2" s="194"/>
      <c r="AH2" s="194"/>
      <c r="AI2" s="194"/>
      <c r="AJ2" s="193"/>
      <c r="AK2" s="193"/>
      <c r="AL2" s="193"/>
      <c r="AM2" s="193"/>
      <c r="AN2" s="193"/>
      <c r="AO2" s="193"/>
      <c r="AP2" s="193"/>
      <c r="CD2" s="190"/>
      <c r="CE2" s="190"/>
      <c r="CF2" s="190"/>
      <c r="CG2" s="190"/>
      <c r="CH2" s="190"/>
      <c r="CI2" s="190"/>
      <c r="CJ2" s="190"/>
      <c r="CK2" s="190"/>
      <c r="CL2" s="190"/>
      <c r="CM2" s="190"/>
      <c r="CN2" s="190"/>
      <c r="CO2" s="190"/>
      <c r="CP2" s="190"/>
      <c r="CQ2" s="190"/>
      <c r="CR2" s="190"/>
      <c r="CS2" s="190"/>
      <c r="CT2" s="190"/>
      <c r="CU2" s="190"/>
      <c r="CV2" s="190"/>
      <c r="CW2" s="190"/>
      <c r="CX2" s="190"/>
      <c r="CY2" s="190"/>
      <c r="CZ2" s="190"/>
      <c r="DA2" s="190"/>
      <c r="DB2" s="190"/>
      <c r="DC2" s="190"/>
      <c r="DD2" s="190"/>
      <c r="DE2" s="190"/>
      <c r="DF2" s="190"/>
      <c r="DG2" s="190"/>
      <c r="DH2" s="190"/>
      <c r="DI2" s="190"/>
      <c r="DJ2" s="190"/>
      <c r="DK2" s="190"/>
      <c r="DL2" s="190"/>
      <c r="DM2" s="190"/>
      <c r="DN2" s="190"/>
      <c r="DO2" s="190"/>
      <c r="DP2" s="190"/>
      <c r="DQ2" s="190"/>
      <c r="DR2" s="190"/>
      <c r="DS2" s="190"/>
      <c r="DT2" s="190"/>
      <c r="DU2" s="190"/>
      <c r="DV2" s="190"/>
      <c r="DW2" s="190"/>
      <c r="DX2" s="190"/>
      <c r="DY2" s="190"/>
      <c r="DZ2" s="190"/>
      <c r="EA2" s="190"/>
      <c r="EB2" s="190"/>
      <c r="EC2" s="190"/>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47704582</v>
      </c>
      <c r="S5" s="626"/>
      <c r="T5" s="626"/>
      <c r="U5" s="626"/>
      <c r="V5" s="626"/>
      <c r="W5" s="626"/>
      <c r="X5" s="626"/>
      <c r="Y5" s="627"/>
      <c r="Z5" s="628">
        <v>41.5</v>
      </c>
      <c r="AA5" s="628"/>
      <c r="AB5" s="628"/>
      <c r="AC5" s="628"/>
      <c r="AD5" s="629">
        <v>45131761</v>
      </c>
      <c r="AE5" s="629"/>
      <c r="AF5" s="629"/>
      <c r="AG5" s="629"/>
      <c r="AH5" s="629"/>
      <c r="AI5" s="629"/>
      <c r="AJ5" s="629"/>
      <c r="AK5" s="629"/>
      <c r="AL5" s="630">
        <v>80.7</v>
      </c>
      <c r="AM5" s="631"/>
      <c r="AN5" s="631"/>
      <c r="AO5" s="632"/>
      <c r="AP5" s="622" t="s">
        <v>216</v>
      </c>
      <c r="AQ5" s="623"/>
      <c r="AR5" s="623"/>
      <c r="AS5" s="623"/>
      <c r="AT5" s="623"/>
      <c r="AU5" s="623"/>
      <c r="AV5" s="623"/>
      <c r="AW5" s="623"/>
      <c r="AX5" s="623"/>
      <c r="AY5" s="623"/>
      <c r="AZ5" s="623"/>
      <c r="BA5" s="623"/>
      <c r="BB5" s="623"/>
      <c r="BC5" s="623"/>
      <c r="BD5" s="623"/>
      <c r="BE5" s="623"/>
      <c r="BF5" s="624"/>
      <c r="BG5" s="636">
        <v>45129200</v>
      </c>
      <c r="BH5" s="637"/>
      <c r="BI5" s="637"/>
      <c r="BJ5" s="637"/>
      <c r="BK5" s="637"/>
      <c r="BL5" s="637"/>
      <c r="BM5" s="637"/>
      <c r="BN5" s="638"/>
      <c r="BO5" s="639">
        <v>94.6</v>
      </c>
      <c r="BP5" s="639"/>
      <c r="BQ5" s="639"/>
      <c r="BR5" s="639"/>
      <c r="BS5" s="640">
        <v>1214962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541365</v>
      </c>
      <c r="S6" s="637"/>
      <c r="T6" s="637"/>
      <c r="U6" s="637"/>
      <c r="V6" s="637"/>
      <c r="W6" s="637"/>
      <c r="X6" s="637"/>
      <c r="Y6" s="638"/>
      <c r="Z6" s="639">
        <v>0.5</v>
      </c>
      <c r="AA6" s="639"/>
      <c r="AB6" s="639"/>
      <c r="AC6" s="639"/>
      <c r="AD6" s="640">
        <v>541365</v>
      </c>
      <c r="AE6" s="640"/>
      <c r="AF6" s="640"/>
      <c r="AG6" s="640"/>
      <c r="AH6" s="640"/>
      <c r="AI6" s="640"/>
      <c r="AJ6" s="640"/>
      <c r="AK6" s="640"/>
      <c r="AL6" s="641">
        <v>1</v>
      </c>
      <c r="AM6" s="642"/>
      <c r="AN6" s="642"/>
      <c r="AO6" s="643"/>
      <c r="AP6" s="633" t="s">
        <v>221</v>
      </c>
      <c r="AQ6" s="634"/>
      <c r="AR6" s="634"/>
      <c r="AS6" s="634"/>
      <c r="AT6" s="634"/>
      <c r="AU6" s="634"/>
      <c r="AV6" s="634"/>
      <c r="AW6" s="634"/>
      <c r="AX6" s="634"/>
      <c r="AY6" s="634"/>
      <c r="AZ6" s="634"/>
      <c r="BA6" s="634"/>
      <c r="BB6" s="634"/>
      <c r="BC6" s="634"/>
      <c r="BD6" s="634"/>
      <c r="BE6" s="634"/>
      <c r="BF6" s="635"/>
      <c r="BG6" s="636">
        <v>45129200</v>
      </c>
      <c r="BH6" s="637"/>
      <c r="BI6" s="637"/>
      <c r="BJ6" s="637"/>
      <c r="BK6" s="637"/>
      <c r="BL6" s="637"/>
      <c r="BM6" s="637"/>
      <c r="BN6" s="638"/>
      <c r="BO6" s="639">
        <v>94.6</v>
      </c>
      <c r="BP6" s="639"/>
      <c r="BQ6" s="639"/>
      <c r="BR6" s="639"/>
      <c r="BS6" s="640">
        <v>1214962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422685</v>
      </c>
      <c r="CS6" s="637"/>
      <c r="CT6" s="637"/>
      <c r="CU6" s="637"/>
      <c r="CV6" s="637"/>
      <c r="CW6" s="637"/>
      <c r="CX6" s="637"/>
      <c r="CY6" s="638"/>
      <c r="CZ6" s="630">
        <v>0.4</v>
      </c>
      <c r="DA6" s="631"/>
      <c r="DB6" s="631"/>
      <c r="DC6" s="647"/>
      <c r="DD6" s="645" t="s">
        <v>122</v>
      </c>
      <c r="DE6" s="637"/>
      <c r="DF6" s="637"/>
      <c r="DG6" s="637"/>
      <c r="DH6" s="637"/>
      <c r="DI6" s="637"/>
      <c r="DJ6" s="637"/>
      <c r="DK6" s="637"/>
      <c r="DL6" s="637"/>
      <c r="DM6" s="637"/>
      <c r="DN6" s="637"/>
      <c r="DO6" s="637"/>
      <c r="DP6" s="638"/>
      <c r="DQ6" s="645">
        <v>422685</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17412</v>
      </c>
      <c r="S7" s="637"/>
      <c r="T7" s="637"/>
      <c r="U7" s="637"/>
      <c r="V7" s="637"/>
      <c r="W7" s="637"/>
      <c r="X7" s="637"/>
      <c r="Y7" s="638"/>
      <c r="Z7" s="639">
        <v>0</v>
      </c>
      <c r="AA7" s="639"/>
      <c r="AB7" s="639"/>
      <c r="AC7" s="639"/>
      <c r="AD7" s="640">
        <v>17412</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21129122</v>
      </c>
      <c r="BH7" s="637"/>
      <c r="BI7" s="637"/>
      <c r="BJ7" s="637"/>
      <c r="BK7" s="637"/>
      <c r="BL7" s="637"/>
      <c r="BM7" s="637"/>
      <c r="BN7" s="638"/>
      <c r="BO7" s="639">
        <v>44.3</v>
      </c>
      <c r="BP7" s="639"/>
      <c r="BQ7" s="639"/>
      <c r="BR7" s="639"/>
      <c r="BS7" s="640">
        <v>1214962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18313534</v>
      </c>
      <c r="CS7" s="637"/>
      <c r="CT7" s="637"/>
      <c r="CU7" s="637"/>
      <c r="CV7" s="637"/>
      <c r="CW7" s="637"/>
      <c r="CX7" s="637"/>
      <c r="CY7" s="638"/>
      <c r="CZ7" s="639">
        <v>16.7</v>
      </c>
      <c r="DA7" s="639"/>
      <c r="DB7" s="639"/>
      <c r="DC7" s="639"/>
      <c r="DD7" s="645">
        <v>5962497</v>
      </c>
      <c r="DE7" s="637"/>
      <c r="DF7" s="637"/>
      <c r="DG7" s="637"/>
      <c r="DH7" s="637"/>
      <c r="DI7" s="637"/>
      <c r="DJ7" s="637"/>
      <c r="DK7" s="637"/>
      <c r="DL7" s="637"/>
      <c r="DM7" s="637"/>
      <c r="DN7" s="637"/>
      <c r="DO7" s="637"/>
      <c r="DP7" s="638"/>
      <c r="DQ7" s="645">
        <v>11309398</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398052</v>
      </c>
      <c r="S8" s="637"/>
      <c r="T8" s="637"/>
      <c r="U8" s="637"/>
      <c r="V8" s="637"/>
      <c r="W8" s="637"/>
      <c r="X8" s="637"/>
      <c r="Y8" s="638"/>
      <c r="Z8" s="639">
        <v>0.3</v>
      </c>
      <c r="AA8" s="639"/>
      <c r="AB8" s="639"/>
      <c r="AC8" s="639"/>
      <c r="AD8" s="640">
        <v>398052</v>
      </c>
      <c r="AE8" s="640"/>
      <c r="AF8" s="640"/>
      <c r="AG8" s="640"/>
      <c r="AH8" s="640"/>
      <c r="AI8" s="640"/>
      <c r="AJ8" s="640"/>
      <c r="AK8" s="640"/>
      <c r="AL8" s="641">
        <v>0.7</v>
      </c>
      <c r="AM8" s="642"/>
      <c r="AN8" s="642"/>
      <c r="AO8" s="643"/>
      <c r="AP8" s="633" t="s">
        <v>227</v>
      </c>
      <c r="AQ8" s="634"/>
      <c r="AR8" s="634"/>
      <c r="AS8" s="634"/>
      <c r="AT8" s="634"/>
      <c r="AU8" s="634"/>
      <c r="AV8" s="634"/>
      <c r="AW8" s="634"/>
      <c r="AX8" s="634"/>
      <c r="AY8" s="634"/>
      <c r="AZ8" s="634"/>
      <c r="BA8" s="634"/>
      <c r="BB8" s="634"/>
      <c r="BC8" s="634"/>
      <c r="BD8" s="634"/>
      <c r="BE8" s="634"/>
      <c r="BF8" s="635"/>
      <c r="BG8" s="636">
        <v>366287</v>
      </c>
      <c r="BH8" s="637"/>
      <c r="BI8" s="637"/>
      <c r="BJ8" s="637"/>
      <c r="BK8" s="637"/>
      <c r="BL8" s="637"/>
      <c r="BM8" s="637"/>
      <c r="BN8" s="638"/>
      <c r="BO8" s="639">
        <v>0.8</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43031907</v>
      </c>
      <c r="CS8" s="637"/>
      <c r="CT8" s="637"/>
      <c r="CU8" s="637"/>
      <c r="CV8" s="637"/>
      <c r="CW8" s="637"/>
      <c r="CX8" s="637"/>
      <c r="CY8" s="638"/>
      <c r="CZ8" s="639">
        <v>39.299999999999997</v>
      </c>
      <c r="DA8" s="639"/>
      <c r="DB8" s="639"/>
      <c r="DC8" s="639"/>
      <c r="DD8" s="645">
        <v>405311</v>
      </c>
      <c r="DE8" s="637"/>
      <c r="DF8" s="637"/>
      <c r="DG8" s="637"/>
      <c r="DH8" s="637"/>
      <c r="DI8" s="637"/>
      <c r="DJ8" s="637"/>
      <c r="DK8" s="637"/>
      <c r="DL8" s="637"/>
      <c r="DM8" s="637"/>
      <c r="DN8" s="637"/>
      <c r="DO8" s="637"/>
      <c r="DP8" s="638"/>
      <c r="DQ8" s="645">
        <v>22292236</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570612</v>
      </c>
      <c r="S9" s="637"/>
      <c r="T9" s="637"/>
      <c r="U9" s="637"/>
      <c r="V9" s="637"/>
      <c r="W9" s="637"/>
      <c r="X9" s="637"/>
      <c r="Y9" s="638"/>
      <c r="Z9" s="639">
        <v>0.5</v>
      </c>
      <c r="AA9" s="639"/>
      <c r="AB9" s="639"/>
      <c r="AC9" s="639"/>
      <c r="AD9" s="640">
        <v>570612</v>
      </c>
      <c r="AE9" s="640"/>
      <c r="AF9" s="640"/>
      <c r="AG9" s="640"/>
      <c r="AH9" s="640"/>
      <c r="AI9" s="640"/>
      <c r="AJ9" s="640"/>
      <c r="AK9" s="640"/>
      <c r="AL9" s="641">
        <v>1</v>
      </c>
      <c r="AM9" s="642"/>
      <c r="AN9" s="642"/>
      <c r="AO9" s="643"/>
      <c r="AP9" s="633" t="s">
        <v>230</v>
      </c>
      <c r="AQ9" s="634"/>
      <c r="AR9" s="634"/>
      <c r="AS9" s="634"/>
      <c r="AT9" s="634"/>
      <c r="AU9" s="634"/>
      <c r="AV9" s="634"/>
      <c r="AW9" s="634"/>
      <c r="AX9" s="634"/>
      <c r="AY9" s="634"/>
      <c r="AZ9" s="634"/>
      <c r="BA9" s="634"/>
      <c r="BB9" s="634"/>
      <c r="BC9" s="634"/>
      <c r="BD9" s="634"/>
      <c r="BE9" s="634"/>
      <c r="BF9" s="635"/>
      <c r="BG9" s="636">
        <v>14434556</v>
      </c>
      <c r="BH9" s="637"/>
      <c r="BI9" s="637"/>
      <c r="BJ9" s="637"/>
      <c r="BK9" s="637"/>
      <c r="BL9" s="637"/>
      <c r="BM9" s="637"/>
      <c r="BN9" s="638"/>
      <c r="BO9" s="639">
        <v>30.3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11213428</v>
      </c>
      <c r="CS9" s="637"/>
      <c r="CT9" s="637"/>
      <c r="CU9" s="637"/>
      <c r="CV9" s="637"/>
      <c r="CW9" s="637"/>
      <c r="CX9" s="637"/>
      <c r="CY9" s="638"/>
      <c r="CZ9" s="639">
        <v>10.199999999999999</v>
      </c>
      <c r="DA9" s="639"/>
      <c r="DB9" s="639"/>
      <c r="DC9" s="639"/>
      <c r="DD9" s="645">
        <v>920910</v>
      </c>
      <c r="DE9" s="637"/>
      <c r="DF9" s="637"/>
      <c r="DG9" s="637"/>
      <c r="DH9" s="637"/>
      <c r="DI9" s="637"/>
      <c r="DJ9" s="637"/>
      <c r="DK9" s="637"/>
      <c r="DL9" s="637"/>
      <c r="DM9" s="637"/>
      <c r="DN9" s="637"/>
      <c r="DO9" s="637"/>
      <c r="DP9" s="638"/>
      <c r="DQ9" s="645">
        <v>8921187</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1023980</v>
      </c>
      <c r="BH10" s="637"/>
      <c r="BI10" s="637"/>
      <c r="BJ10" s="637"/>
      <c r="BK10" s="637"/>
      <c r="BL10" s="637"/>
      <c r="BM10" s="637"/>
      <c r="BN10" s="638"/>
      <c r="BO10" s="639">
        <v>2.1</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285499</v>
      </c>
      <c r="CS10" s="637"/>
      <c r="CT10" s="637"/>
      <c r="CU10" s="637"/>
      <c r="CV10" s="637"/>
      <c r="CW10" s="637"/>
      <c r="CX10" s="637"/>
      <c r="CY10" s="638"/>
      <c r="CZ10" s="639">
        <v>0.3</v>
      </c>
      <c r="DA10" s="639"/>
      <c r="DB10" s="639"/>
      <c r="DC10" s="639"/>
      <c r="DD10" s="645" t="s">
        <v>122</v>
      </c>
      <c r="DE10" s="637"/>
      <c r="DF10" s="637"/>
      <c r="DG10" s="637"/>
      <c r="DH10" s="637"/>
      <c r="DI10" s="637"/>
      <c r="DJ10" s="637"/>
      <c r="DK10" s="637"/>
      <c r="DL10" s="637"/>
      <c r="DM10" s="637"/>
      <c r="DN10" s="637"/>
      <c r="DO10" s="637"/>
      <c r="DP10" s="638"/>
      <c r="DQ10" s="645">
        <v>85499</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6358101</v>
      </c>
      <c r="S11" s="637"/>
      <c r="T11" s="637"/>
      <c r="U11" s="637"/>
      <c r="V11" s="637"/>
      <c r="W11" s="637"/>
      <c r="X11" s="637"/>
      <c r="Y11" s="638"/>
      <c r="Z11" s="641">
        <v>5.5</v>
      </c>
      <c r="AA11" s="642"/>
      <c r="AB11" s="642"/>
      <c r="AC11" s="648"/>
      <c r="AD11" s="645">
        <v>6358101</v>
      </c>
      <c r="AE11" s="637"/>
      <c r="AF11" s="637"/>
      <c r="AG11" s="637"/>
      <c r="AH11" s="637"/>
      <c r="AI11" s="637"/>
      <c r="AJ11" s="637"/>
      <c r="AK11" s="638"/>
      <c r="AL11" s="641">
        <v>11.4</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5304299</v>
      </c>
      <c r="BH11" s="637"/>
      <c r="BI11" s="637"/>
      <c r="BJ11" s="637"/>
      <c r="BK11" s="637"/>
      <c r="BL11" s="637"/>
      <c r="BM11" s="637"/>
      <c r="BN11" s="638"/>
      <c r="BO11" s="639">
        <v>11.1</v>
      </c>
      <c r="BP11" s="639"/>
      <c r="BQ11" s="639"/>
      <c r="BR11" s="639"/>
      <c r="BS11" s="640">
        <v>1214962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903669</v>
      </c>
      <c r="CS11" s="637"/>
      <c r="CT11" s="637"/>
      <c r="CU11" s="637"/>
      <c r="CV11" s="637"/>
      <c r="CW11" s="637"/>
      <c r="CX11" s="637"/>
      <c r="CY11" s="638"/>
      <c r="CZ11" s="639">
        <v>0.8</v>
      </c>
      <c r="DA11" s="639"/>
      <c r="DB11" s="639"/>
      <c r="DC11" s="639"/>
      <c r="DD11" s="645">
        <v>379149</v>
      </c>
      <c r="DE11" s="637"/>
      <c r="DF11" s="637"/>
      <c r="DG11" s="637"/>
      <c r="DH11" s="637"/>
      <c r="DI11" s="637"/>
      <c r="DJ11" s="637"/>
      <c r="DK11" s="637"/>
      <c r="DL11" s="637"/>
      <c r="DM11" s="637"/>
      <c r="DN11" s="637"/>
      <c r="DO11" s="637"/>
      <c r="DP11" s="638"/>
      <c r="DQ11" s="645">
        <v>715512</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140788</v>
      </c>
      <c r="S12" s="637"/>
      <c r="T12" s="637"/>
      <c r="U12" s="637"/>
      <c r="V12" s="637"/>
      <c r="W12" s="637"/>
      <c r="X12" s="637"/>
      <c r="Y12" s="638"/>
      <c r="Z12" s="639">
        <v>0.1</v>
      </c>
      <c r="AA12" s="639"/>
      <c r="AB12" s="639"/>
      <c r="AC12" s="639"/>
      <c r="AD12" s="640">
        <v>140788</v>
      </c>
      <c r="AE12" s="640"/>
      <c r="AF12" s="640"/>
      <c r="AG12" s="640"/>
      <c r="AH12" s="640"/>
      <c r="AI12" s="640"/>
      <c r="AJ12" s="640"/>
      <c r="AK12" s="640"/>
      <c r="AL12" s="641">
        <v>0.3</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21423716</v>
      </c>
      <c r="BH12" s="637"/>
      <c r="BI12" s="637"/>
      <c r="BJ12" s="637"/>
      <c r="BK12" s="637"/>
      <c r="BL12" s="637"/>
      <c r="BM12" s="637"/>
      <c r="BN12" s="638"/>
      <c r="BO12" s="639">
        <v>44.9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3354543</v>
      </c>
      <c r="CS12" s="637"/>
      <c r="CT12" s="637"/>
      <c r="CU12" s="637"/>
      <c r="CV12" s="637"/>
      <c r="CW12" s="637"/>
      <c r="CX12" s="637"/>
      <c r="CY12" s="638"/>
      <c r="CZ12" s="639">
        <v>3.1</v>
      </c>
      <c r="DA12" s="639"/>
      <c r="DB12" s="639"/>
      <c r="DC12" s="639"/>
      <c r="DD12" s="645">
        <v>139367</v>
      </c>
      <c r="DE12" s="637"/>
      <c r="DF12" s="637"/>
      <c r="DG12" s="637"/>
      <c r="DH12" s="637"/>
      <c r="DI12" s="637"/>
      <c r="DJ12" s="637"/>
      <c r="DK12" s="637"/>
      <c r="DL12" s="637"/>
      <c r="DM12" s="637"/>
      <c r="DN12" s="637"/>
      <c r="DO12" s="637"/>
      <c r="DP12" s="638"/>
      <c r="DQ12" s="645">
        <v>1360672</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21336707</v>
      </c>
      <c r="BH13" s="637"/>
      <c r="BI13" s="637"/>
      <c r="BJ13" s="637"/>
      <c r="BK13" s="637"/>
      <c r="BL13" s="637"/>
      <c r="BM13" s="637"/>
      <c r="BN13" s="638"/>
      <c r="BO13" s="639">
        <v>44.7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10543992</v>
      </c>
      <c r="CS13" s="637"/>
      <c r="CT13" s="637"/>
      <c r="CU13" s="637"/>
      <c r="CV13" s="637"/>
      <c r="CW13" s="637"/>
      <c r="CX13" s="637"/>
      <c r="CY13" s="638"/>
      <c r="CZ13" s="639">
        <v>9.6</v>
      </c>
      <c r="DA13" s="639"/>
      <c r="DB13" s="639"/>
      <c r="DC13" s="639"/>
      <c r="DD13" s="645">
        <v>5821679</v>
      </c>
      <c r="DE13" s="637"/>
      <c r="DF13" s="637"/>
      <c r="DG13" s="637"/>
      <c r="DH13" s="637"/>
      <c r="DI13" s="637"/>
      <c r="DJ13" s="637"/>
      <c r="DK13" s="637"/>
      <c r="DL13" s="637"/>
      <c r="DM13" s="637"/>
      <c r="DN13" s="637"/>
      <c r="DO13" s="637"/>
      <c r="DP13" s="638"/>
      <c r="DQ13" s="645">
        <v>5789818</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549501</v>
      </c>
      <c r="BH14" s="637"/>
      <c r="BI14" s="637"/>
      <c r="BJ14" s="637"/>
      <c r="BK14" s="637"/>
      <c r="BL14" s="637"/>
      <c r="BM14" s="637"/>
      <c r="BN14" s="638"/>
      <c r="BO14" s="639">
        <v>1.2</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3469159</v>
      </c>
      <c r="CS14" s="637"/>
      <c r="CT14" s="637"/>
      <c r="CU14" s="637"/>
      <c r="CV14" s="637"/>
      <c r="CW14" s="637"/>
      <c r="CX14" s="637"/>
      <c r="CY14" s="638"/>
      <c r="CZ14" s="639">
        <v>3.2</v>
      </c>
      <c r="DA14" s="639"/>
      <c r="DB14" s="639"/>
      <c r="DC14" s="639"/>
      <c r="DD14" s="645">
        <v>375981</v>
      </c>
      <c r="DE14" s="637"/>
      <c r="DF14" s="637"/>
      <c r="DG14" s="637"/>
      <c r="DH14" s="637"/>
      <c r="DI14" s="637"/>
      <c r="DJ14" s="637"/>
      <c r="DK14" s="637"/>
      <c r="DL14" s="637"/>
      <c r="DM14" s="637"/>
      <c r="DN14" s="637"/>
      <c r="DO14" s="637"/>
      <c r="DP14" s="638"/>
      <c r="DQ14" s="645">
        <v>3167663</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149495</v>
      </c>
      <c r="S15" s="637"/>
      <c r="T15" s="637"/>
      <c r="U15" s="637"/>
      <c r="V15" s="637"/>
      <c r="W15" s="637"/>
      <c r="X15" s="637"/>
      <c r="Y15" s="638"/>
      <c r="Z15" s="639">
        <v>0.1</v>
      </c>
      <c r="AA15" s="639"/>
      <c r="AB15" s="639"/>
      <c r="AC15" s="639"/>
      <c r="AD15" s="640">
        <v>149495</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2026861</v>
      </c>
      <c r="BH15" s="637"/>
      <c r="BI15" s="637"/>
      <c r="BJ15" s="637"/>
      <c r="BK15" s="637"/>
      <c r="BL15" s="637"/>
      <c r="BM15" s="637"/>
      <c r="BN15" s="638"/>
      <c r="BO15" s="639">
        <v>4.2</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11713024</v>
      </c>
      <c r="CS15" s="637"/>
      <c r="CT15" s="637"/>
      <c r="CU15" s="637"/>
      <c r="CV15" s="637"/>
      <c r="CW15" s="637"/>
      <c r="CX15" s="637"/>
      <c r="CY15" s="638"/>
      <c r="CZ15" s="639">
        <v>10.7</v>
      </c>
      <c r="DA15" s="639"/>
      <c r="DB15" s="639"/>
      <c r="DC15" s="639"/>
      <c r="DD15" s="645">
        <v>2287274</v>
      </c>
      <c r="DE15" s="637"/>
      <c r="DF15" s="637"/>
      <c r="DG15" s="637"/>
      <c r="DH15" s="637"/>
      <c r="DI15" s="637"/>
      <c r="DJ15" s="637"/>
      <c r="DK15" s="637"/>
      <c r="DL15" s="637"/>
      <c r="DM15" s="637"/>
      <c r="DN15" s="637"/>
      <c r="DO15" s="637"/>
      <c r="DP15" s="638"/>
      <c r="DQ15" s="645">
        <v>8811541</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1026697</v>
      </c>
      <c r="S16" s="637"/>
      <c r="T16" s="637"/>
      <c r="U16" s="637"/>
      <c r="V16" s="637"/>
      <c r="W16" s="637"/>
      <c r="X16" s="637"/>
      <c r="Y16" s="638"/>
      <c r="Z16" s="639">
        <v>0.9</v>
      </c>
      <c r="AA16" s="639"/>
      <c r="AB16" s="639"/>
      <c r="AC16" s="639"/>
      <c r="AD16" s="640">
        <v>1026697</v>
      </c>
      <c r="AE16" s="640"/>
      <c r="AF16" s="640"/>
      <c r="AG16" s="640"/>
      <c r="AH16" s="640"/>
      <c r="AI16" s="640"/>
      <c r="AJ16" s="640"/>
      <c r="AK16" s="640"/>
      <c r="AL16" s="641">
        <v>1.8</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1256029</v>
      </c>
      <c r="S17" s="637"/>
      <c r="T17" s="637"/>
      <c r="U17" s="637"/>
      <c r="V17" s="637"/>
      <c r="W17" s="637"/>
      <c r="X17" s="637"/>
      <c r="Y17" s="638"/>
      <c r="Z17" s="639">
        <v>1.1000000000000001</v>
      </c>
      <c r="AA17" s="639"/>
      <c r="AB17" s="639"/>
      <c r="AC17" s="639"/>
      <c r="AD17" s="640">
        <v>1256029</v>
      </c>
      <c r="AE17" s="640"/>
      <c r="AF17" s="640"/>
      <c r="AG17" s="640"/>
      <c r="AH17" s="640"/>
      <c r="AI17" s="640"/>
      <c r="AJ17" s="640"/>
      <c r="AK17" s="640"/>
      <c r="AL17" s="641">
        <v>2.2000000000000002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6236551</v>
      </c>
      <c r="CS17" s="637"/>
      <c r="CT17" s="637"/>
      <c r="CU17" s="637"/>
      <c r="CV17" s="637"/>
      <c r="CW17" s="637"/>
      <c r="CX17" s="637"/>
      <c r="CY17" s="638"/>
      <c r="CZ17" s="639">
        <v>5.7</v>
      </c>
      <c r="DA17" s="639"/>
      <c r="DB17" s="639"/>
      <c r="DC17" s="639"/>
      <c r="DD17" s="645" t="s">
        <v>122</v>
      </c>
      <c r="DE17" s="637"/>
      <c r="DF17" s="637"/>
      <c r="DG17" s="637"/>
      <c r="DH17" s="637"/>
      <c r="DI17" s="637"/>
      <c r="DJ17" s="637"/>
      <c r="DK17" s="637"/>
      <c r="DL17" s="637"/>
      <c r="DM17" s="637"/>
      <c r="DN17" s="637"/>
      <c r="DO17" s="637"/>
      <c r="DP17" s="638"/>
      <c r="DQ17" s="645">
        <v>5562107</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205763</v>
      </c>
      <c r="S18" s="637"/>
      <c r="T18" s="637"/>
      <c r="U18" s="637"/>
      <c r="V18" s="637"/>
      <c r="W18" s="637"/>
      <c r="X18" s="637"/>
      <c r="Y18" s="638"/>
      <c r="Z18" s="639">
        <v>0.2</v>
      </c>
      <c r="AA18" s="639"/>
      <c r="AB18" s="639"/>
      <c r="AC18" s="639"/>
      <c r="AD18" s="640">
        <v>205763</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1042657</v>
      </c>
      <c r="S19" s="637"/>
      <c r="T19" s="637"/>
      <c r="U19" s="637"/>
      <c r="V19" s="637"/>
      <c r="W19" s="637"/>
      <c r="X19" s="637"/>
      <c r="Y19" s="638"/>
      <c r="Z19" s="639">
        <v>0.9</v>
      </c>
      <c r="AA19" s="639"/>
      <c r="AB19" s="639"/>
      <c r="AC19" s="639"/>
      <c r="AD19" s="640">
        <v>1042657</v>
      </c>
      <c r="AE19" s="640"/>
      <c r="AF19" s="640"/>
      <c r="AG19" s="640"/>
      <c r="AH19" s="640"/>
      <c r="AI19" s="640"/>
      <c r="AJ19" s="640"/>
      <c r="AK19" s="640"/>
      <c r="AL19" s="641">
        <v>1.9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2575382</v>
      </c>
      <c r="BH19" s="637"/>
      <c r="BI19" s="637"/>
      <c r="BJ19" s="637"/>
      <c r="BK19" s="637"/>
      <c r="BL19" s="637"/>
      <c r="BM19" s="637"/>
      <c r="BN19" s="638"/>
      <c r="BO19" s="639">
        <v>5.4</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7609</v>
      </c>
      <c r="S20" s="637"/>
      <c r="T20" s="637"/>
      <c r="U20" s="637"/>
      <c r="V20" s="637"/>
      <c r="W20" s="637"/>
      <c r="X20" s="637"/>
      <c r="Y20" s="638"/>
      <c r="Z20" s="639">
        <v>0</v>
      </c>
      <c r="AA20" s="639"/>
      <c r="AB20" s="639"/>
      <c r="AC20" s="639"/>
      <c r="AD20" s="640">
        <v>7609</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2575382</v>
      </c>
      <c r="BH20" s="637"/>
      <c r="BI20" s="637"/>
      <c r="BJ20" s="637"/>
      <c r="BK20" s="637"/>
      <c r="BL20" s="637"/>
      <c r="BM20" s="637"/>
      <c r="BN20" s="638"/>
      <c r="BO20" s="639">
        <v>5.4</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109487991</v>
      </c>
      <c r="CS20" s="637"/>
      <c r="CT20" s="637"/>
      <c r="CU20" s="637"/>
      <c r="CV20" s="637"/>
      <c r="CW20" s="637"/>
      <c r="CX20" s="637"/>
      <c r="CY20" s="638"/>
      <c r="CZ20" s="639">
        <v>100</v>
      </c>
      <c r="DA20" s="639"/>
      <c r="DB20" s="639"/>
      <c r="DC20" s="639"/>
      <c r="DD20" s="645">
        <v>16292168</v>
      </c>
      <c r="DE20" s="637"/>
      <c r="DF20" s="637"/>
      <c r="DG20" s="637"/>
      <c r="DH20" s="637"/>
      <c r="DI20" s="637"/>
      <c r="DJ20" s="637"/>
      <c r="DK20" s="637"/>
      <c r="DL20" s="637"/>
      <c r="DM20" s="637"/>
      <c r="DN20" s="637"/>
      <c r="DO20" s="637"/>
      <c r="DP20" s="638"/>
      <c r="DQ20" s="645">
        <v>68438318</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98439</v>
      </c>
      <c r="S21" s="637"/>
      <c r="T21" s="637"/>
      <c r="U21" s="637"/>
      <c r="V21" s="637"/>
      <c r="W21" s="637"/>
      <c r="X21" s="637"/>
      <c r="Y21" s="638"/>
      <c r="Z21" s="639">
        <v>0.1</v>
      </c>
      <c r="AA21" s="639"/>
      <c r="AB21" s="639"/>
      <c r="AC21" s="639"/>
      <c r="AD21" s="640" t="s">
        <v>122</v>
      </c>
      <c r="AE21" s="640"/>
      <c r="AF21" s="640"/>
      <c r="AG21" s="640"/>
      <c r="AH21" s="640"/>
      <c r="AI21" s="640"/>
      <c r="AJ21" s="640"/>
      <c r="AK21" s="640"/>
      <c r="AL21" s="641" t="s">
        <v>122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2561</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t="s">
        <v>122</v>
      </c>
      <c r="S22" s="637"/>
      <c r="T22" s="637"/>
      <c r="U22" s="637"/>
      <c r="V22" s="637"/>
      <c r="W22" s="637"/>
      <c r="X22" s="637"/>
      <c r="Y22" s="638"/>
      <c r="Z22" s="639" t="s">
        <v>122</v>
      </c>
      <c r="AA22" s="639"/>
      <c r="AB22" s="639"/>
      <c r="AC22" s="639"/>
      <c r="AD22" s="640" t="s">
        <v>122</v>
      </c>
      <c r="AE22" s="640"/>
      <c r="AF22" s="640"/>
      <c r="AG22" s="640"/>
      <c r="AH22" s="640"/>
      <c r="AI22" s="640"/>
      <c r="AJ22" s="640"/>
      <c r="AK22" s="640"/>
      <c r="AL22" s="641" t="s">
        <v>122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98439</v>
      </c>
      <c r="S23" s="637"/>
      <c r="T23" s="637"/>
      <c r="U23" s="637"/>
      <c r="V23" s="637"/>
      <c r="W23" s="637"/>
      <c r="X23" s="637"/>
      <c r="Y23" s="638"/>
      <c r="Z23" s="639">
        <v>0.1</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2572821</v>
      </c>
      <c r="BH23" s="637"/>
      <c r="BI23" s="637"/>
      <c r="BJ23" s="637"/>
      <c r="BK23" s="637"/>
      <c r="BL23" s="637"/>
      <c r="BM23" s="637"/>
      <c r="BN23" s="638"/>
      <c r="BO23" s="639">
        <v>5.4</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52947500</v>
      </c>
      <c r="CS24" s="626"/>
      <c r="CT24" s="626"/>
      <c r="CU24" s="626"/>
      <c r="CV24" s="626"/>
      <c r="CW24" s="626"/>
      <c r="CX24" s="626"/>
      <c r="CY24" s="627"/>
      <c r="CZ24" s="630">
        <v>48.4</v>
      </c>
      <c r="DA24" s="631"/>
      <c r="DB24" s="631"/>
      <c r="DC24" s="647"/>
      <c r="DD24" s="671">
        <v>32458152</v>
      </c>
      <c r="DE24" s="626"/>
      <c r="DF24" s="626"/>
      <c r="DG24" s="626"/>
      <c r="DH24" s="626"/>
      <c r="DI24" s="626"/>
      <c r="DJ24" s="626"/>
      <c r="DK24" s="627"/>
      <c r="DL24" s="671">
        <v>29097967</v>
      </c>
      <c r="DM24" s="626"/>
      <c r="DN24" s="626"/>
      <c r="DO24" s="626"/>
      <c r="DP24" s="626"/>
      <c r="DQ24" s="626"/>
      <c r="DR24" s="626"/>
      <c r="DS24" s="626"/>
      <c r="DT24" s="626"/>
      <c r="DU24" s="626"/>
      <c r="DV24" s="627"/>
      <c r="DW24" s="630">
        <v>52.1</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58261572</v>
      </c>
      <c r="S25" s="637"/>
      <c r="T25" s="637"/>
      <c r="U25" s="637"/>
      <c r="V25" s="637"/>
      <c r="W25" s="637"/>
      <c r="X25" s="637"/>
      <c r="Y25" s="638"/>
      <c r="Z25" s="639">
        <v>50.6</v>
      </c>
      <c r="AA25" s="639"/>
      <c r="AB25" s="639"/>
      <c r="AC25" s="639"/>
      <c r="AD25" s="640">
        <v>55590312</v>
      </c>
      <c r="AE25" s="640"/>
      <c r="AF25" s="640"/>
      <c r="AG25" s="640"/>
      <c r="AH25" s="640"/>
      <c r="AI25" s="640"/>
      <c r="AJ25" s="640"/>
      <c r="AK25" s="640"/>
      <c r="AL25" s="641">
        <v>99.5</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16867696</v>
      </c>
      <c r="CS25" s="668"/>
      <c r="CT25" s="668"/>
      <c r="CU25" s="668"/>
      <c r="CV25" s="668"/>
      <c r="CW25" s="668"/>
      <c r="CX25" s="668"/>
      <c r="CY25" s="669"/>
      <c r="CZ25" s="641">
        <v>15.4</v>
      </c>
      <c r="DA25" s="666"/>
      <c r="DB25" s="666"/>
      <c r="DC25" s="670"/>
      <c r="DD25" s="645">
        <v>15578679</v>
      </c>
      <c r="DE25" s="668"/>
      <c r="DF25" s="668"/>
      <c r="DG25" s="668"/>
      <c r="DH25" s="668"/>
      <c r="DI25" s="668"/>
      <c r="DJ25" s="668"/>
      <c r="DK25" s="669"/>
      <c r="DL25" s="645">
        <v>15118001</v>
      </c>
      <c r="DM25" s="668"/>
      <c r="DN25" s="668"/>
      <c r="DO25" s="668"/>
      <c r="DP25" s="668"/>
      <c r="DQ25" s="668"/>
      <c r="DR25" s="668"/>
      <c r="DS25" s="668"/>
      <c r="DT25" s="668"/>
      <c r="DU25" s="668"/>
      <c r="DV25" s="669"/>
      <c r="DW25" s="641">
        <v>27</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28109</v>
      </c>
      <c r="S26" s="637"/>
      <c r="T26" s="637"/>
      <c r="U26" s="637"/>
      <c r="V26" s="637"/>
      <c r="W26" s="637"/>
      <c r="X26" s="637"/>
      <c r="Y26" s="638"/>
      <c r="Z26" s="639">
        <v>0</v>
      </c>
      <c r="AA26" s="639"/>
      <c r="AB26" s="639"/>
      <c r="AC26" s="639"/>
      <c r="AD26" s="640">
        <v>28109</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11118590</v>
      </c>
      <c r="CS26" s="637"/>
      <c r="CT26" s="637"/>
      <c r="CU26" s="637"/>
      <c r="CV26" s="637"/>
      <c r="CW26" s="637"/>
      <c r="CX26" s="637"/>
      <c r="CY26" s="638"/>
      <c r="CZ26" s="641">
        <v>10.199999999999999</v>
      </c>
      <c r="DA26" s="666"/>
      <c r="DB26" s="666"/>
      <c r="DC26" s="670"/>
      <c r="DD26" s="645">
        <v>10281371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881487</v>
      </c>
      <c r="S27" s="637"/>
      <c r="T27" s="637"/>
      <c r="U27" s="637"/>
      <c r="V27" s="637"/>
      <c r="W27" s="637"/>
      <c r="X27" s="637"/>
      <c r="Y27" s="638"/>
      <c r="Z27" s="639">
        <v>0.8</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47704582</v>
      </c>
      <c r="BH27" s="637"/>
      <c r="BI27" s="637"/>
      <c r="BJ27" s="637"/>
      <c r="BK27" s="637"/>
      <c r="BL27" s="637"/>
      <c r="BM27" s="637"/>
      <c r="BN27" s="638"/>
      <c r="BO27" s="639">
        <v>100</v>
      </c>
      <c r="BP27" s="639"/>
      <c r="BQ27" s="639"/>
      <c r="BR27" s="639"/>
      <c r="BS27" s="640">
        <v>1214962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29843253</v>
      </c>
      <c r="CS27" s="668"/>
      <c r="CT27" s="668"/>
      <c r="CU27" s="668"/>
      <c r="CV27" s="668"/>
      <c r="CW27" s="668"/>
      <c r="CX27" s="668"/>
      <c r="CY27" s="669"/>
      <c r="CZ27" s="641">
        <v>27.3</v>
      </c>
      <c r="DA27" s="666"/>
      <c r="DB27" s="666"/>
      <c r="DC27" s="670"/>
      <c r="DD27" s="645">
        <v>11317366</v>
      </c>
      <c r="DE27" s="668"/>
      <c r="DF27" s="668"/>
      <c r="DG27" s="668"/>
      <c r="DH27" s="668"/>
      <c r="DI27" s="668"/>
      <c r="DJ27" s="668"/>
      <c r="DK27" s="669"/>
      <c r="DL27" s="645">
        <v>8417859</v>
      </c>
      <c r="DM27" s="668"/>
      <c r="DN27" s="668"/>
      <c r="DO27" s="668"/>
      <c r="DP27" s="668"/>
      <c r="DQ27" s="668"/>
      <c r="DR27" s="668"/>
      <c r="DS27" s="668"/>
      <c r="DT27" s="668"/>
      <c r="DU27" s="668"/>
      <c r="DV27" s="669"/>
      <c r="DW27" s="641">
        <v>15.1</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641502</v>
      </c>
      <c r="S28" s="637"/>
      <c r="T28" s="637"/>
      <c r="U28" s="637"/>
      <c r="V28" s="637"/>
      <c r="W28" s="637"/>
      <c r="X28" s="637"/>
      <c r="Y28" s="638"/>
      <c r="Z28" s="639">
        <v>0.6</v>
      </c>
      <c r="AA28" s="639"/>
      <c r="AB28" s="639"/>
      <c r="AC28" s="639"/>
      <c r="AD28" s="640">
        <v>205003</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6236551</v>
      </c>
      <c r="CS28" s="637"/>
      <c r="CT28" s="637"/>
      <c r="CU28" s="637"/>
      <c r="CV28" s="637"/>
      <c r="CW28" s="637"/>
      <c r="CX28" s="637"/>
      <c r="CY28" s="638"/>
      <c r="CZ28" s="641">
        <v>5.7</v>
      </c>
      <c r="DA28" s="666"/>
      <c r="DB28" s="666"/>
      <c r="DC28" s="670"/>
      <c r="DD28" s="645">
        <v>5562107</v>
      </c>
      <c r="DE28" s="637"/>
      <c r="DF28" s="637"/>
      <c r="DG28" s="637"/>
      <c r="DH28" s="637"/>
      <c r="DI28" s="637"/>
      <c r="DJ28" s="637"/>
      <c r="DK28" s="638"/>
      <c r="DL28" s="645">
        <v>5562107</v>
      </c>
      <c r="DM28" s="637"/>
      <c r="DN28" s="637"/>
      <c r="DO28" s="637"/>
      <c r="DP28" s="637"/>
      <c r="DQ28" s="637"/>
      <c r="DR28" s="637"/>
      <c r="DS28" s="637"/>
      <c r="DT28" s="637"/>
      <c r="DU28" s="637"/>
      <c r="DV28" s="638"/>
      <c r="DW28" s="641">
        <v>10</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565245</v>
      </c>
      <c r="S29" s="637"/>
      <c r="T29" s="637"/>
      <c r="U29" s="637"/>
      <c r="V29" s="637"/>
      <c r="W29" s="637"/>
      <c r="X29" s="637"/>
      <c r="Y29" s="638"/>
      <c r="Z29" s="639">
        <v>0.5</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6234323</v>
      </c>
      <c r="CS29" s="668"/>
      <c r="CT29" s="668"/>
      <c r="CU29" s="668"/>
      <c r="CV29" s="668"/>
      <c r="CW29" s="668"/>
      <c r="CX29" s="668"/>
      <c r="CY29" s="669"/>
      <c r="CZ29" s="641">
        <v>5.7</v>
      </c>
      <c r="DA29" s="666"/>
      <c r="DB29" s="666"/>
      <c r="DC29" s="670"/>
      <c r="DD29" s="645">
        <v>5559879</v>
      </c>
      <c r="DE29" s="668"/>
      <c r="DF29" s="668"/>
      <c r="DG29" s="668"/>
      <c r="DH29" s="668"/>
      <c r="DI29" s="668"/>
      <c r="DJ29" s="668"/>
      <c r="DK29" s="669"/>
      <c r="DL29" s="645">
        <v>5559879</v>
      </c>
      <c r="DM29" s="668"/>
      <c r="DN29" s="668"/>
      <c r="DO29" s="668"/>
      <c r="DP29" s="668"/>
      <c r="DQ29" s="668"/>
      <c r="DR29" s="668"/>
      <c r="DS29" s="668"/>
      <c r="DT29" s="668"/>
      <c r="DU29" s="668"/>
      <c r="DV29" s="669"/>
      <c r="DW29" s="641">
        <v>9.9</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20389124</v>
      </c>
      <c r="S30" s="637"/>
      <c r="T30" s="637"/>
      <c r="U30" s="637"/>
      <c r="V30" s="637"/>
      <c r="W30" s="637"/>
      <c r="X30" s="637"/>
      <c r="Y30" s="638"/>
      <c r="Z30" s="639">
        <v>17.7</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5898477</v>
      </c>
      <c r="CS30" s="637"/>
      <c r="CT30" s="637"/>
      <c r="CU30" s="637"/>
      <c r="CV30" s="637"/>
      <c r="CW30" s="637"/>
      <c r="CX30" s="637"/>
      <c r="CY30" s="638"/>
      <c r="CZ30" s="641">
        <v>5.4</v>
      </c>
      <c r="DA30" s="666"/>
      <c r="DB30" s="666"/>
      <c r="DC30" s="670"/>
      <c r="DD30" s="645">
        <v>5224101</v>
      </c>
      <c r="DE30" s="637"/>
      <c r="DF30" s="637"/>
      <c r="DG30" s="637"/>
      <c r="DH30" s="637"/>
      <c r="DI30" s="637"/>
      <c r="DJ30" s="637"/>
      <c r="DK30" s="638"/>
      <c r="DL30" s="645">
        <v>5224101</v>
      </c>
      <c r="DM30" s="637"/>
      <c r="DN30" s="637"/>
      <c r="DO30" s="637"/>
      <c r="DP30" s="637"/>
      <c r="DQ30" s="637"/>
      <c r="DR30" s="637"/>
      <c r="DS30" s="637"/>
      <c r="DT30" s="637"/>
      <c r="DU30" s="637"/>
      <c r="DV30" s="638"/>
      <c r="DW30" s="641">
        <v>9.3000000000000007</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195"/>
      <c r="AV31" s="195"/>
      <c r="AW31" s="195"/>
      <c r="AX31" s="622" t="s">
        <v>177</v>
      </c>
      <c r="AY31" s="623"/>
      <c r="AZ31" s="623"/>
      <c r="BA31" s="623"/>
      <c r="BB31" s="623"/>
      <c r="BC31" s="623"/>
      <c r="BD31" s="623"/>
      <c r="BE31" s="623"/>
      <c r="BF31" s="624"/>
      <c r="BG31" s="692">
        <v>99.5</v>
      </c>
      <c r="BH31" s="680"/>
      <c r="BI31" s="680"/>
      <c r="BJ31" s="680"/>
      <c r="BK31" s="680"/>
      <c r="BL31" s="680"/>
      <c r="BM31" s="631">
        <v>98.8</v>
      </c>
      <c r="BN31" s="680"/>
      <c r="BO31" s="680"/>
      <c r="BP31" s="680"/>
      <c r="BQ31" s="681"/>
      <c r="BR31" s="692">
        <v>99.4</v>
      </c>
      <c r="BS31" s="680"/>
      <c r="BT31" s="680"/>
      <c r="BU31" s="680"/>
      <c r="BV31" s="680"/>
      <c r="BW31" s="680"/>
      <c r="BX31" s="631">
        <v>98.7</v>
      </c>
      <c r="BY31" s="680"/>
      <c r="BZ31" s="680"/>
      <c r="CA31" s="680"/>
      <c r="CB31" s="681"/>
      <c r="CD31" s="674"/>
      <c r="CE31" s="675"/>
      <c r="CF31" s="633" t="s">
        <v>300</v>
      </c>
      <c r="CG31" s="634"/>
      <c r="CH31" s="634"/>
      <c r="CI31" s="634"/>
      <c r="CJ31" s="634"/>
      <c r="CK31" s="634"/>
      <c r="CL31" s="634"/>
      <c r="CM31" s="634"/>
      <c r="CN31" s="634"/>
      <c r="CO31" s="634"/>
      <c r="CP31" s="634"/>
      <c r="CQ31" s="635"/>
      <c r="CR31" s="636">
        <v>335846</v>
      </c>
      <c r="CS31" s="668"/>
      <c r="CT31" s="668"/>
      <c r="CU31" s="668"/>
      <c r="CV31" s="668"/>
      <c r="CW31" s="668"/>
      <c r="CX31" s="668"/>
      <c r="CY31" s="669"/>
      <c r="CZ31" s="641">
        <v>0.3</v>
      </c>
      <c r="DA31" s="666"/>
      <c r="DB31" s="666"/>
      <c r="DC31" s="670"/>
      <c r="DD31" s="645">
        <v>335778</v>
      </c>
      <c r="DE31" s="668"/>
      <c r="DF31" s="668"/>
      <c r="DG31" s="668"/>
      <c r="DH31" s="668"/>
      <c r="DI31" s="668"/>
      <c r="DJ31" s="668"/>
      <c r="DK31" s="669"/>
      <c r="DL31" s="645">
        <v>335778</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6472817</v>
      </c>
      <c r="S32" s="637"/>
      <c r="T32" s="637"/>
      <c r="U32" s="637"/>
      <c r="V32" s="637"/>
      <c r="W32" s="637"/>
      <c r="X32" s="637"/>
      <c r="Y32" s="638"/>
      <c r="Z32" s="639">
        <v>5.6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1" t="s">
        <v>302</v>
      </c>
      <c r="AX32" s="633" t="s">
        <v>303</v>
      </c>
      <c r="AY32" s="634"/>
      <c r="AZ32" s="634"/>
      <c r="BA32" s="634"/>
      <c r="BB32" s="634"/>
      <c r="BC32" s="634"/>
      <c r="BD32" s="634"/>
      <c r="BE32" s="634"/>
      <c r="BF32" s="635"/>
      <c r="BG32" s="693">
        <v>99.2</v>
      </c>
      <c r="BH32" s="668"/>
      <c r="BI32" s="668"/>
      <c r="BJ32" s="668"/>
      <c r="BK32" s="668"/>
      <c r="BL32" s="668"/>
      <c r="BM32" s="642">
        <v>98.1</v>
      </c>
      <c r="BN32" s="668"/>
      <c r="BO32" s="668"/>
      <c r="BP32" s="668"/>
      <c r="BQ32" s="691"/>
      <c r="BR32" s="693">
        <v>99</v>
      </c>
      <c r="BS32" s="668"/>
      <c r="BT32" s="668"/>
      <c r="BU32" s="668"/>
      <c r="BV32" s="668"/>
      <c r="BW32" s="668"/>
      <c r="BX32" s="642">
        <v>98.1</v>
      </c>
      <c r="BY32" s="668"/>
      <c r="BZ32" s="668"/>
      <c r="CA32" s="668"/>
      <c r="CB32" s="691"/>
      <c r="CD32" s="676"/>
      <c r="CE32" s="677"/>
      <c r="CF32" s="633" t="s">
        <v>304</v>
      </c>
      <c r="CG32" s="634"/>
      <c r="CH32" s="634"/>
      <c r="CI32" s="634"/>
      <c r="CJ32" s="634"/>
      <c r="CK32" s="634"/>
      <c r="CL32" s="634"/>
      <c r="CM32" s="634"/>
      <c r="CN32" s="634"/>
      <c r="CO32" s="634"/>
      <c r="CP32" s="634"/>
      <c r="CQ32" s="635"/>
      <c r="CR32" s="636">
        <v>2228</v>
      </c>
      <c r="CS32" s="637"/>
      <c r="CT32" s="637"/>
      <c r="CU32" s="637"/>
      <c r="CV32" s="637"/>
      <c r="CW32" s="637"/>
      <c r="CX32" s="637"/>
      <c r="CY32" s="638"/>
      <c r="CZ32" s="641">
        <v>0</v>
      </c>
      <c r="DA32" s="666"/>
      <c r="DB32" s="666"/>
      <c r="DC32" s="670"/>
      <c r="DD32" s="645">
        <v>2228</v>
      </c>
      <c r="DE32" s="637"/>
      <c r="DF32" s="637"/>
      <c r="DG32" s="637"/>
      <c r="DH32" s="637"/>
      <c r="DI32" s="637"/>
      <c r="DJ32" s="637"/>
      <c r="DK32" s="638"/>
      <c r="DL32" s="645">
        <v>2228</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1100237</v>
      </c>
      <c r="S33" s="637"/>
      <c r="T33" s="637"/>
      <c r="U33" s="637"/>
      <c r="V33" s="637"/>
      <c r="W33" s="637"/>
      <c r="X33" s="637"/>
      <c r="Y33" s="638"/>
      <c r="Z33" s="639">
        <v>1</v>
      </c>
      <c r="AA33" s="639"/>
      <c r="AB33" s="639"/>
      <c r="AC33" s="639"/>
      <c r="AD33" s="640">
        <v>64808</v>
      </c>
      <c r="AE33" s="640"/>
      <c r="AF33" s="640"/>
      <c r="AG33" s="640"/>
      <c r="AH33" s="640"/>
      <c r="AI33" s="640"/>
      <c r="AJ33" s="640"/>
      <c r="AK33" s="640"/>
      <c r="AL33" s="641">
        <v>0.1</v>
      </c>
      <c r="AM33" s="642"/>
      <c r="AN33" s="642"/>
      <c r="AO33" s="643"/>
      <c r="AP33" s="686"/>
      <c r="AQ33" s="687"/>
      <c r="AR33" s="687"/>
      <c r="AS33" s="687"/>
      <c r="AT33" s="690"/>
      <c r="AU33" s="196"/>
      <c r="AV33" s="196"/>
      <c r="AW33" s="196"/>
      <c r="AX33" s="657" t="s">
        <v>306</v>
      </c>
      <c r="AY33" s="658"/>
      <c r="AZ33" s="658"/>
      <c r="BA33" s="658"/>
      <c r="BB33" s="658"/>
      <c r="BC33" s="658"/>
      <c r="BD33" s="658"/>
      <c r="BE33" s="658"/>
      <c r="BF33" s="659"/>
      <c r="BG33" s="694">
        <v>99.7</v>
      </c>
      <c r="BH33" s="695"/>
      <c r="BI33" s="695"/>
      <c r="BJ33" s="695"/>
      <c r="BK33" s="695"/>
      <c r="BL33" s="695"/>
      <c r="BM33" s="696">
        <v>99.4</v>
      </c>
      <c r="BN33" s="695"/>
      <c r="BO33" s="695"/>
      <c r="BP33" s="695"/>
      <c r="BQ33" s="697"/>
      <c r="BR33" s="694">
        <v>99.7</v>
      </c>
      <c r="BS33" s="695"/>
      <c r="BT33" s="695"/>
      <c r="BU33" s="695"/>
      <c r="BV33" s="695"/>
      <c r="BW33" s="695"/>
      <c r="BX33" s="696">
        <v>99.2</v>
      </c>
      <c r="BY33" s="695"/>
      <c r="BZ33" s="695"/>
      <c r="CA33" s="695"/>
      <c r="CB33" s="697"/>
      <c r="CD33" s="633" t="s">
        <v>307</v>
      </c>
      <c r="CE33" s="634"/>
      <c r="CF33" s="634"/>
      <c r="CG33" s="634"/>
      <c r="CH33" s="634"/>
      <c r="CI33" s="634"/>
      <c r="CJ33" s="634"/>
      <c r="CK33" s="634"/>
      <c r="CL33" s="634"/>
      <c r="CM33" s="634"/>
      <c r="CN33" s="634"/>
      <c r="CO33" s="634"/>
      <c r="CP33" s="634"/>
      <c r="CQ33" s="635"/>
      <c r="CR33" s="636">
        <v>40248323</v>
      </c>
      <c r="CS33" s="668"/>
      <c r="CT33" s="668"/>
      <c r="CU33" s="668"/>
      <c r="CV33" s="668"/>
      <c r="CW33" s="668"/>
      <c r="CX33" s="668"/>
      <c r="CY33" s="669"/>
      <c r="CZ33" s="641">
        <v>36.799999999999997</v>
      </c>
      <c r="DA33" s="666"/>
      <c r="DB33" s="666"/>
      <c r="DC33" s="670"/>
      <c r="DD33" s="645">
        <v>32750997</v>
      </c>
      <c r="DE33" s="668"/>
      <c r="DF33" s="668"/>
      <c r="DG33" s="668"/>
      <c r="DH33" s="668"/>
      <c r="DI33" s="668"/>
      <c r="DJ33" s="668"/>
      <c r="DK33" s="669"/>
      <c r="DL33" s="645">
        <v>23029316</v>
      </c>
      <c r="DM33" s="668"/>
      <c r="DN33" s="668"/>
      <c r="DO33" s="668"/>
      <c r="DP33" s="668"/>
      <c r="DQ33" s="668"/>
      <c r="DR33" s="668"/>
      <c r="DS33" s="668"/>
      <c r="DT33" s="668"/>
      <c r="DU33" s="668"/>
      <c r="DV33" s="669"/>
      <c r="DW33" s="641">
        <v>41.2</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1223131</v>
      </c>
      <c r="S34" s="637"/>
      <c r="T34" s="637"/>
      <c r="U34" s="637"/>
      <c r="V34" s="637"/>
      <c r="W34" s="637"/>
      <c r="X34" s="637"/>
      <c r="Y34" s="638"/>
      <c r="Z34" s="639">
        <v>1.1000000000000001</v>
      </c>
      <c r="AA34" s="639"/>
      <c r="AB34" s="639"/>
      <c r="AC34" s="639"/>
      <c r="AD34" s="640" t="s">
        <v>122</v>
      </c>
      <c r="AE34" s="640"/>
      <c r="AF34" s="640"/>
      <c r="AG34" s="640"/>
      <c r="AH34" s="640"/>
      <c r="AI34" s="640"/>
      <c r="AJ34" s="640"/>
      <c r="AK34" s="640"/>
      <c r="AL34" s="641" t="s">
        <v>122</v>
      </c>
      <c r="AM34" s="642"/>
      <c r="AN34" s="642"/>
      <c r="AO34" s="643"/>
      <c r="AP34" s="197"/>
      <c r="AQ34" s="198"/>
      <c r="AS34" s="195"/>
      <c r="AT34" s="195"/>
      <c r="AU34" s="195"/>
      <c r="AV34" s="195"/>
      <c r="AW34" s="195"/>
      <c r="AX34" s="195"/>
      <c r="AY34" s="195"/>
      <c r="AZ34" s="195"/>
      <c r="BA34" s="195"/>
      <c r="BB34" s="195"/>
      <c r="BC34" s="195"/>
      <c r="BD34" s="195"/>
      <c r="BE34" s="195"/>
      <c r="BF34" s="195"/>
      <c r="BG34" s="198"/>
      <c r="BH34" s="198"/>
      <c r="BI34" s="198"/>
      <c r="BJ34" s="198"/>
      <c r="BK34" s="198"/>
      <c r="BL34" s="198"/>
      <c r="BM34" s="198"/>
      <c r="BN34" s="198"/>
      <c r="BO34" s="198"/>
      <c r="BP34" s="198"/>
      <c r="BQ34" s="198"/>
      <c r="BR34" s="198"/>
      <c r="BS34" s="198"/>
      <c r="BT34" s="198"/>
      <c r="BU34" s="198"/>
      <c r="BV34" s="198"/>
      <c r="BW34" s="198"/>
      <c r="BX34" s="198"/>
      <c r="BY34" s="198"/>
      <c r="BZ34" s="198"/>
      <c r="CA34" s="198"/>
      <c r="CB34" s="198"/>
      <c r="CD34" s="633" t="s">
        <v>309</v>
      </c>
      <c r="CE34" s="634"/>
      <c r="CF34" s="634"/>
      <c r="CG34" s="634"/>
      <c r="CH34" s="634"/>
      <c r="CI34" s="634"/>
      <c r="CJ34" s="634"/>
      <c r="CK34" s="634"/>
      <c r="CL34" s="634"/>
      <c r="CM34" s="634"/>
      <c r="CN34" s="634"/>
      <c r="CO34" s="634"/>
      <c r="CP34" s="634"/>
      <c r="CQ34" s="635"/>
      <c r="CR34" s="636">
        <v>17456481</v>
      </c>
      <c r="CS34" s="637"/>
      <c r="CT34" s="637"/>
      <c r="CU34" s="637"/>
      <c r="CV34" s="637"/>
      <c r="CW34" s="637"/>
      <c r="CX34" s="637"/>
      <c r="CY34" s="638"/>
      <c r="CZ34" s="641">
        <v>15.9</v>
      </c>
      <c r="DA34" s="666"/>
      <c r="DB34" s="666"/>
      <c r="DC34" s="670"/>
      <c r="DD34" s="645">
        <v>14557554</v>
      </c>
      <c r="DE34" s="637"/>
      <c r="DF34" s="637"/>
      <c r="DG34" s="637"/>
      <c r="DH34" s="637"/>
      <c r="DI34" s="637"/>
      <c r="DJ34" s="637"/>
      <c r="DK34" s="638"/>
      <c r="DL34" s="645">
        <v>12566486</v>
      </c>
      <c r="DM34" s="637"/>
      <c r="DN34" s="637"/>
      <c r="DO34" s="637"/>
      <c r="DP34" s="637"/>
      <c r="DQ34" s="637"/>
      <c r="DR34" s="637"/>
      <c r="DS34" s="637"/>
      <c r="DT34" s="637"/>
      <c r="DU34" s="637"/>
      <c r="DV34" s="638"/>
      <c r="DW34" s="641">
        <v>22.5</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3388375</v>
      </c>
      <c r="S35" s="637"/>
      <c r="T35" s="637"/>
      <c r="U35" s="637"/>
      <c r="V35" s="637"/>
      <c r="W35" s="637"/>
      <c r="X35" s="637"/>
      <c r="Y35" s="638"/>
      <c r="Z35" s="639">
        <v>2.9</v>
      </c>
      <c r="AA35" s="639"/>
      <c r="AB35" s="639"/>
      <c r="AC35" s="639"/>
      <c r="AD35" s="640" t="s">
        <v>122</v>
      </c>
      <c r="AE35" s="640"/>
      <c r="AF35" s="640"/>
      <c r="AG35" s="640"/>
      <c r="AH35" s="640"/>
      <c r="AI35" s="640"/>
      <c r="AJ35" s="640"/>
      <c r="AK35" s="640"/>
      <c r="AL35" s="641" t="s">
        <v>122</v>
      </c>
      <c r="AM35" s="642"/>
      <c r="AN35" s="642"/>
      <c r="AO35" s="643"/>
      <c r="AP35" s="199"/>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1768023</v>
      </c>
      <c r="CS35" s="668"/>
      <c r="CT35" s="668"/>
      <c r="CU35" s="668"/>
      <c r="CV35" s="668"/>
      <c r="CW35" s="668"/>
      <c r="CX35" s="668"/>
      <c r="CY35" s="669"/>
      <c r="CZ35" s="641">
        <v>1.6</v>
      </c>
      <c r="DA35" s="666"/>
      <c r="DB35" s="666"/>
      <c r="DC35" s="670"/>
      <c r="DD35" s="645">
        <v>1326408</v>
      </c>
      <c r="DE35" s="668"/>
      <c r="DF35" s="668"/>
      <c r="DG35" s="668"/>
      <c r="DH35" s="668"/>
      <c r="DI35" s="668"/>
      <c r="DJ35" s="668"/>
      <c r="DK35" s="669"/>
      <c r="DL35" s="645">
        <v>1326408</v>
      </c>
      <c r="DM35" s="668"/>
      <c r="DN35" s="668"/>
      <c r="DO35" s="668"/>
      <c r="DP35" s="668"/>
      <c r="DQ35" s="668"/>
      <c r="DR35" s="668"/>
      <c r="DS35" s="668"/>
      <c r="DT35" s="668"/>
      <c r="DU35" s="668"/>
      <c r="DV35" s="669"/>
      <c r="DW35" s="641">
        <v>2.4</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5331971</v>
      </c>
      <c r="S36" s="637"/>
      <c r="T36" s="637"/>
      <c r="U36" s="637"/>
      <c r="V36" s="637"/>
      <c r="W36" s="637"/>
      <c r="X36" s="637"/>
      <c r="Y36" s="638"/>
      <c r="Z36" s="639">
        <v>4.5999999999999996</v>
      </c>
      <c r="AA36" s="639"/>
      <c r="AB36" s="639"/>
      <c r="AC36" s="639"/>
      <c r="AD36" s="640" t="s">
        <v>122</v>
      </c>
      <c r="AE36" s="640"/>
      <c r="AF36" s="640"/>
      <c r="AG36" s="640"/>
      <c r="AH36" s="640"/>
      <c r="AI36" s="640"/>
      <c r="AJ36" s="640"/>
      <c r="AK36" s="640"/>
      <c r="AL36" s="641" t="s">
        <v>122</v>
      </c>
      <c r="AM36" s="642"/>
      <c r="AN36" s="642"/>
      <c r="AO36" s="643"/>
      <c r="AP36" s="199"/>
      <c r="AQ36" s="702" t="s">
        <v>315</v>
      </c>
      <c r="AR36" s="703"/>
      <c r="AS36" s="703"/>
      <c r="AT36" s="703"/>
      <c r="AU36" s="703"/>
      <c r="AV36" s="703"/>
      <c r="AW36" s="703"/>
      <c r="AX36" s="703"/>
      <c r="AY36" s="704"/>
      <c r="AZ36" s="625">
        <v>10379488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169501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8509156</v>
      </c>
      <c r="CS36" s="637"/>
      <c r="CT36" s="637"/>
      <c r="CU36" s="637"/>
      <c r="CV36" s="637"/>
      <c r="CW36" s="637"/>
      <c r="CX36" s="637"/>
      <c r="CY36" s="638"/>
      <c r="CZ36" s="641">
        <v>7.8</v>
      </c>
      <c r="DA36" s="666"/>
      <c r="DB36" s="666"/>
      <c r="DC36" s="670"/>
      <c r="DD36" s="645">
        <v>7600785</v>
      </c>
      <c r="DE36" s="637"/>
      <c r="DF36" s="637"/>
      <c r="DG36" s="637"/>
      <c r="DH36" s="637"/>
      <c r="DI36" s="637"/>
      <c r="DJ36" s="637"/>
      <c r="DK36" s="638"/>
      <c r="DL36" s="645">
        <v>4034905</v>
      </c>
      <c r="DM36" s="637"/>
      <c r="DN36" s="637"/>
      <c r="DO36" s="637"/>
      <c r="DP36" s="637"/>
      <c r="DQ36" s="637"/>
      <c r="DR36" s="637"/>
      <c r="DS36" s="637"/>
      <c r="DT36" s="637"/>
      <c r="DU36" s="637"/>
      <c r="DV36" s="638"/>
      <c r="DW36" s="641">
        <v>7.2</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3770479</v>
      </c>
      <c r="S37" s="637"/>
      <c r="T37" s="637"/>
      <c r="U37" s="637"/>
      <c r="V37" s="637"/>
      <c r="W37" s="637"/>
      <c r="X37" s="637"/>
      <c r="Y37" s="638"/>
      <c r="Z37" s="639">
        <v>3.3</v>
      </c>
      <c r="AA37" s="639"/>
      <c r="AB37" s="639"/>
      <c r="AC37" s="639"/>
      <c r="AD37" s="640">
        <v>3218</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1976458</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128605</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544924</v>
      </c>
      <c r="CS37" s="668"/>
      <c r="CT37" s="668"/>
      <c r="CU37" s="668"/>
      <c r="CV37" s="668"/>
      <c r="CW37" s="668"/>
      <c r="CX37" s="668"/>
      <c r="CY37" s="669"/>
      <c r="CZ37" s="641">
        <v>0.5</v>
      </c>
      <c r="DA37" s="666"/>
      <c r="DB37" s="666"/>
      <c r="DC37" s="670"/>
      <c r="DD37" s="645">
        <v>544924</v>
      </c>
      <c r="DE37" s="668"/>
      <c r="DF37" s="668"/>
      <c r="DG37" s="668"/>
      <c r="DH37" s="668"/>
      <c r="DI37" s="668"/>
      <c r="DJ37" s="668"/>
      <c r="DK37" s="669"/>
      <c r="DL37" s="645">
        <v>112467</v>
      </c>
      <c r="DM37" s="668"/>
      <c r="DN37" s="668"/>
      <c r="DO37" s="668"/>
      <c r="DP37" s="668"/>
      <c r="DQ37" s="668"/>
      <c r="DR37" s="668"/>
      <c r="DS37" s="668"/>
      <c r="DT37" s="668"/>
      <c r="DU37" s="668"/>
      <c r="DV37" s="669"/>
      <c r="DW37" s="641">
        <v>0.2</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13025000</v>
      </c>
      <c r="S38" s="637"/>
      <c r="T38" s="637"/>
      <c r="U38" s="637"/>
      <c r="V38" s="637"/>
      <c r="W38" s="637"/>
      <c r="X38" s="637"/>
      <c r="Y38" s="638"/>
      <c r="Z38" s="639">
        <v>11.3</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1059589</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27870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7343441</v>
      </c>
      <c r="CS38" s="637"/>
      <c r="CT38" s="637"/>
      <c r="CU38" s="637"/>
      <c r="CV38" s="637"/>
      <c r="CW38" s="637"/>
      <c r="CX38" s="637"/>
      <c r="CY38" s="638"/>
      <c r="CZ38" s="641">
        <v>6.7</v>
      </c>
      <c r="DA38" s="666"/>
      <c r="DB38" s="666"/>
      <c r="DC38" s="670"/>
      <c r="DD38" s="645">
        <v>6065971</v>
      </c>
      <c r="DE38" s="637"/>
      <c r="DF38" s="637"/>
      <c r="DG38" s="637"/>
      <c r="DH38" s="637"/>
      <c r="DI38" s="637"/>
      <c r="DJ38" s="637"/>
      <c r="DK38" s="638"/>
      <c r="DL38" s="645">
        <v>5101517</v>
      </c>
      <c r="DM38" s="637"/>
      <c r="DN38" s="637"/>
      <c r="DO38" s="637"/>
      <c r="DP38" s="637"/>
      <c r="DQ38" s="637"/>
      <c r="DR38" s="637"/>
      <c r="DS38" s="637"/>
      <c r="DT38" s="637"/>
      <c r="DU38" s="637"/>
      <c r="DV38" s="638"/>
      <c r="DW38" s="641">
        <v>9.1</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40125</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3280222</v>
      </c>
      <c r="CS39" s="668"/>
      <c r="CT39" s="668"/>
      <c r="CU39" s="668"/>
      <c r="CV39" s="668"/>
      <c r="CW39" s="668"/>
      <c r="CX39" s="668"/>
      <c r="CY39" s="669"/>
      <c r="CZ39" s="641">
        <v>3</v>
      </c>
      <c r="DA39" s="666"/>
      <c r="DB39" s="666"/>
      <c r="DC39" s="670"/>
      <c r="DD39" s="645">
        <v>3200279</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0"/>
      <c r="BM40" s="634" t="s">
        <v>333</v>
      </c>
      <c r="BN40" s="634"/>
      <c r="BO40" s="634"/>
      <c r="BP40" s="634"/>
      <c r="BQ40" s="634"/>
      <c r="BR40" s="634"/>
      <c r="BS40" s="634"/>
      <c r="BT40" s="634"/>
      <c r="BU40" s="635"/>
      <c r="BV40" s="636">
        <v>111</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1891000</v>
      </c>
      <c r="CS40" s="637"/>
      <c r="CT40" s="637"/>
      <c r="CU40" s="637"/>
      <c r="CV40" s="637"/>
      <c r="CW40" s="637"/>
      <c r="CX40" s="637"/>
      <c r="CY40" s="638"/>
      <c r="CZ40" s="641">
        <v>1.7</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115079049</v>
      </c>
      <c r="S41" s="709"/>
      <c r="T41" s="709"/>
      <c r="U41" s="709"/>
      <c r="V41" s="709"/>
      <c r="W41" s="709"/>
      <c r="X41" s="709"/>
      <c r="Y41" s="713"/>
      <c r="Z41" s="714">
        <v>100</v>
      </c>
      <c r="AA41" s="714"/>
      <c r="AB41" s="714"/>
      <c r="AC41" s="714"/>
      <c r="AD41" s="715">
        <v>55891450</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2209868</v>
      </c>
      <c r="BA41" s="637"/>
      <c r="BB41" s="637"/>
      <c r="BC41" s="637"/>
      <c r="BD41" s="668"/>
      <c r="BE41" s="668"/>
      <c r="BF41" s="691"/>
      <c r="BG41" s="684"/>
      <c r="BH41" s="685"/>
      <c r="BI41" s="685"/>
      <c r="BJ41" s="685"/>
      <c r="BK41" s="685"/>
      <c r="BL41" s="200"/>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5133573</v>
      </c>
      <c r="BA42" s="709"/>
      <c r="BB42" s="709"/>
      <c r="BC42" s="709"/>
      <c r="BD42" s="695"/>
      <c r="BE42" s="695"/>
      <c r="BF42" s="697"/>
      <c r="BG42" s="686"/>
      <c r="BH42" s="687"/>
      <c r="BI42" s="687"/>
      <c r="BJ42" s="687"/>
      <c r="BK42" s="687"/>
      <c r="BL42" s="201"/>
      <c r="BM42" s="658" t="s">
        <v>340</v>
      </c>
      <c r="BN42" s="658"/>
      <c r="BO42" s="658"/>
      <c r="BP42" s="658"/>
      <c r="BQ42" s="658"/>
      <c r="BR42" s="658"/>
      <c r="BS42" s="658"/>
      <c r="BT42" s="658"/>
      <c r="BU42" s="659"/>
      <c r="BV42" s="708">
        <v>343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16292168</v>
      </c>
      <c r="CS42" s="668"/>
      <c r="CT42" s="668"/>
      <c r="CU42" s="668"/>
      <c r="CV42" s="668"/>
      <c r="CW42" s="668"/>
      <c r="CX42" s="668"/>
      <c r="CY42" s="669"/>
      <c r="CZ42" s="641">
        <v>14.9</v>
      </c>
      <c r="DA42" s="666"/>
      <c r="DB42" s="666"/>
      <c r="DC42" s="670"/>
      <c r="DD42" s="645">
        <v>3229169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1" t="s">
        <v>342</v>
      </c>
      <c r="CD43" s="633" t="s">
        <v>343</v>
      </c>
      <c r="CE43" s="634"/>
      <c r="CF43" s="634"/>
      <c r="CG43" s="634"/>
      <c r="CH43" s="634"/>
      <c r="CI43" s="634"/>
      <c r="CJ43" s="634"/>
      <c r="CK43" s="634"/>
      <c r="CL43" s="634"/>
      <c r="CM43" s="634"/>
      <c r="CN43" s="634"/>
      <c r="CO43" s="634"/>
      <c r="CP43" s="634"/>
      <c r="CQ43" s="635"/>
      <c r="CR43" s="636">
        <v>428014</v>
      </c>
      <c r="CS43" s="668"/>
      <c r="CT43" s="668"/>
      <c r="CU43" s="668"/>
      <c r="CV43" s="668"/>
      <c r="CW43" s="668"/>
      <c r="CX43" s="668"/>
      <c r="CY43" s="669"/>
      <c r="CZ43" s="641">
        <v>0.4</v>
      </c>
      <c r="DA43" s="666"/>
      <c r="DB43" s="666"/>
      <c r="DC43" s="670"/>
      <c r="DD43" s="645">
        <v>428014</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16292168</v>
      </c>
      <c r="CS44" s="637"/>
      <c r="CT44" s="637"/>
      <c r="CU44" s="637"/>
      <c r="CV44" s="637"/>
      <c r="CW44" s="637"/>
      <c r="CX44" s="637"/>
      <c r="CY44" s="638"/>
      <c r="CZ44" s="641">
        <v>14.9</v>
      </c>
      <c r="DA44" s="642"/>
      <c r="DB44" s="642"/>
      <c r="DC44" s="648"/>
      <c r="DD44" s="645">
        <v>3229169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2922797</v>
      </c>
      <c r="CS45" s="668"/>
      <c r="CT45" s="668"/>
      <c r="CU45" s="668"/>
      <c r="CV45" s="668"/>
      <c r="CW45" s="668"/>
      <c r="CX45" s="668"/>
      <c r="CY45" s="669"/>
      <c r="CZ45" s="641">
        <v>2.7</v>
      </c>
      <c r="DA45" s="666"/>
      <c r="DB45" s="666"/>
      <c r="DC45" s="670"/>
      <c r="DD45" s="645">
        <v>236556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2"/>
      <c r="CD46" s="674"/>
      <c r="CE46" s="675"/>
      <c r="CF46" s="633" t="s">
        <v>348</v>
      </c>
      <c r="CG46" s="634"/>
      <c r="CH46" s="634"/>
      <c r="CI46" s="634"/>
      <c r="CJ46" s="634"/>
      <c r="CK46" s="634"/>
      <c r="CL46" s="634"/>
      <c r="CM46" s="634"/>
      <c r="CN46" s="634"/>
      <c r="CO46" s="634"/>
      <c r="CP46" s="634"/>
      <c r="CQ46" s="635"/>
      <c r="CR46" s="636">
        <v>13319272</v>
      </c>
      <c r="CS46" s="637"/>
      <c r="CT46" s="637"/>
      <c r="CU46" s="637"/>
      <c r="CV46" s="637"/>
      <c r="CW46" s="637"/>
      <c r="CX46" s="637"/>
      <c r="CY46" s="638"/>
      <c r="CZ46" s="641">
        <v>12.2</v>
      </c>
      <c r="DA46" s="642"/>
      <c r="DB46" s="642"/>
      <c r="DC46" s="648"/>
      <c r="DD46" s="645">
        <v>2990035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2"/>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2"/>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2"/>
      <c r="CD49" s="657" t="s">
        <v>351</v>
      </c>
      <c r="CE49" s="658"/>
      <c r="CF49" s="658"/>
      <c r="CG49" s="658"/>
      <c r="CH49" s="658"/>
      <c r="CI49" s="658"/>
      <c r="CJ49" s="658"/>
      <c r="CK49" s="658"/>
      <c r="CL49" s="658"/>
      <c r="CM49" s="658"/>
      <c r="CN49" s="658"/>
      <c r="CO49" s="658"/>
      <c r="CP49" s="658"/>
      <c r="CQ49" s="659"/>
      <c r="CR49" s="708">
        <v>109487991</v>
      </c>
      <c r="CS49" s="695"/>
      <c r="CT49" s="695"/>
      <c r="CU49" s="695"/>
      <c r="CV49" s="695"/>
      <c r="CW49" s="695"/>
      <c r="CX49" s="695"/>
      <c r="CY49" s="724"/>
      <c r="CZ49" s="716">
        <v>100</v>
      </c>
      <c r="DA49" s="725"/>
      <c r="DB49" s="725"/>
      <c r="DC49" s="726"/>
      <c r="DD49" s="727">
        <v>68438318</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Js1DfQVxDPUxBL1vLsaqAgFoQXMNFASE/MkV6iyOcwisDjbjTQ5NaGvzJ9GvK30kDMnfbSKsJP4QbGcxIh27pw==" saltValue="9/J3/hMJ2oorgUEJmsT4N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08" customWidth="1"/>
    <col min="131" max="131" width="1.6640625" style="208" customWidth="1"/>
    <col min="132" max="16384" width="9" style="208" hidden="1"/>
  </cols>
  <sheetData>
    <row r="1" spans="1:131" ht="11.25" customHeight="1" thickBot="1" x14ac:dyDescent="0.25">
      <c r="A1" s="204"/>
      <c r="B1" s="204"/>
      <c r="C1" s="204"/>
      <c r="D1" s="204"/>
      <c r="E1" s="204"/>
      <c r="F1" s="204"/>
      <c r="G1" s="204"/>
      <c r="H1" s="204"/>
      <c r="I1" s="204"/>
      <c r="J1" s="204"/>
      <c r="K1" s="204"/>
      <c r="L1" s="204"/>
      <c r="M1" s="204"/>
      <c r="N1" s="205"/>
      <c r="O1" s="205"/>
      <c r="P1" s="205"/>
      <c r="Q1" s="205"/>
      <c r="R1" s="205"/>
      <c r="S1" s="205"/>
      <c r="T1" s="205"/>
      <c r="U1" s="205"/>
      <c r="V1" s="205"/>
      <c r="W1" s="205"/>
      <c r="X1" s="205"/>
      <c r="Y1" s="205"/>
      <c r="Z1" s="205"/>
      <c r="AA1" s="205"/>
      <c r="AB1" s="205"/>
      <c r="AC1" s="205"/>
      <c r="AD1" s="205"/>
      <c r="AE1" s="205"/>
      <c r="AF1" s="205"/>
      <c r="AG1" s="205"/>
      <c r="AH1" s="205"/>
      <c r="AI1" s="205"/>
      <c r="AJ1" s="205"/>
      <c r="AK1" s="205"/>
      <c r="AL1" s="205"/>
      <c r="AM1" s="205"/>
      <c r="AN1" s="205"/>
      <c r="AO1" s="205"/>
      <c r="AP1" s="205"/>
      <c r="AQ1" s="205"/>
      <c r="AR1" s="205"/>
      <c r="AS1" s="205"/>
      <c r="AT1" s="205"/>
      <c r="AU1" s="205"/>
      <c r="AV1" s="205"/>
      <c r="AW1" s="205"/>
      <c r="AX1" s="205"/>
      <c r="AY1" s="205"/>
      <c r="AZ1" s="205"/>
      <c r="BA1" s="205"/>
      <c r="BB1" s="205"/>
      <c r="BC1" s="205"/>
      <c r="BD1" s="205"/>
      <c r="BE1" s="205"/>
      <c r="BF1" s="205"/>
      <c r="BG1" s="205"/>
      <c r="BH1" s="205"/>
      <c r="BI1" s="205"/>
      <c r="BJ1" s="205"/>
      <c r="BK1" s="205"/>
      <c r="BL1" s="205"/>
      <c r="BM1" s="205"/>
      <c r="BN1" s="205"/>
      <c r="BO1" s="205"/>
      <c r="BP1" s="205"/>
      <c r="BQ1" s="205"/>
      <c r="BR1" s="205"/>
      <c r="BS1" s="205"/>
      <c r="BT1" s="205"/>
      <c r="BU1" s="205"/>
      <c r="BV1" s="205"/>
      <c r="BW1" s="205"/>
      <c r="BX1" s="205"/>
      <c r="BY1" s="205"/>
      <c r="BZ1" s="205"/>
      <c r="CA1" s="205"/>
      <c r="CB1" s="205"/>
      <c r="CC1" s="205"/>
      <c r="CD1" s="205"/>
      <c r="CE1" s="205"/>
      <c r="CF1" s="205"/>
      <c r="CG1" s="205"/>
      <c r="CH1" s="205"/>
      <c r="CI1" s="205"/>
      <c r="CJ1" s="205"/>
      <c r="CK1" s="205"/>
      <c r="CL1" s="205"/>
      <c r="CM1" s="205"/>
      <c r="CN1" s="205"/>
      <c r="CO1" s="205"/>
      <c r="CP1" s="205"/>
      <c r="CQ1" s="205"/>
      <c r="CR1" s="205"/>
      <c r="CS1" s="205"/>
      <c r="CT1" s="205"/>
      <c r="CU1" s="205"/>
      <c r="CV1" s="205"/>
      <c r="CW1" s="205"/>
      <c r="CX1" s="205"/>
      <c r="CY1" s="205"/>
      <c r="CZ1" s="205"/>
      <c r="DA1" s="205"/>
      <c r="DB1" s="205"/>
      <c r="DC1" s="205"/>
      <c r="DD1" s="205"/>
      <c r="DE1" s="205"/>
      <c r="DF1" s="205"/>
      <c r="DG1" s="205"/>
      <c r="DH1" s="205"/>
      <c r="DI1" s="205"/>
      <c r="DJ1" s="205"/>
      <c r="DK1" s="205"/>
      <c r="DL1" s="205"/>
      <c r="DM1" s="205"/>
      <c r="DN1" s="205"/>
      <c r="DO1" s="205"/>
      <c r="DP1" s="205"/>
      <c r="DQ1" s="206"/>
      <c r="DR1" s="206"/>
      <c r="DS1" s="206"/>
      <c r="DT1" s="206"/>
      <c r="DU1" s="206"/>
      <c r="DV1" s="206"/>
      <c r="DW1" s="206"/>
      <c r="DX1" s="206"/>
      <c r="DY1" s="206"/>
      <c r="DZ1" s="206"/>
      <c r="EA1" s="207"/>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05"/>
      <c r="BK2" s="205"/>
      <c r="BL2" s="205"/>
      <c r="BM2" s="205"/>
      <c r="BN2" s="205"/>
      <c r="BO2" s="205"/>
      <c r="BP2" s="205"/>
      <c r="BQ2" s="205"/>
      <c r="BR2" s="205"/>
      <c r="BS2" s="205"/>
      <c r="BT2" s="205"/>
      <c r="BU2" s="205"/>
      <c r="BV2" s="205"/>
      <c r="BW2" s="205"/>
      <c r="BX2" s="205"/>
      <c r="BY2" s="205"/>
      <c r="BZ2" s="205"/>
      <c r="CA2" s="205"/>
      <c r="CB2" s="205"/>
      <c r="CC2" s="205"/>
      <c r="CD2" s="205"/>
      <c r="CE2" s="205"/>
      <c r="CF2" s="205"/>
      <c r="CG2" s="205"/>
      <c r="CH2" s="205"/>
      <c r="CI2" s="205"/>
      <c r="CJ2" s="205"/>
      <c r="CK2" s="205"/>
      <c r="CL2" s="205"/>
      <c r="CM2" s="205"/>
      <c r="CN2" s="205"/>
      <c r="CO2" s="205"/>
      <c r="CP2" s="205"/>
      <c r="CQ2" s="205"/>
      <c r="CR2" s="205"/>
      <c r="CS2" s="205"/>
      <c r="CT2" s="205"/>
      <c r="CU2" s="205"/>
      <c r="CV2" s="205"/>
      <c r="CW2" s="205"/>
      <c r="CX2" s="205"/>
      <c r="CY2" s="205"/>
      <c r="CZ2" s="205"/>
      <c r="DA2" s="205"/>
      <c r="DB2" s="205"/>
      <c r="DC2" s="205"/>
      <c r="DD2" s="205"/>
      <c r="DE2" s="205"/>
      <c r="DF2" s="205"/>
      <c r="DG2" s="205"/>
      <c r="DH2" s="205"/>
      <c r="DI2" s="205"/>
      <c r="DJ2" s="735" t="s">
        <v>353</v>
      </c>
      <c r="DK2" s="736"/>
      <c r="DL2" s="736"/>
      <c r="DM2" s="736"/>
      <c r="DN2" s="736"/>
      <c r="DO2" s="737"/>
      <c r="DP2" s="205"/>
      <c r="DQ2" s="735" t="s">
        <v>354</v>
      </c>
      <c r="DR2" s="736"/>
      <c r="DS2" s="736"/>
      <c r="DT2" s="736"/>
      <c r="DU2" s="736"/>
      <c r="DV2" s="736"/>
      <c r="DW2" s="736"/>
      <c r="DX2" s="736"/>
      <c r="DY2" s="736"/>
      <c r="DZ2" s="737"/>
      <c r="EA2" s="207"/>
    </row>
    <row r="3" spans="1:131" ht="11.25" customHeight="1" x14ac:dyDescent="0.2">
      <c r="A3" s="205"/>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c r="BJ3" s="205"/>
      <c r="BK3" s="205"/>
      <c r="BL3" s="205"/>
      <c r="BM3" s="205"/>
      <c r="BN3" s="205"/>
      <c r="BO3" s="205"/>
      <c r="BP3" s="205"/>
      <c r="BQ3" s="205"/>
      <c r="BR3" s="205"/>
      <c r="BS3" s="205"/>
      <c r="BT3" s="205"/>
      <c r="BU3" s="205"/>
      <c r="BV3" s="205"/>
      <c r="BW3" s="205"/>
      <c r="BX3" s="205"/>
      <c r="BY3" s="205"/>
      <c r="BZ3" s="205"/>
      <c r="CA3" s="205"/>
      <c r="CB3" s="205"/>
      <c r="CC3" s="205"/>
      <c r="CD3" s="205"/>
      <c r="CE3" s="205"/>
      <c r="CF3" s="205"/>
      <c r="CG3" s="205"/>
      <c r="CH3" s="205"/>
      <c r="CI3" s="205"/>
      <c r="CJ3" s="205"/>
      <c r="CK3" s="205"/>
      <c r="CL3" s="205"/>
      <c r="CM3" s="205"/>
      <c r="CN3" s="205"/>
      <c r="CO3" s="205"/>
      <c r="CP3" s="205"/>
      <c r="CQ3" s="205"/>
      <c r="CR3" s="205"/>
      <c r="CS3" s="205"/>
      <c r="CT3" s="205"/>
      <c r="CU3" s="205"/>
      <c r="CV3" s="205"/>
      <c r="CW3" s="205"/>
      <c r="CX3" s="205"/>
      <c r="CY3" s="205"/>
      <c r="CZ3" s="205"/>
      <c r="DA3" s="205"/>
      <c r="DB3" s="205"/>
      <c r="DC3" s="205"/>
      <c r="DD3" s="205"/>
      <c r="DE3" s="205"/>
      <c r="DF3" s="205"/>
      <c r="DG3" s="205"/>
      <c r="DH3" s="205"/>
      <c r="DI3" s="205"/>
      <c r="DJ3" s="205"/>
      <c r="DK3" s="205"/>
      <c r="DL3" s="205"/>
      <c r="DM3" s="205"/>
      <c r="DN3" s="205"/>
      <c r="DO3" s="205"/>
      <c r="DP3" s="205"/>
      <c r="DQ3" s="205"/>
      <c r="DR3" s="205"/>
      <c r="DS3" s="205"/>
      <c r="DT3" s="205"/>
      <c r="DU3" s="205"/>
      <c r="DV3" s="205"/>
      <c r="DW3" s="205"/>
      <c r="DX3" s="205"/>
      <c r="DY3" s="205"/>
      <c r="DZ3" s="205"/>
      <c r="EA3" s="207"/>
    </row>
    <row r="4" spans="1:131" s="212"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09"/>
      <c r="BA4" s="209"/>
      <c r="BB4" s="209"/>
      <c r="BC4" s="209"/>
      <c r="BD4" s="209"/>
      <c r="BE4" s="210"/>
      <c r="BF4" s="210"/>
      <c r="BG4" s="210"/>
      <c r="BH4" s="210"/>
      <c r="BI4" s="210"/>
      <c r="BJ4" s="210"/>
      <c r="BK4" s="210"/>
      <c r="BL4" s="210"/>
      <c r="BM4" s="210"/>
      <c r="BN4" s="210"/>
      <c r="BO4" s="210"/>
      <c r="BP4" s="210"/>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1"/>
    </row>
    <row r="5" spans="1:131" s="212"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09"/>
      <c r="BA5" s="209"/>
      <c r="BB5" s="209"/>
      <c r="BC5" s="209"/>
      <c r="BD5" s="209"/>
      <c r="BE5" s="210"/>
      <c r="BF5" s="210"/>
      <c r="BG5" s="210"/>
      <c r="BH5" s="210"/>
      <c r="BI5" s="210"/>
      <c r="BJ5" s="210"/>
      <c r="BK5" s="210"/>
      <c r="BL5" s="210"/>
      <c r="BM5" s="210"/>
      <c r="BN5" s="210"/>
      <c r="BO5" s="210"/>
      <c r="BP5" s="210"/>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1"/>
    </row>
    <row r="6" spans="1:131" s="212"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09"/>
      <c r="BA6" s="209"/>
      <c r="BB6" s="209"/>
      <c r="BC6" s="209"/>
      <c r="BD6" s="209"/>
      <c r="BE6" s="210"/>
      <c r="BF6" s="210"/>
      <c r="BG6" s="210"/>
      <c r="BH6" s="210"/>
      <c r="BI6" s="210"/>
      <c r="BJ6" s="210"/>
      <c r="BK6" s="210"/>
      <c r="BL6" s="210"/>
      <c r="BM6" s="210"/>
      <c r="BN6" s="210"/>
      <c r="BO6" s="210"/>
      <c r="BP6" s="210"/>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1"/>
    </row>
    <row r="7" spans="1:131" s="212" customFormat="1" ht="26.25" customHeight="1" thickTop="1" x14ac:dyDescent="0.2">
      <c r="A7" s="213">
        <v>1</v>
      </c>
      <c r="B7" s="762" t="s">
        <v>374</v>
      </c>
      <c r="C7" s="763"/>
      <c r="D7" s="763"/>
      <c r="E7" s="763"/>
      <c r="F7" s="763"/>
      <c r="G7" s="763"/>
      <c r="H7" s="763"/>
      <c r="I7" s="763"/>
      <c r="J7" s="763"/>
      <c r="K7" s="763"/>
      <c r="L7" s="763"/>
      <c r="M7" s="763"/>
      <c r="N7" s="763"/>
      <c r="O7" s="763"/>
      <c r="P7" s="764"/>
      <c r="Q7" s="765">
        <v>114403</v>
      </c>
      <c r="R7" s="766"/>
      <c r="S7" s="766"/>
      <c r="T7" s="766"/>
      <c r="U7" s="766"/>
      <c r="V7" s="766">
        <v>108812</v>
      </c>
      <c r="W7" s="766"/>
      <c r="X7" s="766"/>
      <c r="Y7" s="766"/>
      <c r="Z7" s="766"/>
      <c r="AA7" s="766">
        <v>5591</v>
      </c>
      <c r="AB7" s="766"/>
      <c r="AC7" s="766"/>
      <c r="AD7" s="766"/>
      <c r="AE7" s="767"/>
      <c r="AF7" s="768">
        <v>5263</v>
      </c>
      <c r="AG7" s="769"/>
      <c r="AH7" s="769"/>
      <c r="AI7" s="769"/>
      <c r="AJ7" s="770"/>
      <c r="AK7" s="771">
        <v>3369</v>
      </c>
      <c r="AL7" s="772"/>
      <c r="AM7" s="772"/>
      <c r="AN7" s="772"/>
      <c r="AO7" s="772"/>
      <c r="AP7" s="772">
        <v>73236</v>
      </c>
      <c r="AQ7" s="772"/>
      <c r="AR7" s="772"/>
      <c r="AS7" s="772"/>
      <c r="AT7" s="772"/>
      <c r="AU7" s="773"/>
      <c r="AV7" s="773"/>
      <c r="AW7" s="773"/>
      <c r="AX7" s="773"/>
      <c r="AY7" s="774"/>
      <c r="AZ7" s="209"/>
      <c r="BA7" s="209"/>
      <c r="BB7" s="209"/>
      <c r="BC7" s="209"/>
      <c r="BD7" s="209"/>
      <c r="BE7" s="210"/>
      <c r="BF7" s="210"/>
      <c r="BG7" s="210"/>
      <c r="BH7" s="210"/>
      <c r="BI7" s="210"/>
      <c r="BJ7" s="210"/>
      <c r="BK7" s="210"/>
      <c r="BL7" s="210"/>
      <c r="BM7" s="210"/>
      <c r="BN7" s="210"/>
      <c r="BO7" s="210"/>
      <c r="BP7" s="210"/>
      <c r="BQ7" s="213">
        <v>1</v>
      </c>
      <c r="BR7" s="214"/>
      <c r="BS7" s="759" t="s">
        <v>553</v>
      </c>
      <c r="BT7" s="760"/>
      <c r="BU7" s="760"/>
      <c r="BV7" s="760"/>
      <c r="BW7" s="760"/>
      <c r="BX7" s="760"/>
      <c r="BY7" s="760"/>
      <c r="BZ7" s="760"/>
      <c r="CA7" s="760"/>
      <c r="CB7" s="760"/>
      <c r="CC7" s="760"/>
      <c r="CD7" s="760"/>
      <c r="CE7" s="760"/>
      <c r="CF7" s="760"/>
      <c r="CG7" s="775"/>
      <c r="CH7" s="756">
        <v>198</v>
      </c>
      <c r="CI7" s="757"/>
      <c r="CJ7" s="757"/>
      <c r="CK7" s="757"/>
      <c r="CL7" s="758"/>
      <c r="CM7" s="756">
        <v>1831</v>
      </c>
      <c r="CN7" s="757"/>
      <c r="CO7" s="757"/>
      <c r="CP7" s="757"/>
      <c r="CQ7" s="758"/>
      <c r="CR7" s="756">
        <v>30</v>
      </c>
      <c r="CS7" s="757"/>
      <c r="CT7" s="757"/>
      <c r="CU7" s="757"/>
      <c r="CV7" s="758"/>
      <c r="CW7" s="756" t="s">
        <v>488</v>
      </c>
      <c r="CX7" s="757"/>
      <c r="CY7" s="757"/>
      <c r="CZ7" s="757"/>
      <c r="DA7" s="758"/>
      <c r="DB7" s="756" t="s">
        <v>488</v>
      </c>
      <c r="DC7" s="757"/>
      <c r="DD7" s="757"/>
      <c r="DE7" s="757"/>
      <c r="DF7" s="758"/>
      <c r="DG7" s="756" t="s">
        <v>488</v>
      </c>
      <c r="DH7" s="757"/>
      <c r="DI7" s="757"/>
      <c r="DJ7" s="757"/>
      <c r="DK7" s="758"/>
      <c r="DL7" s="756" t="s">
        <v>488</v>
      </c>
      <c r="DM7" s="757"/>
      <c r="DN7" s="757"/>
      <c r="DO7" s="757"/>
      <c r="DP7" s="758"/>
      <c r="DQ7" s="756" t="s">
        <v>488</v>
      </c>
      <c r="DR7" s="757"/>
      <c r="DS7" s="757"/>
      <c r="DT7" s="757"/>
      <c r="DU7" s="758"/>
      <c r="DV7" s="759"/>
      <c r="DW7" s="760"/>
      <c r="DX7" s="760"/>
      <c r="DY7" s="760"/>
      <c r="DZ7" s="761"/>
      <c r="EA7" s="211"/>
    </row>
    <row r="8" spans="1:131" s="212" customFormat="1" ht="26.25" customHeight="1" x14ac:dyDescent="0.2">
      <c r="A8" s="215">
        <v>2</v>
      </c>
      <c r="B8" s="793" t="s">
        <v>375</v>
      </c>
      <c r="C8" s="794"/>
      <c r="D8" s="794"/>
      <c r="E8" s="794"/>
      <c r="F8" s="794"/>
      <c r="G8" s="794"/>
      <c r="H8" s="794"/>
      <c r="I8" s="794"/>
      <c r="J8" s="794"/>
      <c r="K8" s="794"/>
      <c r="L8" s="794"/>
      <c r="M8" s="794"/>
      <c r="N8" s="794"/>
      <c r="O8" s="794"/>
      <c r="P8" s="795"/>
      <c r="Q8" s="796">
        <v>792</v>
      </c>
      <c r="R8" s="797"/>
      <c r="S8" s="797"/>
      <c r="T8" s="797"/>
      <c r="U8" s="797"/>
      <c r="V8" s="797">
        <v>792</v>
      </c>
      <c r="W8" s="797"/>
      <c r="X8" s="797"/>
      <c r="Y8" s="797"/>
      <c r="Z8" s="797"/>
      <c r="AA8" s="797">
        <v>0</v>
      </c>
      <c r="AB8" s="797"/>
      <c r="AC8" s="797"/>
      <c r="AD8" s="797"/>
      <c r="AE8" s="798"/>
      <c r="AF8" s="799" t="s">
        <v>122</v>
      </c>
      <c r="AG8" s="800"/>
      <c r="AH8" s="800"/>
      <c r="AI8" s="800"/>
      <c r="AJ8" s="801"/>
      <c r="AK8" s="782">
        <v>91</v>
      </c>
      <c r="AL8" s="783"/>
      <c r="AM8" s="783"/>
      <c r="AN8" s="783"/>
      <c r="AO8" s="783"/>
      <c r="AP8" s="783">
        <v>1098</v>
      </c>
      <c r="AQ8" s="783"/>
      <c r="AR8" s="783"/>
      <c r="AS8" s="783"/>
      <c r="AT8" s="783"/>
      <c r="AU8" s="784"/>
      <c r="AV8" s="784"/>
      <c r="AW8" s="784"/>
      <c r="AX8" s="784"/>
      <c r="AY8" s="785"/>
      <c r="AZ8" s="209"/>
      <c r="BA8" s="209"/>
      <c r="BB8" s="209"/>
      <c r="BC8" s="209"/>
      <c r="BD8" s="209"/>
      <c r="BE8" s="210"/>
      <c r="BF8" s="210"/>
      <c r="BG8" s="210"/>
      <c r="BH8" s="210"/>
      <c r="BI8" s="210"/>
      <c r="BJ8" s="210"/>
      <c r="BK8" s="210"/>
      <c r="BL8" s="210"/>
      <c r="BM8" s="210"/>
      <c r="BN8" s="210"/>
      <c r="BO8" s="210"/>
      <c r="BP8" s="210"/>
      <c r="BQ8" s="215">
        <v>2</v>
      </c>
      <c r="BR8" s="216"/>
      <c r="BS8" s="786" t="s">
        <v>554</v>
      </c>
      <c r="BT8" s="787"/>
      <c r="BU8" s="787"/>
      <c r="BV8" s="787"/>
      <c r="BW8" s="787"/>
      <c r="BX8" s="787"/>
      <c r="BY8" s="787"/>
      <c r="BZ8" s="787"/>
      <c r="CA8" s="787"/>
      <c r="CB8" s="787"/>
      <c r="CC8" s="787"/>
      <c r="CD8" s="787"/>
      <c r="CE8" s="787"/>
      <c r="CF8" s="787"/>
      <c r="CG8" s="788"/>
      <c r="CH8" s="789">
        <v>0.6</v>
      </c>
      <c r="CI8" s="790"/>
      <c r="CJ8" s="790"/>
      <c r="CK8" s="790"/>
      <c r="CL8" s="791"/>
      <c r="CM8" s="789">
        <v>378</v>
      </c>
      <c r="CN8" s="790"/>
      <c r="CO8" s="790"/>
      <c r="CP8" s="790"/>
      <c r="CQ8" s="791"/>
      <c r="CR8" s="789">
        <v>300</v>
      </c>
      <c r="CS8" s="790"/>
      <c r="CT8" s="790"/>
      <c r="CU8" s="790"/>
      <c r="CV8" s="791"/>
      <c r="CW8" s="789">
        <v>29</v>
      </c>
      <c r="CX8" s="790"/>
      <c r="CY8" s="790"/>
      <c r="CZ8" s="790"/>
      <c r="DA8" s="791"/>
      <c r="DB8" s="789" t="s">
        <v>488</v>
      </c>
      <c r="DC8" s="790"/>
      <c r="DD8" s="790"/>
      <c r="DE8" s="790"/>
      <c r="DF8" s="791"/>
      <c r="DG8" s="789" t="s">
        <v>488</v>
      </c>
      <c r="DH8" s="790"/>
      <c r="DI8" s="790"/>
      <c r="DJ8" s="790"/>
      <c r="DK8" s="791"/>
      <c r="DL8" s="789" t="s">
        <v>488</v>
      </c>
      <c r="DM8" s="790"/>
      <c r="DN8" s="790"/>
      <c r="DO8" s="790"/>
      <c r="DP8" s="791"/>
      <c r="DQ8" s="789" t="s">
        <v>488</v>
      </c>
      <c r="DR8" s="790"/>
      <c r="DS8" s="790"/>
      <c r="DT8" s="790"/>
      <c r="DU8" s="791"/>
      <c r="DV8" s="786"/>
      <c r="DW8" s="787"/>
      <c r="DX8" s="787"/>
      <c r="DY8" s="787"/>
      <c r="DZ8" s="792"/>
      <c r="EA8" s="211"/>
    </row>
    <row r="9" spans="1:131" s="212" customFormat="1" ht="26.25" customHeight="1" x14ac:dyDescent="0.2">
      <c r="A9" s="215">
        <v>3</v>
      </c>
      <c r="B9" s="793" t="s">
        <v>376</v>
      </c>
      <c r="C9" s="794"/>
      <c r="D9" s="794"/>
      <c r="E9" s="794"/>
      <c r="F9" s="794"/>
      <c r="G9" s="794"/>
      <c r="H9" s="794"/>
      <c r="I9" s="794"/>
      <c r="J9" s="794"/>
      <c r="K9" s="794"/>
      <c r="L9" s="794"/>
      <c r="M9" s="794"/>
      <c r="N9" s="794"/>
      <c r="O9" s="794"/>
      <c r="P9" s="795"/>
      <c r="Q9" s="796">
        <v>883</v>
      </c>
      <c r="R9" s="797"/>
      <c r="S9" s="797"/>
      <c r="T9" s="797"/>
      <c r="U9" s="797"/>
      <c r="V9" s="797">
        <v>883</v>
      </c>
      <c r="W9" s="797"/>
      <c r="X9" s="797"/>
      <c r="Y9" s="797"/>
      <c r="Z9" s="797"/>
      <c r="AA9" s="797">
        <v>0</v>
      </c>
      <c r="AB9" s="797"/>
      <c r="AC9" s="797"/>
      <c r="AD9" s="797"/>
      <c r="AE9" s="798"/>
      <c r="AF9" s="799" t="s">
        <v>122</v>
      </c>
      <c r="AG9" s="800"/>
      <c r="AH9" s="800"/>
      <c r="AI9" s="800"/>
      <c r="AJ9" s="801"/>
      <c r="AK9" s="782">
        <v>787</v>
      </c>
      <c r="AL9" s="783"/>
      <c r="AM9" s="783"/>
      <c r="AN9" s="783"/>
      <c r="AO9" s="783"/>
      <c r="AP9" s="783" t="s">
        <v>552</v>
      </c>
      <c r="AQ9" s="783"/>
      <c r="AR9" s="783"/>
      <c r="AS9" s="783"/>
      <c r="AT9" s="783"/>
      <c r="AU9" s="784"/>
      <c r="AV9" s="784"/>
      <c r="AW9" s="784"/>
      <c r="AX9" s="784"/>
      <c r="AY9" s="785"/>
      <c r="AZ9" s="209"/>
      <c r="BA9" s="209"/>
      <c r="BB9" s="209"/>
      <c r="BC9" s="209"/>
      <c r="BD9" s="209"/>
      <c r="BE9" s="210"/>
      <c r="BF9" s="210"/>
      <c r="BG9" s="210"/>
      <c r="BH9" s="210"/>
      <c r="BI9" s="210"/>
      <c r="BJ9" s="210"/>
      <c r="BK9" s="210"/>
      <c r="BL9" s="210"/>
      <c r="BM9" s="210"/>
      <c r="BN9" s="210"/>
      <c r="BO9" s="210"/>
      <c r="BP9" s="210"/>
      <c r="BQ9" s="215">
        <v>3</v>
      </c>
      <c r="BR9" s="216"/>
      <c r="BS9" s="786" t="s">
        <v>555</v>
      </c>
      <c r="BT9" s="787"/>
      <c r="BU9" s="787"/>
      <c r="BV9" s="787"/>
      <c r="BW9" s="787"/>
      <c r="BX9" s="787"/>
      <c r="BY9" s="787"/>
      <c r="BZ9" s="787"/>
      <c r="CA9" s="787"/>
      <c r="CB9" s="787"/>
      <c r="CC9" s="787"/>
      <c r="CD9" s="787"/>
      <c r="CE9" s="787"/>
      <c r="CF9" s="787"/>
      <c r="CG9" s="788"/>
      <c r="CH9" s="789">
        <v>27</v>
      </c>
      <c r="CI9" s="790"/>
      <c r="CJ9" s="790"/>
      <c r="CK9" s="790"/>
      <c r="CL9" s="791"/>
      <c r="CM9" s="789">
        <v>927</v>
      </c>
      <c r="CN9" s="790"/>
      <c r="CO9" s="790"/>
      <c r="CP9" s="790"/>
      <c r="CQ9" s="791"/>
      <c r="CR9" s="789">
        <v>25</v>
      </c>
      <c r="CS9" s="790"/>
      <c r="CT9" s="790"/>
      <c r="CU9" s="790"/>
      <c r="CV9" s="791"/>
      <c r="CW9" s="789" t="s">
        <v>488</v>
      </c>
      <c r="CX9" s="790"/>
      <c r="CY9" s="790"/>
      <c r="CZ9" s="790"/>
      <c r="DA9" s="791"/>
      <c r="DB9" s="789" t="s">
        <v>488</v>
      </c>
      <c r="DC9" s="790"/>
      <c r="DD9" s="790"/>
      <c r="DE9" s="790"/>
      <c r="DF9" s="791"/>
      <c r="DG9" s="789" t="s">
        <v>488</v>
      </c>
      <c r="DH9" s="790"/>
      <c r="DI9" s="790"/>
      <c r="DJ9" s="790"/>
      <c r="DK9" s="791"/>
      <c r="DL9" s="789" t="s">
        <v>488</v>
      </c>
      <c r="DM9" s="790"/>
      <c r="DN9" s="790"/>
      <c r="DO9" s="790"/>
      <c r="DP9" s="791"/>
      <c r="DQ9" s="789" t="s">
        <v>488</v>
      </c>
      <c r="DR9" s="790"/>
      <c r="DS9" s="790"/>
      <c r="DT9" s="790"/>
      <c r="DU9" s="791"/>
      <c r="DV9" s="786"/>
      <c r="DW9" s="787"/>
      <c r="DX9" s="787"/>
      <c r="DY9" s="787"/>
      <c r="DZ9" s="792"/>
      <c r="EA9" s="211"/>
    </row>
    <row r="10" spans="1:131" s="212" customFormat="1" ht="26.25" customHeight="1" x14ac:dyDescent="0.2">
      <c r="A10" s="215">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09"/>
      <c r="BA10" s="209"/>
      <c r="BB10" s="209"/>
      <c r="BC10" s="209"/>
      <c r="BD10" s="209"/>
      <c r="BE10" s="210"/>
      <c r="BF10" s="210"/>
      <c r="BG10" s="210"/>
      <c r="BH10" s="210"/>
      <c r="BI10" s="210"/>
      <c r="BJ10" s="210"/>
      <c r="BK10" s="210"/>
      <c r="BL10" s="210"/>
      <c r="BM10" s="210"/>
      <c r="BN10" s="210"/>
      <c r="BO10" s="210"/>
      <c r="BP10" s="210"/>
      <c r="BQ10" s="215">
        <v>4</v>
      </c>
      <c r="BR10" s="216"/>
      <c r="BS10" s="786" t="s">
        <v>556</v>
      </c>
      <c r="BT10" s="787"/>
      <c r="BU10" s="787"/>
      <c r="BV10" s="787"/>
      <c r="BW10" s="787"/>
      <c r="BX10" s="787"/>
      <c r="BY10" s="787"/>
      <c r="BZ10" s="787"/>
      <c r="CA10" s="787"/>
      <c r="CB10" s="787"/>
      <c r="CC10" s="787"/>
      <c r="CD10" s="787"/>
      <c r="CE10" s="787"/>
      <c r="CF10" s="787"/>
      <c r="CG10" s="788"/>
      <c r="CH10" s="789">
        <v>1</v>
      </c>
      <c r="CI10" s="790"/>
      <c r="CJ10" s="790"/>
      <c r="CK10" s="790"/>
      <c r="CL10" s="791"/>
      <c r="CM10" s="789">
        <v>207</v>
      </c>
      <c r="CN10" s="790"/>
      <c r="CO10" s="790"/>
      <c r="CP10" s="790"/>
      <c r="CQ10" s="791"/>
      <c r="CR10" s="789">
        <v>200</v>
      </c>
      <c r="CS10" s="790"/>
      <c r="CT10" s="790"/>
      <c r="CU10" s="790"/>
      <c r="CV10" s="791"/>
      <c r="CW10" s="789">
        <v>80</v>
      </c>
      <c r="CX10" s="790"/>
      <c r="CY10" s="790"/>
      <c r="CZ10" s="790"/>
      <c r="DA10" s="791"/>
      <c r="DB10" s="789" t="s">
        <v>488</v>
      </c>
      <c r="DC10" s="790"/>
      <c r="DD10" s="790"/>
      <c r="DE10" s="790"/>
      <c r="DF10" s="791"/>
      <c r="DG10" s="789" t="s">
        <v>488</v>
      </c>
      <c r="DH10" s="790"/>
      <c r="DI10" s="790"/>
      <c r="DJ10" s="790"/>
      <c r="DK10" s="791"/>
      <c r="DL10" s="789" t="s">
        <v>488</v>
      </c>
      <c r="DM10" s="790"/>
      <c r="DN10" s="790"/>
      <c r="DO10" s="790"/>
      <c r="DP10" s="791"/>
      <c r="DQ10" s="789" t="s">
        <v>488</v>
      </c>
      <c r="DR10" s="790"/>
      <c r="DS10" s="790"/>
      <c r="DT10" s="790"/>
      <c r="DU10" s="791"/>
      <c r="DV10" s="786"/>
      <c r="DW10" s="787"/>
      <c r="DX10" s="787"/>
      <c r="DY10" s="787"/>
      <c r="DZ10" s="792"/>
      <c r="EA10" s="211"/>
    </row>
    <row r="11" spans="1:131" s="212" customFormat="1" ht="26.25" customHeight="1" x14ac:dyDescent="0.2">
      <c r="A11" s="215">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09"/>
      <c r="BA11" s="209"/>
      <c r="BB11" s="209"/>
      <c r="BC11" s="209"/>
      <c r="BD11" s="209"/>
      <c r="BE11" s="210"/>
      <c r="BF11" s="210"/>
      <c r="BG11" s="210"/>
      <c r="BH11" s="210"/>
      <c r="BI11" s="210"/>
      <c r="BJ11" s="210"/>
      <c r="BK11" s="210"/>
      <c r="BL11" s="210"/>
      <c r="BM11" s="210"/>
      <c r="BN11" s="210"/>
      <c r="BO11" s="210"/>
      <c r="BP11" s="210"/>
      <c r="BQ11" s="215">
        <v>5</v>
      </c>
      <c r="BR11" s="216"/>
      <c r="BS11" s="786" t="s">
        <v>557</v>
      </c>
      <c r="BT11" s="787"/>
      <c r="BU11" s="787"/>
      <c r="BV11" s="787"/>
      <c r="BW11" s="787"/>
      <c r="BX11" s="787"/>
      <c r="BY11" s="787"/>
      <c r="BZ11" s="787"/>
      <c r="CA11" s="787"/>
      <c r="CB11" s="787"/>
      <c r="CC11" s="787"/>
      <c r="CD11" s="787"/>
      <c r="CE11" s="787"/>
      <c r="CF11" s="787"/>
      <c r="CG11" s="788"/>
      <c r="CH11" s="789">
        <v>1</v>
      </c>
      <c r="CI11" s="790"/>
      <c r="CJ11" s="790"/>
      <c r="CK11" s="790"/>
      <c r="CL11" s="791"/>
      <c r="CM11" s="789">
        <v>384</v>
      </c>
      <c r="CN11" s="790"/>
      <c r="CO11" s="790"/>
      <c r="CP11" s="790"/>
      <c r="CQ11" s="791"/>
      <c r="CR11" s="789">
        <v>300</v>
      </c>
      <c r="CS11" s="790"/>
      <c r="CT11" s="790"/>
      <c r="CU11" s="790"/>
      <c r="CV11" s="791"/>
      <c r="CW11" s="789">
        <v>90</v>
      </c>
      <c r="CX11" s="790"/>
      <c r="CY11" s="790"/>
      <c r="CZ11" s="790"/>
      <c r="DA11" s="791"/>
      <c r="DB11" s="789" t="s">
        <v>488</v>
      </c>
      <c r="DC11" s="790"/>
      <c r="DD11" s="790"/>
      <c r="DE11" s="790"/>
      <c r="DF11" s="791"/>
      <c r="DG11" s="789" t="s">
        <v>488</v>
      </c>
      <c r="DH11" s="790"/>
      <c r="DI11" s="790"/>
      <c r="DJ11" s="790"/>
      <c r="DK11" s="791"/>
      <c r="DL11" s="789" t="s">
        <v>488</v>
      </c>
      <c r="DM11" s="790"/>
      <c r="DN11" s="790"/>
      <c r="DO11" s="790"/>
      <c r="DP11" s="791"/>
      <c r="DQ11" s="789" t="s">
        <v>488</v>
      </c>
      <c r="DR11" s="790"/>
      <c r="DS11" s="790"/>
      <c r="DT11" s="790"/>
      <c r="DU11" s="791"/>
      <c r="DV11" s="786"/>
      <c r="DW11" s="787"/>
      <c r="DX11" s="787"/>
      <c r="DY11" s="787"/>
      <c r="DZ11" s="792"/>
      <c r="EA11" s="211"/>
    </row>
    <row r="12" spans="1:131" s="212" customFormat="1" ht="26.25" customHeight="1" x14ac:dyDescent="0.2">
      <c r="A12" s="215">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09"/>
      <c r="BA12" s="209"/>
      <c r="BB12" s="209"/>
      <c r="BC12" s="209"/>
      <c r="BD12" s="209"/>
      <c r="BE12" s="210"/>
      <c r="BF12" s="210"/>
      <c r="BG12" s="210"/>
      <c r="BH12" s="210"/>
      <c r="BI12" s="210"/>
      <c r="BJ12" s="210"/>
      <c r="BK12" s="210"/>
      <c r="BL12" s="210"/>
      <c r="BM12" s="210"/>
      <c r="BN12" s="210"/>
      <c r="BO12" s="210"/>
      <c r="BP12" s="210"/>
      <c r="BQ12" s="215">
        <v>6</v>
      </c>
      <c r="BR12" s="216"/>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1"/>
    </row>
    <row r="13" spans="1:131" s="212" customFormat="1" ht="26.25" customHeight="1" x14ac:dyDescent="0.2">
      <c r="A13" s="215">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09"/>
      <c r="BA13" s="209"/>
      <c r="BB13" s="209"/>
      <c r="BC13" s="209"/>
      <c r="BD13" s="209"/>
      <c r="BE13" s="210"/>
      <c r="BF13" s="210"/>
      <c r="BG13" s="210"/>
      <c r="BH13" s="210"/>
      <c r="BI13" s="210"/>
      <c r="BJ13" s="210"/>
      <c r="BK13" s="210"/>
      <c r="BL13" s="210"/>
      <c r="BM13" s="210"/>
      <c r="BN13" s="210"/>
      <c r="BO13" s="210"/>
      <c r="BP13" s="210"/>
      <c r="BQ13" s="215">
        <v>7</v>
      </c>
      <c r="BR13" s="216"/>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1"/>
    </row>
    <row r="14" spans="1:131" s="212" customFormat="1" ht="26.25" customHeight="1" x14ac:dyDescent="0.2">
      <c r="A14" s="215">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09"/>
      <c r="BA14" s="209"/>
      <c r="BB14" s="209"/>
      <c r="BC14" s="209"/>
      <c r="BD14" s="209"/>
      <c r="BE14" s="210"/>
      <c r="BF14" s="210"/>
      <c r="BG14" s="210"/>
      <c r="BH14" s="210"/>
      <c r="BI14" s="210"/>
      <c r="BJ14" s="210"/>
      <c r="BK14" s="210"/>
      <c r="BL14" s="210"/>
      <c r="BM14" s="210"/>
      <c r="BN14" s="210"/>
      <c r="BO14" s="210"/>
      <c r="BP14" s="210"/>
      <c r="BQ14" s="215">
        <v>8</v>
      </c>
      <c r="BR14" s="216"/>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1"/>
    </row>
    <row r="15" spans="1:131" s="212" customFormat="1" ht="26.25" customHeight="1" x14ac:dyDescent="0.2">
      <c r="A15" s="215">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09"/>
      <c r="BA15" s="209"/>
      <c r="BB15" s="209"/>
      <c r="BC15" s="209"/>
      <c r="BD15" s="209"/>
      <c r="BE15" s="210"/>
      <c r="BF15" s="210"/>
      <c r="BG15" s="210"/>
      <c r="BH15" s="210"/>
      <c r="BI15" s="210"/>
      <c r="BJ15" s="210"/>
      <c r="BK15" s="210"/>
      <c r="BL15" s="210"/>
      <c r="BM15" s="210"/>
      <c r="BN15" s="210"/>
      <c r="BO15" s="210"/>
      <c r="BP15" s="210"/>
      <c r="BQ15" s="215">
        <v>9</v>
      </c>
      <c r="BR15" s="216"/>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1"/>
    </row>
    <row r="16" spans="1:131" s="212" customFormat="1" ht="26.25" customHeight="1" x14ac:dyDescent="0.2">
      <c r="A16" s="215">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09"/>
      <c r="BA16" s="209"/>
      <c r="BB16" s="209"/>
      <c r="BC16" s="209"/>
      <c r="BD16" s="209"/>
      <c r="BE16" s="210"/>
      <c r="BF16" s="210"/>
      <c r="BG16" s="210"/>
      <c r="BH16" s="210"/>
      <c r="BI16" s="210"/>
      <c r="BJ16" s="210"/>
      <c r="BK16" s="210"/>
      <c r="BL16" s="210"/>
      <c r="BM16" s="210"/>
      <c r="BN16" s="210"/>
      <c r="BO16" s="210"/>
      <c r="BP16" s="210"/>
      <c r="BQ16" s="215">
        <v>10</v>
      </c>
      <c r="BR16" s="216"/>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1"/>
    </row>
    <row r="17" spans="1:131" s="212" customFormat="1" ht="26.25" customHeight="1" x14ac:dyDescent="0.2">
      <c r="A17" s="215">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09"/>
      <c r="BA17" s="209"/>
      <c r="BB17" s="209"/>
      <c r="BC17" s="209"/>
      <c r="BD17" s="209"/>
      <c r="BE17" s="210"/>
      <c r="BF17" s="210"/>
      <c r="BG17" s="210"/>
      <c r="BH17" s="210"/>
      <c r="BI17" s="210"/>
      <c r="BJ17" s="210"/>
      <c r="BK17" s="210"/>
      <c r="BL17" s="210"/>
      <c r="BM17" s="210"/>
      <c r="BN17" s="210"/>
      <c r="BO17" s="210"/>
      <c r="BP17" s="210"/>
      <c r="BQ17" s="215">
        <v>11</v>
      </c>
      <c r="BR17" s="216"/>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1"/>
    </row>
    <row r="18" spans="1:131" s="212" customFormat="1" ht="26.25" customHeight="1" x14ac:dyDescent="0.2">
      <c r="A18" s="215">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09"/>
      <c r="BA18" s="209"/>
      <c r="BB18" s="209"/>
      <c r="BC18" s="209"/>
      <c r="BD18" s="209"/>
      <c r="BE18" s="210"/>
      <c r="BF18" s="210"/>
      <c r="BG18" s="210"/>
      <c r="BH18" s="210"/>
      <c r="BI18" s="210"/>
      <c r="BJ18" s="210"/>
      <c r="BK18" s="210"/>
      <c r="BL18" s="210"/>
      <c r="BM18" s="210"/>
      <c r="BN18" s="210"/>
      <c r="BO18" s="210"/>
      <c r="BP18" s="210"/>
      <c r="BQ18" s="215">
        <v>12</v>
      </c>
      <c r="BR18" s="216"/>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1"/>
    </row>
    <row r="19" spans="1:131" s="212" customFormat="1" ht="26.25" customHeight="1" x14ac:dyDescent="0.2">
      <c r="A19" s="215">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09"/>
      <c r="BA19" s="209"/>
      <c r="BB19" s="209"/>
      <c r="BC19" s="209"/>
      <c r="BD19" s="209"/>
      <c r="BE19" s="210"/>
      <c r="BF19" s="210"/>
      <c r="BG19" s="210"/>
      <c r="BH19" s="210"/>
      <c r="BI19" s="210"/>
      <c r="BJ19" s="210"/>
      <c r="BK19" s="210"/>
      <c r="BL19" s="210"/>
      <c r="BM19" s="210"/>
      <c r="BN19" s="210"/>
      <c r="BO19" s="210"/>
      <c r="BP19" s="210"/>
      <c r="BQ19" s="215">
        <v>13</v>
      </c>
      <c r="BR19" s="216"/>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1"/>
    </row>
    <row r="20" spans="1:131" s="212" customFormat="1" ht="26.25" customHeight="1" x14ac:dyDescent="0.2">
      <c r="A20" s="215">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09"/>
      <c r="BA20" s="209"/>
      <c r="BB20" s="209"/>
      <c r="BC20" s="209"/>
      <c r="BD20" s="209"/>
      <c r="BE20" s="210"/>
      <c r="BF20" s="210"/>
      <c r="BG20" s="210"/>
      <c r="BH20" s="210"/>
      <c r="BI20" s="210"/>
      <c r="BJ20" s="210"/>
      <c r="BK20" s="210"/>
      <c r="BL20" s="210"/>
      <c r="BM20" s="210"/>
      <c r="BN20" s="210"/>
      <c r="BO20" s="210"/>
      <c r="BP20" s="210"/>
      <c r="BQ20" s="215">
        <v>14</v>
      </c>
      <c r="BR20" s="216"/>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1"/>
    </row>
    <row r="21" spans="1:131" s="212" customFormat="1" ht="26.25" customHeight="1" thickBot="1" x14ac:dyDescent="0.25">
      <c r="A21" s="215">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09"/>
      <c r="BA21" s="209"/>
      <c r="BB21" s="209"/>
      <c r="BC21" s="209"/>
      <c r="BD21" s="209"/>
      <c r="BE21" s="210"/>
      <c r="BF21" s="210"/>
      <c r="BG21" s="210"/>
      <c r="BH21" s="210"/>
      <c r="BI21" s="210"/>
      <c r="BJ21" s="210"/>
      <c r="BK21" s="210"/>
      <c r="BL21" s="210"/>
      <c r="BM21" s="210"/>
      <c r="BN21" s="210"/>
      <c r="BO21" s="210"/>
      <c r="BP21" s="210"/>
      <c r="BQ21" s="215">
        <v>15</v>
      </c>
      <c r="BR21" s="216"/>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1"/>
    </row>
    <row r="22" spans="1:131" s="212" customFormat="1" ht="26.25" customHeight="1" x14ac:dyDescent="0.2">
      <c r="A22" s="215">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0"/>
      <c r="BF22" s="210"/>
      <c r="BG22" s="210"/>
      <c r="BH22" s="210"/>
      <c r="BI22" s="210"/>
      <c r="BJ22" s="210"/>
      <c r="BK22" s="210"/>
      <c r="BL22" s="210"/>
      <c r="BM22" s="210"/>
      <c r="BN22" s="210"/>
      <c r="BO22" s="210"/>
      <c r="BP22" s="210"/>
      <c r="BQ22" s="215">
        <v>16</v>
      </c>
      <c r="BR22" s="216"/>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1"/>
    </row>
    <row r="23" spans="1:131" s="212" customFormat="1" ht="26.25" customHeight="1" thickBot="1" x14ac:dyDescent="0.25">
      <c r="A23" s="217" t="s">
        <v>378</v>
      </c>
      <c r="B23" s="802" t="s">
        <v>379</v>
      </c>
      <c r="C23" s="803"/>
      <c r="D23" s="803"/>
      <c r="E23" s="803"/>
      <c r="F23" s="803"/>
      <c r="G23" s="803"/>
      <c r="H23" s="803"/>
      <c r="I23" s="803"/>
      <c r="J23" s="803"/>
      <c r="K23" s="803"/>
      <c r="L23" s="803"/>
      <c r="M23" s="803"/>
      <c r="N23" s="803"/>
      <c r="O23" s="803"/>
      <c r="P23" s="804"/>
      <c r="Q23" s="805">
        <v>115200</v>
      </c>
      <c r="R23" s="806"/>
      <c r="S23" s="806"/>
      <c r="T23" s="806"/>
      <c r="U23" s="806"/>
      <c r="V23" s="806">
        <v>109609</v>
      </c>
      <c r="W23" s="806"/>
      <c r="X23" s="806"/>
      <c r="Y23" s="806"/>
      <c r="Z23" s="806"/>
      <c r="AA23" s="806">
        <v>5591</v>
      </c>
      <c r="AB23" s="806"/>
      <c r="AC23" s="806"/>
      <c r="AD23" s="806"/>
      <c r="AE23" s="807"/>
      <c r="AF23" s="808">
        <v>5263</v>
      </c>
      <c r="AG23" s="806"/>
      <c r="AH23" s="806"/>
      <c r="AI23" s="806"/>
      <c r="AJ23" s="809"/>
      <c r="AK23" s="810"/>
      <c r="AL23" s="811"/>
      <c r="AM23" s="811"/>
      <c r="AN23" s="811"/>
      <c r="AO23" s="811"/>
      <c r="AP23" s="806">
        <v>74334</v>
      </c>
      <c r="AQ23" s="806"/>
      <c r="AR23" s="806"/>
      <c r="AS23" s="806"/>
      <c r="AT23" s="806"/>
      <c r="AU23" s="822"/>
      <c r="AV23" s="822"/>
      <c r="AW23" s="822"/>
      <c r="AX23" s="822"/>
      <c r="AY23" s="823"/>
      <c r="AZ23" s="824" t="s">
        <v>122</v>
      </c>
      <c r="BA23" s="825"/>
      <c r="BB23" s="825"/>
      <c r="BC23" s="825"/>
      <c r="BD23" s="826"/>
      <c r="BE23" s="210"/>
      <c r="BF23" s="210"/>
      <c r="BG23" s="210"/>
      <c r="BH23" s="210"/>
      <c r="BI23" s="210"/>
      <c r="BJ23" s="210"/>
      <c r="BK23" s="210"/>
      <c r="BL23" s="210"/>
      <c r="BM23" s="210"/>
      <c r="BN23" s="210"/>
      <c r="BO23" s="210"/>
      <c r="BP23" s="210"/>
      <c r="BQ23" s="215">
        <v>17</v>
      </c>
      <c r="BR23" s="216"/>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1"/>
    </row>
    <row r="24" spans="1:131" s="212"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09"/>
      <c r="BA24" s="209"/>
      <c r="BB24" s="209"/>
      <c r="BC24" s="209"/>
      <c r="BD24" s="209"/>
      <c r="BE24" s="210"/>
      <c r="BF24" s="210"/>
      <c r="BG24" s="210"/>
      <c r="BH24" s="210"/>
      <c r="BI24" s="210"/>
      <c r="BJ24" s="210"/>
      <c r="BK24" s="210"/>
      <c r="BL24" s="210"/>
      <c r="BM24" s="210"/>
      <c r="BN24" s="210"/>
      <c r="BO24" s="210"/>
      <c r="BP24" s="210"/>
      <c r="BQ24" s="215">
        <v>18</v>
      </c>
      <c r="BR24" s="216"/>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1"/>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09"/>
      <c r="BK25" s="209"/>
      <c r="BL25" s="209"/>
      <c r="BM25" s="209"/>
      <c r="BN25" s="209"/>
      <c r="BO25" s="218"/>
      <c r="BP25" s="218"/>
      <c r="BQ25" s="215">
        <v>19</v>
      </c>
      <c r="BR25" s="216"/>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07"/>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09"/>
      <c r="BK26" s="209"/>
      <c r="BL26" s="209"/>
      <c r="BM26" s="209"/>
      <c r="BN26" s="209"/>
      <c r="BO26" s="218"/>
      <c r="BP26" s="218"/>
      <c r="BQ26" s="215">
        <v>20</v>
      </c>
      <c r="BR26" s="216"/>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07"/>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09"/>
      <c r="BK27" s="209"/>
      <c r="BL27" s="209"/>
      <c r="BM27" s="209"/>
      <c r="BN27" s="209"/>
      <c r="BO27" s="218"/>
      <c r="BP27" s="218"/>
      <c r="BQ27" s="215">
        <v>21</v>
      </c>
      <c r="BR27" s="216"/>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07"/>
    </row>
    <row r="28" spans="1:131" ht="26.25" customHeight="1" thickTop="1" x14ac:dyDescent="0.2">
      <c r="A28" s="219">
        <v>1</v>
      </c>
      <c r="B28" s="762" t="s">
        <v>390</v>
      </c>
      <c r="C28" s="763"/>
      <c r="D28" s="763"/>
      <c r="E28" s="763"/>
      <c r="F28" s="763"/>
      <c r="G28" s="763"/>
      <c r="H28" s="763"/>
      <c r="I28" s="763"/>
      <c r="J28" s="763"/>
      <c r="K28" s="763"/>
      <c r="L28" s="763"/>
      <c r="M28" s="763"/>
      <c r="N28" s="763"/>
      <c r="O28" s="763"/>
      <c r="P28" s="764"/>
      <c r="Q28" s="835">
        <v>21445</v>
      </c>
      <c r="R28" s="836"/>
      <c r="S28" s="836"/>
      <c r="T28" s="836"/>
      <c r="U28" s="836"/>
      <c r="V28" s="836">
        <v>21275</v>
      </c>
      <c r="W28" s="836"/>
      <c r="X28" s="836"/>
      <c r="Y28" s="836"/>
      <c r="Z28" s="836"/>
      <c r="AA28" s="836">
        <v>170</v>
      </c>
      <c r="AB28" s="836"/>
      <c r="AC28" s="836"/>
      <c r="AD28" s="836"/>
      <c r="AE28" s="837"/>
      <c r="AF28" s="838">
        <v>170</v>
      </c>
      <c r="AG28" s="836"/>
      <c r="AH28" s="836"/>
      <c r="AI28" s="836"/>
      <c r="AJ28" s="839"/>
      <c r="AK28" s="840">
        <v>2700</v>
      </c>
      <c r="AL28" s="841"/>
      <c r="AM28" s="841"/>
      <c r="AN28" s="841"/>
      <c r="AO28" s="841"/>
      <c r="AP28" s="841" t="s">
        <v>552</v>
      </c>
      <c r="AQ28" s="841"/>
      <c r="AR28" s="841"/>
      <c r="AS28" s="841"/>
      <c r="AT28" s="841"/>
      <c r="AU28" s="841" t="s">
        <v>552</v>
      </c>
      <c r="AV28" s="841"/>
      <c r="AW28" s="841"/>
      <c r="AX28" s="841"/>
      <c r="AY28" s="841"/>
      <c r="AZ28" s="842" t="s">
        <v>552</v>
      </c>
      <c r="BA28" s="842"/>
      <c r="BB28" s="842"/>
      <c r="BC28" s="842"/>
      <c r="BD28" s="842"/>
      <c r="BE28" s="833"/>
      <c r="BF28" s="833"/>
      <c r="BG28" s="833"/>
      <c r="BH28" s="833"/>
      <c r="BI28" s="834"/>
      <c r="BJ28" s="209"/>
      <c r="BK28" s="209"/>
      <c r="BL28" s="209"/>
      <c r="BM28" s="209"/>
      <c r="BN28" s="209"/>
      <c r="BO28" s="218"/>
      <c r="BP28" s="218"/>
      <c r="BQ28" s="215">
        <v>22</v>
      </c>
      <c r="BR28" s="216"/>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07"/>
    </row>
    <row r="29" spans="1:131" ht="26.25" customHeight="1" x14ac:dyDescent="0.2">
      <c r="A29" s="219">
        <v>2</v>
      </c>
      <c r="B29" s="793" t="s">
        <v>391</v>
      </c>
      <c r="C29" s="794"/>
      <c r="D29" s="794"/>
      <c r="E29" s="794"/>
      <c r="F29" s="794"/>
      <c r="G29" s="794"/>
      <c r="H29" s="794"/>
      <c r="I29" s="794"/>
      <c r="J29" s="794"/>
      <c r="K29" s="794"/>
      <c r="L29" s="794"/>
      <c r="M29" s="794"/>
      <c r="N29" s="794"/>
      <c r="O29" s="794"/>
      <c r="P29" s="795"/>
      <c r="Q29" s="796">
        <v>18329</v>
      </c>
      <c r="R29" s="797"/>
      <c r="S29" s="797"/>
      <c r="T29" s="797"/>
      <c r="U29" s="797"/>
      <c r="V29" s="797">
        <v>17524</v>
      </c>
      <c r="W29" s="797"/>
      <c r="X29" s="797"/>
      <c r="Y29" s="797"/>
      <c r="Z29" s="797"/>
      <c r="AA29" s="797">
        <v>805</v>
      </c>
      <c r="AB29" s="797"/>
      <c r="AC29" s="797"/>
      <c r="AD29" s="797"/>
      <c r="AE29" s="798"/>
      <c r="AF29" s="799">
        <v>805</v>
      </c>
      <c r="AG29" s="800"/>
      <c r="AH29" s="800"/>
      <c r="AI29" s="800"/>
      <c r="AJ29" s="801"/>
      <c r="AK29" s="846">
        <v>2683</v>
      </c>
      <c r="AL29" s="843"/>
      <c r="AM29" s="843"/>
      <c r="AN29" s="843"/>
      <c r="AO29" s="843"/>
      <c r="AP29" s="843" t="s">
        <v>552</v>
      </c>
      <c r="AQ29" s="843"/>
      <c r="AR29" s="843"/>
      <c r="AS29" s="843"/>
      <c r="AT29" s="843"/>
      <c r="AU29" s="843" t="s">
        <v>552</v>
      </c>
      <c r="AV29" s="843"/>
      <c r="AW29" s="843"/>
      <c r="AX29" s="843"/>
      <c r="AY29" s="843"/>
      <c r="AZ29" s="843" t="s">
        <v>552</v>
      </c>
      <c r="BA29" s="843"/>
      <c r="BB29" s="843"/>
      <c r="BC29" s="843"/>
      <c r="BD29" s="843"/>
      <c r="BE29" s="844"/>
      <c r="BF29" s="844"/>
      <c r="BG29" s="844"/>
      <c r="BH29" s="844"/>
      <c r="BI29" s="845"/>
      <c r="BJ29" s="209"/>
      <c r="BK29" s="209"/>
      <c r="BL29" s="209"/>
      <c r="BM29" s="209"/>
      <c r="BN29" s="209"/>
      <c r="BO29" s="218"/>
      <c r="BP29" s="218"/>
      <c r="BQ29" s="215">
        <v>23</v>
      </c>
      <c r="BR29" s="216"/>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07"/>
    </row>
    <row r="30" spans="1:131" ht="26.25" customHeight="1" x14ac:dyDescent="0.2">
      <c r="A30" s="219">
        <v>3</v>
      </c>
      <c r="B30" s="793" t="s">
        <v>392</v>
      </c>
      <c r="C30" s="794"/>
      <c r="D30" s="794"/>
      <c r="E30" s="794"/>
      <c r="F30" s="794"/>
      <c r="G30" s="794"/>
      <c r="H30" s="794"/>
      <c r="I30" s="794"/>
      <c r="J30" s="794"/>
      <c r="K30" s="794"/>
      <c r="L30" s="794"/>
      <c r="M30" s="794"/>
      <c r="N30" s="794"/>
      <c r="O30" s="794"/>
      <c r="P30" s="795"/>
      <c r="Q30" s="796">
        <v>4170</v>
      </c>
      <c r="R30" s="797"/>
      <c r="S30" s="797"/>
      <c r="T30" s="797"/>
      <c r="U30" s="797"/>
      <c r="V30" s="797">
        <v>4131</v>
      </c>
      <c r="W30" s="797"/>
      <c r="X30" s="797"/>
      <c r="Y30" s="797"/>
      <c r="Z30" s="797"/>
      <c r="AA30" s="797">
        <v>39</v>
      </c>
      <c r="AB30" s="797"/>
      <c r="AC30" s="797"/>
      <c r="AD30" s="797"/>
      <c r="AE30" s="798"/>
      <c r="AF30" s="799">
        <v>39</v>
      </c>
      <c r="AG30" s="800"/>
      <c r="AH30" s="800"/>
      <c r="AI30" s="800"/>
      <c r="AJ30" s="801"/>
      <c r="AK30" s="846">
        <v>667</v>
      </c>
      <c r="AL30" s="843"/>
      <c r="AM30" s="843"/>
      <c r="AN30" s="843"/>
      <c r="AO30" s="843"/>
      <c r="AP30" s="843" t="s">
        <v>552</v>
      </c>
      <c r="AQ30" s="843"/>
      <c r="AR30" s="843"/>
      <c r="AS30" s="843"/>
      <c r="AT30" s="843"/>
      <c r="AU30" s="843" t="s">
        <v>552</v>
      </c>
      <c r="AV30" s="843"/>
      <c r="AW30" s="843"/>
      <c r="AX30" s="843"/>
      <c r="AY30" s="843"/>
      <c r="AZ30" s="843" t="s">
        <v>552</v>
      </c>
      <c r="BA30" s="843"/>
      <c r="BB30" s="843"/>
      <c r="BC30" s="843"/>
      <c r="BD30" s="843"/>
      <c r="BE30" s="844"/>
      <c r="BF30" s="844"/>
      <c r="BG30" s="844"/>
      <c r="BH30" s="844"/>
      <c r="BI30" s="845"/>
      <c r="BJ30" s="209"/>
      <c r="BK30" s="209"/>
      <c r="BL30" s="209"/>
      <c r="BM30" s="209"/>
      <c r="BN30" s="209"/>
      <c r="BO30" s="218"/>
      <c r="BP30" s="218"/>
      <c r="BQ30" s="215">
        <v>24</v>
      </c>
      <c r="BR30" s="216"/>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07"/>
    </row>
    <row r="31" spans="1:131" ht="26.25" customHeight="1" x14ac:dyDescent="0.2">
      <c r="A31" s="219">
        <v>4</v>
      </c>
      <c r="B31" s="793" t="s">
        <v>393</v>
      </c>
      <c r="C31" s="794"/>
      <c r="D31" s="794"/>
      <c r="E31" s="794"/>
      <c r="F31" s="794"/>
      <c r="G31" s="794"/>
      <c r="H31" s="794"/>
      <c r="I31" s="794"/>
      <c r="J31" s="794"/>
      <c r="K31" s="794"/>
      <c r="L31" s="794"/>
      <c r="M31" s="794"/>
      <c r="N31" s="794"/>
      <c r="O31" s="794"/>
      <c r="P31" s="795"/>
      <c r="Q31" s="796">
        <v>11858</v>
      </c>
      <c r="R31" s="797"/>
      <c r="S31" s="797"/>
      <c r="T31" s="797"/>
      <c r="U31" s="797"/>
      <c r="V31" s="797">
        <v>12208</v>
      </c>
      <c r="W31" s="797"/>
      <c r="X31" s="797"/>
      <c r="Y31" s="797"/>
      <c r="Z31" s="797"/>
      <c r="AA31" s="797">
        <v>-350</v>
      </c>
      <c r="AB31" s="797"/>
      <c r="AC31" s="797"/>
      <c r="AD31" s="797"/>
      <c r="AE31" s="798"/>
      <c r="AF31" s="799">
        <v>3092</v>
      </c>
      <c r="AG31" s="800"/>
      <c r="AH31" s="800"/>
      <c r="AI31" s="800"/>
      <c r="AJ31" s="801"/>
      <c r="AK31" s="846">
        <v>1473</v>
      </c>
      <c r="AL31" s="843"/>
      <c r="AM31" s="843"/>
      <c r="AN31" s="843"/>
      <c r="AO31" s="843"/>
      <c r="AP31" s="843">
        <v>14196</v>
      </c>
      <c r="AQ31" s="843"/>
      <c r="AR31" s="843"/>
      <c r="AS31" s="843"/>
      <c r="AT31" s="843"/>
      <c r="AU31" s="843">
        <v>7893</v>
      </c>
      <c r="AV31" s="843"/>
      <c r="AW31" s="843"/>
      <c r="AX31" s="843"/>
      <c r="AY31" s="843"/>
      <c r="AZ31" s="843" t="s">
        <v>552</v>
      </c>
      <c r="BA31" s="843"/>
      <c r="BB31" s="843"/>
      <c r="BC31" s="843"/>
      <c r="BD31" s="843"/>
      <c r="BE31" s="844" t="s">
        <v>394</v>
      </c>
      <c r="BF31" s="844"/>
      <c r="BG31" s="844"/>
      <c r="BH31" s="844"/>
      <c r="BI31" s="845"/>
      <c r="BJ31" s="209"/>
      <c r="BK31" s="209"/>
      <c r="BL31" s="209"/>
      <c r="BM31" s="209"/>
      <c r="BN31" s="209"/>
      <c r="BO31" s="218"/>
      <c r="BP31" s="218"/>
      <c r="BQ31" s="215">
        <v>25</v>
      </c>
      <c r="BR31" s="216"/>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07"/>
    </row>
    <row r="32" spans="1:131" ht="26.25" customHeight="1" x14ac:dyDescent="0.2">
      <c r="A32" s="219">
        <v>5</v>
      </c>
      <c r="B32" s="793" t="s">
        <v>395</v>
      </c>
      <c r="C32" s="794"/>
      <c r="D32" s="794"/>
      <c r="E32" s="794"/>
      <c r="F32" s="794"/>
      <c r="G32" s="794"/>
      <c r="H32" s="794"/>
      <c r="I32" s="794"/>
      <c r="J32" s="794"/>
      <c r="K32" s="794"/>
      <c r="L32" s="794"/>
      <c r="M32" s="794"/>
      <c r="N32" s="794"/>
      <c r="O32" s="794"/>
      <c r="P32" s="795"/>
      <c r="Q32" s="796">
        <v>6126</v>
      </c>
      <c r="R32" s="797"/>
      <c r="S32" s="797"/>
      <c r="T32" s="797"/>
      <c r="U32" s="797"/>
      <c r="V32" s="797">
        <v>5875</v>
      </c>
      <c r="W32" s="797"/>
      <c r="X32" s="797"/>
      <c r="Y32" s="797"/>
      <c r="Z32" s="797"/>
      <c r="AA32" s="797">
        <v>251</v>
      </c>
      <c r="AB32" s="797"/>
      <c r="AC32" s="797"/>
      <c r="AD32" s="797"/>
      <c r="AE32" s="798"/>
      <c r="AF32" s="799">
        <v>2345</v>
      </c>
      <c r="AG32" s="800"/>
      <c r="AH32" s="800"/>
      <c r="AI32" s="800"/>
      <c r="AJ32" s="801"/>
      <c r="AK32" s="846">
        <v>652</v>
      </c>
      <c r="AL32" s="843"/>
      <c r="AM32" s="843"/>
      <c r="AN32" s="843"/>
      <c r="AO32" s="843"/>
      <c r="AP32" s="843">
        <v>17901</v>
      </c>
      <c r="AQ32" s="843"/>
      <c r="AR32" s="843"/>
      <c r="AS32" s="843"/>
      <c r="AT32" s="843"/>
      <c r="AU32" s="843">
        <v>7089</v>
      </c>
      <c r="AV32" s="843"/>
      <c r="AW32" s="843"/>
      <c r="AX32" s="843"/>
      <c r="AY32" s="843"/>
      <c r="AZ32" s="843" t="s">
        <v>552</v>
      </c>
      <c r="BA32" s="843"/>
      <c r="BB32" s="843"/>
      <c r="BC32" s="843"/>
      <c r="BD32" s="843"/>
      <c r="BE32" s="844" t="s">
        <v>394</v>
      </c>
      <c r="BF32" s="844"/>
      <c r="BG32" s="844"/>
      <c r="BH32" s="844"/>
      <c r="BI32" s="845"/>
      <c r="BJ32" s="209"/>
      <c r="BK32" s="209"/>
      <c r="BL32" s="209"/>
      <c r="BM32" s="209"/>
      <c r="BN32" s="209"/>
      <c r="BO32" s="218"/>
      <c r="BP32" s="218"/>
      <c r="BQ32" s="215">
        <v>26</v>
      </c>
      <c r="BR32" s="216"/>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07"/>
    </row>
    <row r="33" spans="1:131" ht="26.25" customHeight="1" x14ac:dyDescent="0.2">
      <c r="A33" s="219">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6"/>
      <c r="AL33" s="843"/>
      <c r="AM33" s="843"/>
      <c r="AN33" s="843"/>
      <c r="AO33" s="843"/>
      <c r="AP33" s="843"/>
      <c r="AQ33" s="843"/>
      <c r="AR33" s="843"/>
      <c r="AS33" s="843"/>
      <c r="AT33" s="843"/>
      <c r="AU33" s="843"/>
      <c r="AV33" s="843"/>
      <c r="AW33" s="843"/>
      <c r="AX33" s="843"/>
      <c r="AY33" s="843"/>
      <c r="AZ33" s="847"/>
      <c r="BA33" s="847"/>
      <c r="BB33" s="847"/>
      <c r="BC33" s="847"/>
      <c r="BD33" s="847"/>
      <c r="BE33" s="844"/>
      <c r="BF33" s="844"/>
      <c r="BG33" s="844"/>
      <c r="BH33" s="844"/>
      <c r="BI33" s="845"/>
      <c r="BJ33" s="209"/>
      <c r="BK33" s="209"/>
      <c r="BL33" s="209"/>
      <c r="BM33" s="209"/>
      <c r="BN33" s="209"/>
      <c r="BO33" s="218"/>
      <c r="BP33" s="218"/>
      <c r="BQ33" s="215">
        <v>27</v>
      </c>
      <c r="BR33" s="216"/>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07"/>
    </row>
    <row r="34" spans="1:131" ht="26.25" customHeight="1" x14ac:dyDescent="0.2">
      <c r="A34" s="219">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6"/>
      <c r="AL34" s="843"/>
      <c r="AM34" s="843"/>
      <c r="AN34" s="843"/>
      <c r="AO34" s="843"/>
      <c r="AP34" s="843"/>
      <c r="AQ34" s="843"/>
      <c r="AR34" s="843"/>
      <c r="AS34" s="843"/>
      <c r="AT34" s="843"/>
      <c r="AU34" s="843"/>
      <c r="AV34" s="843"/>
      <c r="AW34" s="843"/>
      <c r="AX34" s="843"/>
      <c r="AY34" s="843"/>
      <c r="AZ34" s="847"/>
      <c r="BA34" s="847"/>
      <c r="BB34" s="847"/>
      <c r="BC34" s="847"/>
      <c r="BD34" s="847"/>
      <c r="BE34" s="844"/>
      <c r="BF34" s="844"/>
      <c r="BG34" s="844"/>
      <c r="BH34" s="844"/>
      <c r="BI34" s="845"/>
      <c r="BJ34" s="209"/>
      <c r="BK34" s="209"/>
      <c r="BL34" s="209"/>
      <c r="BM34" s="209"/>
      <c r="BN34" s="209"/>
      <c r="BO34" s="218"/>
      <c r="BP34" s="218"/>
      <c r="BQ34" s="215">
        <v>28</v>
      </c>
      <c r="BR34" s="216"/>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07"/>
    </row>
    <row r="35" spans="1:131" ht="26.25" customHeight="1" x14ac:dyDescent="0.2">
      <c r="A35" s="219">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6"/>
      <c r="AL35" s="843"/>
      <c r="AM35" s="843"/>
      <c r="AN35" s="843"/>
      <c r="AO35" s="843"/>
      <c r="AP35" s="843"/>
      <c r="AQ35" s="843"/>
      <c r="AR35" s="843"/>
      <c r="AS35" s="843"/>
      <c r="AT35" s="843"/>
      <c r="AU35" s="843"/>
      <c r="AV35" s="843"/>
      <c r="AW35" s="843"/>
      <c r="AX35" s="843"/>
      <c r="AY35" s="843"/>
      <c r="AZ35" s="847"/>
      <c r="BA35" s="847"/>
      <c r="BB35" s="847"/>
      <c r="BC35" s="847"/>
      <c r="BD35" s="847"/>
      <c r="BE35" s="844"/>
      <c r="BF35" s="844"/>
      <c r="BG35" s="844"/>
      <c r="BH35" s="844"/>
      <c r="BI35" s="845"/>
      <c r="BJ35" s="209"/>
      <c r="BK35" s="209"/>
      <c r="BL35" s="209"/>
      <c r="BM35" s="209"/>
      <c r="BN35" s="209"/>
      <c r="BO35" s="218"/>
      <c r="BP35" s="218"/>
      <c r="BQ35" s="215">
        <v>29</v>
      </c>
      <c r="BR35" s="216"/>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07"/>
    </row>
    <row r="36" spans="1:131" ht="26.25" customHeight="1" x14ac:dyDescent="0.2">
      <c r="A36" s="219">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6"/>
      <c r="AL36" s="843"/>
      <c r="AM36" s="843"/>
      <c r="AN36" s="843"/>
      <c r="AO36" s="843"/>
      <c r="AP36" s="843"/>
      <c r="AQ36" s="843"/>
      <c r="AR36" s="843"/>
      <c r="AS36" s="843"/>
      <c r="AT36" s="843"/>
      <c r="AU36" s="843"/>
      <c r="AV36" s="843"/>
      <c r="AW36" s="843"/>
      <c r="AX36" s="843"/>
      <c r="AY36" s="843"/>
      <c r="AZ36" s="847"/>
      <c r="BA36" s="847"/>
      <c r="BB36" s="847"/>
      <c r="BC36" s="847"/>
      <c r="BD36" s="847"/>
      <c r="BE36" s="844"/>
      <c r="BF36" s="844"/>
      <c r="BG36" s="844"/>
      <c r="BH36" s="844"/>
      <c r="BI36" s="845"/>
      <c r="BJ36" s="209"/>
      <c r="BK36" s="209"/>
      <c r="BL36" s="209"/>
      <c r="BM36" s="209"/>
      <c r="BN36" s="209"/>
      <c r="BO36" s="218"/>
      <c r="BP36" s="218"/>
      <c r="BQ36" s="215">
        <v>30</v>
      </c>
      <c r="BR36" s="216"/>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07"/>
    </row>
    <row r="37" spans="1:131" ht="26.25" customHeight="1" x14ac:dyDescent="0.2">
      <c r="A37" s="219">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6"/>
      <c r="AL37" s="843"/>
      <c r="AM37" s="843"/>
      <c r="AN37" s="843"/>
      <c r="AO37" s="843"/>
      <c r="AP37" s="843"/>
      <c r="AQ37" s="843"/>
      <c r="AR37" s="843"/>
      <c r="AS37" s="843"/>
      <c r="AT37" s="843"/>
      <c r="AU37" s="843"/>
      <c r="AV37" s="843"/>
      <c r="AW37" s="843"/>
      <c r="AX37" s="843"/>
      <c r="AY37" s="843"/>
      <c r="AZ37" s="847"/>
      <c r="BA37" s="847"/>
      <c r="BB37" s="847"/>
      <c r="BC37" s="847"/>
      <c r="BD37" s="847"/>
      <c r="BE37" s="844"/>
      <c r="BF37" s="844"/>
      <c r="BG37" s="844"/>
      <c r="BH37" s="844"/>
      <c r="BI37" s="845"/>
      <c r="BJ37" s="209"/>
      <c r="BK37" s="209"/>
      <c r="BL37" s="209"/>
      <c r="BM37" s="209"/>
      <c r="BN37" s="209"/>
      <c r="BO37" s="218"/>
      <c r="BP37" s="218"/>
      <c r="BQ37" s="215">
        <v>31</v>
      </c>
      <c r="BR37" s="216"/>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07"/>
    </row>
    <row r="38" spans="1:131" ht="26.25" customHeight="1" x14ac:dyDescent="0.2">
      <c r="A38" s="219">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6"/>
      <c r="AL38" s="843"/>
      <c r="AM38" s="843"/>
      <c r="AN38" s="843"/>
      <c r="AO38" s="843"/>
      <c r="AP38" s="843"/>
      <c r="AQ38" s="843"/>
      <c r="AR38" s="843"/>
      <c r="AS38" s="843"/>
      <c r="AT38" s="843"/>
      <c r="AU38" s="843"/>
      <c r="AV38" s="843"/>
      <c r="AW38" s="843"/>
      <c r="AX38" s="843"/>
      <c r="AY38" s="843"/>
      <c r="AZ38" s="847"/>
      <c r="BA38" s="847"/>
      <c r="BB38" s="847"/>
      <c r="BC38" s="847"/>
      <c r="BD38" s="847"/>
      <c r="BE38" s="844"/>
      <c r="BF38" s="844"/>
      <c r="BG38" s="844"/>
      <c r="BH38" s="844"/>
      <c r="BI38" s="845"/>
      <c r="BJ38" s="209"/>
      <c r="BK38" s="209"/>
      <c r="BL38" s="209"/>
      <c r="BM38" s="209"/>
      <c r="BN38" s="209"/>
      <c r="BO38" s="218"/>
      <c r="BP38" s="218"/>
      <c r="BQ38" s="215">
        <v>32</v>
      </c>
      <c r="BR38" s="216"/>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07"/>
    </row>
    <row r="39" spans="1:131" ht="26.25" customHeight="1" x14ac:dyDescent="0.2">
      <c r="A39" s="219">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6"/>
      <c r="AL39" s="843"/>
      <c r="AM39" s="843"/>
      <c r="AN39" s="843"/>
      <c r="AO39" s="843"/>
      <c r="AP39" s="843"/>
      <c r="AQ39" s="843"/>
      <c r="AR39" s="843"/>
      <c r="AS39" s="843"/>
      <c r="AT39" s="843"/>
      <c r="AU39" s="843"/>
      <c r="AV39" s="843"/>
      <c r="AW39" s="843"/>
      <c r="AX39" s="843"/>
      <c r="AY39" s="843"/>
      <c r="AZ39" s="847"/>
      <c r="BA39" s="847"/>
      <c r="BB39" s="847"/>
      <c r="BC39" s="847"/>
      <c r="BD39" s="847"/>
      <c r="BE39" s="844"/>
      <c r="BF39" s="844"/>
      <c r="BG39" s="844"/>
      <c r="BH39" s="844"/>
      <c r="BI39" s="845"/>
      <c r="BJ39" s="209"/>
      <c r="BK39" s="209"/>
      <c r="BL39" s="209"/>
      <c r="BM39" s="209"/>
      <c r="BN39" s="209"/>
      <c r="BO39" s="218"/>
      <c r="BP39" s="218"/>
      <c r="BQ39" s="215">
        <v>33</v>
      </c>
      <c r="BR39" s="216"/>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07"/>
    </row>
    <row r="40" spans="1:131" ht="26.25" customHeight="1" x14ac:dyDescent="0.2">
      <c r="A40" s="215">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6"/>
      <c r="AL40" s="843"/>
      <c r="AM40" s="843"/>
      <c r="AN40" s="843"/>
      <c r="AO40" s="843"/>
      <c r="AP40" s="843"/>
      <c r="AQ40" s="843"/>
      <c r="AR40" s="843"/>
      <c r="AS40" s="843"/>
      <c r="AT40" s="843"/>
      <c r="AU40" s="843"/>
      <c r="AV40" s="843"/>
      <c r="AW40" s="843"/>
      <c r="AX40" s="843"/>
      <c r="AY40" s="843"/>
      <c r="AZ40" s="847"/>
      <c r="BA40" s="847"/>
      <c r="BB40" s="847"/>
      <c r="BC40" s="847"/>
      <c r="BD40" s="847"/>
      <c r="BE40" s="844"/>
      <c r="BF40" s="844"/>
      <c r="BG40" s="844"/>
      <c r="BH40" s="844"/>
      <c r="BI40" s="845"/>
      <c r="BJ40" s="209"/>
      <c r="BK40" s="209"/>
      <c r="BL40" s="209"/>
      <c r="BM40" s="209"/>
      <c r="BN40" s="209"/>
      <c r="BO40" s="218"/>
      <c r="BP40" s="218"/>
      <c r="BQ40" s="215">
        <v>34</v>
      </c>
      <c r="BR40" s="216"/>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07"/>
    </row>
    <row r="41" spans="1:131" ht="26.25" customHeight="1" x14ac:dyDescent="0.2">
      <c r="A41" s="215">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6"/>
      <c r="AL41" s="843"/>
      <c r="AM41" s="843"/>
      <c r="AN41" s="843"/>
      <c r="AO41" s="843"/>
      <c r="AP41" s="843"/>
      <c r="AQ41" s="843"/>
      <c r="AR41" s="843"/>
      <c r="AS41" s="843"/>
      <c r="AT41" s="843"/>
      <c r="AU41" s="843"/>
      <c r="AV41" s="843"/>
      <c r="AW41" s="843"/>
      <c r="AX41" s="843"/>
      <c r="AY41" s="843"/>
      <c r="AZ41" s="847"/>
      <c r="BA41" s="847"/>
      <c r="BB41" s="847"/>
      <c r="BC41" s="847"/>
      <c r="BD41" s="847"/>
      <c r="BE41" s="844"/>
      <c r="BF41" s="844"/>
      <c r="BG41" s="844"/>
      <c r="BH41" s="844"/>
      <c r="BI41" s="845"/>
      <c r="BJ41" s="209"/>
      <c r="BK41" s="209"/>
      <c r="BL41" s="209"/>
      <c r="BM41" s="209"/>
      <c r="BN41" s="209"/>
      <c r="BO41" s="218"/>
      <c r="BP41" s="218"/>
      <c r="BQ41" s="215">
        <v>35</v>
      </c>
      <c r="BR41" s="216"/>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07"/>
    </row>
    <row r="42" spans="1:131" ht="26.25" customHeight="1" x14ac:dyDescent="0.2">
      <c r="A42" s="215">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6"/>
      <c r="AL42" s="843"/>
      <c r="AM42" s="843"/>
      <c r="AN42" s="843"/>
      <c r="AO42" s="843"/>
      <c r="AP42" s="843"/>
      <c r="AQ42" s="843"/>
      <c r="AR42" s="843"/>
      <c r="AS42" s="843"/>
      <c r="AT42" s="843"/>
      <c r="AU42" s="843"/>
      <c r="AV42" s="843"/>
      <c r="AW42" s="843"/>
      <c r="AX42" s="843"/>
      <c r="AY42" s="843"/>
      <c r="AZ42" s="847"/>
      <c r="BA42" s="847"/>
      <c r="BB42" s="847"/>
      <c r="BC42" s="847"/>
      <c r="BD42" s="847"/>
      <c r="BE42" s="844"/>
      <c r="BF42" s="844"/>
      <c r="BG42" s="844"/>
      <c r="BH42" s="844"/>
      <c r="BI42" s="845"/>
      <c r="BJ42" s="209"/>
      <c r="BK42" s="209"/>
      <c r="BL42" s="209"/>
      <c r="BM42" s="209"/>
      <c r="BN42" s="209"/>
      <c r="BO42" s="218"/>
      <c r="BP42" s="218"/>
      <c r="BQ42" s="215">
        <v>36</v>
      </c>
      <c r="BR42" s="216"/>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07"/>
    </row>
    <row r="43" spans="1:131" ht="26.25" customHeight="1" x14ac:dyDescent="0.2">
      <c r="A43" s="215">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6"/>
      <c r="AL43" s="843"/>
      <c r="AM43" s="843"/>
      <c r="AN43" s="843"/>
      <c r="AO43" s="843"/>
      <c r="AP43" s="843"/>
      <c r="AQ43" s="843"/>
      <c r="AR43" s="843"/>
      <c r="AS43" s="843"/>
      <c r="AT43" s="843"/>
      <c r="AU43" s="843"/>
      <c r="AV43" s="843"/>
      <c r="AW43" s="843"/>
      <c r="AX43" s="843"/>
      <c r="AY43" s="843"/>
      <c r="AZ43" s="847"/>
      <c r="BA43" s="847"/>
      <c r="BB43" s="847"/>
      <c r="BC43" s="847"/>
      <c r="BD43" s="847"/>
      <c r="BE43" s="844"/>
      <c r="BF43" s="844"/>
      <c r="BG43" s="844"/>
      <c r="BH43" s="844"/>
      <c r="BI43" s="845"/>
      <c r="BJ43" s="209"/>
      <c r="BK43" s="209"/>
      <c r="BL43" s="209"/>
      <c r="BM43" s="209"/>
      <c r="BN43" s="209"/>
      <c r="BO43" s="218"/>
      <c r="BP43" s="218"/>
      <c r="BQ43" s="215">
        <v>37</v>
      </c>
      <c r="BR43" s="216"/>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07"/>
    </row>
    <row r="44" spans="1:131" ht="26.25" customHeight="1" x14ac:dyDescent="0.2">
      <c r="A44" s="215">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6"/>
      <c r="AL44" s="843"/>
      <c r="AM44" s="843"/>
      <c r="AN44" s="843"/>
      <c r="AO44" s="843"/>
      <c r="AP44" s="843"/>
      <c r="AQ44" s="843"/>
      <c r="AR44" s="843"/>
      <c r="AS44" s="843"/>
      <c r="AT44" s="843"/>
      <c r="AU44" s="843"/>
      <c r="AV44" s="843"/>
      <c r="AW44" s="843"/>
      <c r="AX44" s="843"/>
      <c r="AY44" s="843"/>
      <c r="AZ44" s="847"/>
      <c r="BA44" s="847"/>
      <c r="BB44" s="847"/>
      <c r="BC44" s="847"/>
      <c r="BD44" s="847"/>
      <c r="BE44" s="844"/>
      <c r="BF44" s="844"/>
      <c r="BG44" s="844"/>
      <c r="BH44" s="844"/>
      <c r="BI44" s="845"/>
      <c r="BJ44" s="209"/>
      <c r="BK44" s="209"/>
      <c r="BL44" s="209"/>
      <c r="BM44" s="209"/>
      <c r="BN44" s="209"/>
      <c r="BO44" s="218"/>
      <c r="BP44" s="218"/>
      <c r="BQ44" s="215">
        <v>38</v>
      </c>
      <c r="BR44" s="216"/>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07"/>
    </row>
    <row r="45" spans="1:131" ht="26.25" customHeight="1" x14ac:dyDescent="0.2">
      <c r="A45" s="215">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6"/>
      <c r="AL45" s="843"/>
      <c r="AM45" s="843"/>
      <c r="AN45" s="843"/>
      <c r="AO45" s="843"/>
      <c r="AP45" s="843"/>
      <c r="AQ45" s="843"/>
      <c r="AR45" s="843"/>
      <c r="AS45" s="843"/>
      <c r="AT45" s="843"/>
      <c r="AU45" s="843"/>
      <c r="AV45" s="843"/>
      <c r="AW45" s="843"/>
      <c r="AX45" s="843"/>
      <c r="AY45" s="843"/>
      <c r="AZ45" s="847"/>
      <c r="BA45" s="847"/>
      <c r="BB45" s="847"/>
      <c r="BC45" s="847"/>
      <c r="BD45" s="847"/>
      <c r="BE45" s="844"/>
      <c r="BF45" s="844"/>
      <c r="BG45" s="844"/>
      <c r="BH45" s="844"/>
      <c r="BI45" s="845"/>
      <c r="BJ45" s="209"/>
      <c r="BK45" s="209"/>
      <c r="BL45" s="209"/>
      <c r="BM45" s="209"/>
      <c r="BN45" s="209"/>
      <c r="BO45" s="218"/>
      <c r="BP45" s="218"/>
      <c r="BQ45" s="215">
        <v>39</v>
      </c>
      <c r="BR45" s="216"/>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07"/>
    </row>
    <row r="46" spans="1:131" ht="26.25" customHeight="1" x14ac:dyDescent="0.2">
      <c r="A46" s="215">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6"/>
      <c r="AL46" s="843"/>
      <c r="AM46" s="843"/>
      <c r="AN46" s="843"/>
      <c r="AO46" s="843"/>
      <c r="AP46" s="843"/>
      <c r="AQ46" s="843"/>
      <c r="AR46" s="843"/>
      <c r="AS46" s="843"/>
      <c r="AT46" s="843"/>
      <c r="AU46" s="843"/>
      <c r="AV46" s="843"/>
      <c r="AW46" s="843"/>
      <c r="AX46" s="843"/>
      <c r="AY46" s="843"/>
      <c r="AZ46" s="847"/>
      <c r="BA46" s="847"/>
      <c r="BB46" s="847"/>
      <c r="BC46" s="847"/>
      <c r="BD46" s="847"/>
      <c r="BE46" s="844"/>
      <c r="BF46" s="844"/>
      <c r="BG46" s="844"/>
      <c r="BH46" s="844"/>
      <c r="BI46" s="845"/>
      <c r="BJ46" s="209"/>
      <c r="BK46" s="209"/>
      <c r="BL46" s="209"/>
      <c r="BM46" s="209"/>
      <c r="BN46" s="209"/>
      <c r="BO46" s="218"/>
      <c r="BP46" s="218"/>
      <c r="BQ46" s="215">
        <v>40</v>
      </c>
      <c r="BR46" s="216"/>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07"/>
    </row>
    <row r="47" spans="1:131" ht="26.25" customHeight="1" x14ac:dyDescent="0.2">
      <c r="A47" s="215">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6"/>
      <c r="AL47" s="843"/>
      <c r="AM47" s="843"/>
      <c r="AN47" s="843"/>
      <c r="AO47" s="843"/>
      <c r="AP47" s="843"/>
      <c r="AQ47" s="843"/>
      <c r="AR47" s="843"/>
      <c r="AS47" s="843"/>
      <c r="AT47" s="843"/>
      <c r="AU47" s="843"/>
      <c r="AV47" s="843"/>
      <c r="AW47" s="843"/>
      <c r="AX47" s="843"/>
      <c r="AY47" s="843"/>
      <c r="AZ47" s="847"/>
      <c r="BA47" s="847"/>
      <c r="BB47" s="847"/>
      <c r="BC47" s="847"/>
      <c r="BD47" s="847"/>
      <c r="BE47" s="844"/>
      <c r="BF47" s="844"/>
      <c r="BG47" s="844"/>
      <c r="BH47" s="844"/>
      <c r="BI47" s="845"/>
      <c r="BJ47" s="209"/>
      <c r="BK47" s="209"/>
      <c r="BL47" s="209"/>
      <c r="BM47" s="209"/>
      <c r="BN47" s="209"/>
      <c r="BO47" s="218"/>
      <c r="BP47" s="218"/>
      <c r="BQ47" s="215">
        <v>41</v>
      </c>
      <c r="BR47" s="216"/>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07"/>
    </row>
    <row r="48" spans="1:131" ht="26.25" customHeight="1" x14ac:dyDescent="0.2">
      <c r="A48" s="215">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6"/>
      <c r="AL48" s="843"/>
      <c r="AM48" s="843"/>
      <c r="AN48" s="843"/>
      <c r="AO48" s="843"/>
      <c r="AP48" s="843"/>
      <c r="AQ48" s="843"/>
      <c r="AR48" s="843"/>
      <c r="AS48" s="843"/>
      <c r="AT48" s="843"/>
      <c r="AU48" s="843"/>
      <c r="AV48" s="843"/>
      <c r="AW48" s="843"/>
      <c r="AX48" s="843"/>
      <c r="AY48" s="843"/>
      <c r="AZ48" s="847"/>
      <c r="BA48" s="847"/>
      <c r="BB48" s="847"/>
      <c r="BC48" s="847"/>
      <c r="BD48" s="847"/>
      <c r="BE48" s="844"/>
      <c r="BF48" s="844"/>
      <c r="BG48" s="844"/>
      <c r="BH48" s="844"/>
      <c r="BI48" s="845"/>
      <c r="BJ48" s="209"/>
      <c r="BK48" s="209"/>
      <c r="BL48" s="209"/>
      <c r="BM48" s="209"/>
      <c r="BN48" s="209"/>
      <c r="BO48" s="218"/>
      <c r="BP48" s="218"/>
      <c r="BQ48" s="215">
        <v>42</v>
      </c>
      <c r="BR48" s="216"/>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07"/>
    </row>
    <row r="49" spans="1:131" ht="26.25" customHeight="1" x14ac:dyDescent="0.2">
      <c r="A49" s="215">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6"/>
      <c r="AL49" s="843"/>
      <c r="AM49" s="843"/>
      <c r="AN49" s="843"/>
      <c r="AO49" s="843"/>
      <c r="AP49" s="843"/>
      <c r="AQ49" s="843"/>
      <c r="AR49" s="843"/>
      <c r="AS49" s="843"/>
      <c r="AT49" s="843"/>
      <c r="AU49" s="843"/>
      <c r="AV49" s="843"/>
      <c r="AW49" s="843"/>
      <c r="AX49" s="843"/>
      <c r="AY49" s="843"/>
      <c r="AZ49" s="847"/>
      <c r="BA49" s="847"/>
      <c r="BB49" s="847"/>
      <c r="BC49" s="847"/>
      <c r="BD49" s="847"/>
      <c r="BE49" s="844"/>
      <c r="BF49" s="844"/>
      <c r="BG49" s="844"/>
      <c r="BH49" s="844"/>
      <c r="BI49" s="845"/>
      <c r="BJ49" s="209"/>
      <c r="BK49" s="209"/>
      <c r="BL49" s="209"/>
      <c r="BM49" s="209"/>
      <c r="BN49" s="209"/>
      <c r="BO49" s="218"/>
      <c r="BP49" s="218"/>
      <c r="BQ49" s="215">
        <v>43</v>
      </c>
      <c r="BR49" s="216"/>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07"/>
    </row>
    <row r="50" spans="1:131" ht="26.25" customHeight="1" x14ac:dyDescent="0.2">
      <c r="A50" s="215">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4"/>
      <c r="BF50" s="844"/>
      <c r="BG50" s="844"/>
      <c r="BH50" s="844"/>
      <c r="BI50" s="845"/>
      <c r="BJ50" s="209"/>
      <c r="BK50" s="209"/>
      <c r="BL50" s="209"/>
      <c r="BM50" s="209"/>
      <c r="BN50" s="209"/>
      <c r="BO50" s="218"/>
      <c r="BP50" s="218"/>
      <c r="BQ50" s="215">
        <v>44</v>
      </c>
      <c r="BR50" s="216"/>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07"/>
    </row>
    <row r="51" spans="1:131" ht="26.25" customHeight="1" x14ac:dyDescent="0.2">
      <c r="A51" s="215">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4"/>
      <c r="BF51" s="844"/>
      <c r="BG51" s="844"/>
      <c r="BH51" s="844"/>
      <c r="BI51" s="845"/>
      <c r="BJ51" s="209"/>
      <c r="BK51" s="209"/>
      <c r="BL51" s="209"/>
      <c r="BM51" s="209"/>
      <c r="BN51" s="209"/>
      <c r="BO51" s="218"/>
      <c r="BP51" s="218"/>
      <c r="BQ51" s="215">
        <v>45</v>
      </c>
      <c r="BR51" s="216"/>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07"/>
    </row>
    <row r="52" spans="1:131" ht="26.25" customHeight="1" x14ac:dyDescent="0.2">
      <c r="A52" s="215">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4"/>
      <c r="BF52" s="844"/>
      <c r="BG52" s="844"/>
      <c r="BH52" s="844"/>
      <c r="BI52" s="845"/>
      <c r="BJ52" s="209"/>
      <c r="BK52" s="209"/>
      <c r="BL52" s="209"/>
      <c r="BM52" s="209"/>
      <c r="BN52" s="209"/>
      <c r="BO52" s="218"/>
      <c r="BP52" s="218"/>
      <c r="BQ52" s="215">
        <v>46</v>
      </c>
      <c r="BR52" s="216"/>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07"/>
    </row>
    <row r="53" spans="1:131" ht="26.25" customHeight="1" x14ac:dyDescent="0.2">
      <c r="A53" s="215">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4"/>
      <c r="BF53" s="844"/>
      <c r="BG53" s="844"/>
      <c r="BH53" s="844"/>
      <c r="BI53" s="845"/>
      <c r="BJ53" s="209"/>
      <c r="BK53" s="209"/>
      <c r="BL53" s="209"/>
      <c r="BM53" s="209"/>
      <c r="BN53" s="209"/>
      <c r="BO53" s="218"/>
      <c r="BP53" s="218"/>
      <c r="BQ53" s="215">
        <v>47</v>
      </c>
      <c r="BR53" s="216"/>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07"/>
    </row>
    <row r="54" spans="1:131" ht="26.25" customHeight="1" x14ac:dyDescent="0.2">
      <c r="A54" s="215">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4"/>
      <c r="BF54" s="844"/>
      <c r="BG54" s="844"/>
      <c r="BH54" s="844"/>
      <c r="BI54" s="845"/>
      <c r="BJ54" s="209"/>
      <c r="BK54" s="209"/>
      <c r="BL54" s="209"/>
      <c r="BM54" s="209"/>
      <c r="BN54" s="209"/>
      <c r="BO54" s="218"/>
      <c r="BP54" s="218"/>
      <c r="BQ54" s="215">
        <v>48</v>
      </c>
      <c r="BR54" s="216"/>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07"/>
    </row>
    <row r="55" spans="1:131" ht="26.25" customHeight="1" x14ac:dyDescent="0.2">
      <c r="A55" s="215">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4"/>
      <c r="BF55" s="844"/>
      <c r="BG55" s="844"/>
      <c r="BH55" s="844"/>
      <c r="BI55" s="845"/>
      <c r="BJ55" s="209"/>
      <c r="BK55" s="209"/>
      <c r="BL55" s="209"/>
      <c r="BM55" s="209"/>
      <c r="BN55" s="209"/>
      <c r="BO55" s="218"/>
      <c r="BP55" s="218"/>
      <c r="BQ55" s="215">
        <v>49</v>
      </c>
      <c r="BR55" s="216"/>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07"/>
    </row>
    <row r="56" spans="1:131" ht="26.25" customHeight="1" x14ac:dyDescent="0.2">
      <c r="A56" s="215">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4"/>
      <c r="BF56" s="844"/>
      <c r="BG56" s="844"/>
      <c r="BH56" s="844"/>
      <c r="BI56" s="845"/>
      <c r="BJ56" s="209"/>
      <c r="BK56" s="209"/>
      <c r="BL56" s="209"/>
      <c r="BM56" s="209"/>
      <c r="BN56" s="209"/>
      <c r="BO56" s="218"/>
      <c r="BP56" s="218"/>
      <c r="BQ56" s="215">
        <v>50</v>
      </c>
      <c r="BR56" s="216"/>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07"/>
    </row>
    <row r="57" spans="1:131" ht="26.25" customHeight="1" x14ac:dyDescent="0.2">
      <c r="A57" s="215">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4"/>
      <c r="BF57" s="844"/>
      <c r="BG57" s="844"/>
      <c r="BH57" s="844"/>
      <c r="BI57" s="845"/>
      <c r="BJ57" s="209"/>
      <c r="BK57" s="209"/>
      <c r="BL57" s="209"/>
      <c r="BM57" s="209"/>
      <c r="BN57" s="209"/>
      <c r="BO57" s="218"/>
      <c r="BP57" s="218"/>
      <c r="BQ57" s="215">
        <v>51</v>
      </c>
      <c r="BR57" s="216"/>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07"/>
    </row>
    <row r="58" spans="1:131" ht="26.25" customHeight="1" x14ac:dyDescent="0.2">
      <c r="A58" s="215">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4"/>
      <c r="BF58" s="844"/>
      <c r="BG58" s="844"/>
      <c r="BH58" s="844"/>
      <c r="BI58" s="845"/>
      <c r="BJ58" s="209"/>
      <c r="BK58" s="209"/>
      <c r="BL58" s="209"/>
      <c r="BM58" s="209"/>
      <c r="BN58" s="209"/>
      <c r="BO58" s="218"/>
      <c r="BP58" s="218"/>
      <c r="BQ58" s="215">
        <v>52</v>
      </c>
      <c r="BR58" s="216"/>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07"/>
    </row>
    <row r="59" spans="1:131" ht="26.25" customHeight="1" x14ac:dyDescent="0.2">
      <c r="A59" s="215">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4"/>
      <c r="BF59" s="844"/>
      <c r="BG59" s="844"/>
      <c r="BH59" s="844"/>
      <c r="BI59" s="845"/>
      <c r="BJ59" s="209"/>
      <c r="BK59" s="209"/>
      <c r="BL59" s="209"/>
      <c r="BM59" s="209"/>
      <c r="BN59" s="209"/>
      <c r="BO59" s="218"/>
      <c r="BP59" s="218"/>
      <c r="BQ59" s="215">
        <v>53</v>
      </c>
      <c r="BR59" s="216"/>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07"/>
    </row>
    <row r="60" spans="1:131" ht="26.25" customHeight="1" x14ac:dyDescent="0.2">
      <c r="A60" s="215">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4"/>
      <c r="BF60" s="844"/>
      <c r="BG60" s="844"/>
      <c r="BH60" s="844"/>
      <c r="BI60" s="845"/>
      <c r="BJ60" s="209"/>
      <c r="BK60" s="209"/>
      <c r="BL60" s="209"/>
      <c r="BM60" s="209"/>
      <c r="BN60" s="209"/>
      <c r="BO60" s="218"/>
      <c r="BP60" s="218"/>
      <c r="BQ60" s="215">
        <v>54</v>
      </c>
      <c r="BR60" s="216"/>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07"/>
    </row>
    <row r="61" spans="1:131" ht="26.25" customHeight="1" thickBot="1" x14ac:dyDescent="0.25">
      <c r="A61" s="215">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4"/>
      <c r="BF61" s="844"/>
      <c r="BG61" s="844"/>
      <c r="BH61" s="844"/>
      <c r="BI61" s="845"/>
      <c r="BJ61" s="209"/>
      <c r="BK61" s="209"/>
      <c r="BL61" s="209"/>
      <c r="BM61" s="209"/>
      <c r="BN61" s="209"/>
      <c r="BO61" s="218"/>
      <c r="BP61" s="218"/>
      <c r="BQ61" s="215">
        <v>55</v>
      </c>
      <c r="BR61" s="216"/>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07"/>
    </row>
    <row r="62" spans="1:131" ht="26.25" customHeight="1" x14ac:dyDescent="0.2">
      <c r="A62" s="215">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4"/>
      <c r="BF62" s="844"/>
      <c r="BG62" s="844"/>
      <c r="BH62" s="844"/>
      <c r="BI62" s="845"/>
      <c r="BJ62" s="860" t="s">
        <v>396</v>
      </c>
      <c r="BK62" s="819"/>
      <c r="BL62" s="819"/>
      <c r="BM62" s="819"/>
      <c r="BN62" s="820"/>
      <c r="BO62" s="218"/>
      <c r="BP62" s="218"/>
      <c r="BQ62" s="215">
        <v>56</v>
      </c>
      <c r="BR62" s="216"/>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07"/>
    </row>
    <row r="63" spans="1:131" ht="26.25" customHeight="1" thickBot="1" x14ac:dyDescent="0.25">
      <c r="A63" s="217" t="s">
        <v>378</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6451</v>
      </c>
      <c r="AG63" s="857"/>
      <c r="AH63" s="857"/>
      <c r="AI63" s="857"/>
      <c r="AJ63" s="858"/>
      <c r="AK63" s="859"/>
      <c r="AL63" s="854"/>
      <c r="AM63" s="854"/>
      <c r="AN63" s="854"/>
      <c r="AO63" s="854"/>
      <c r="AP63" s="857">
        <v>32097</v>
      </c>
      <c r="AQ63" s="857"/>
      <c r="AR63" s="857"/>
      <c r="AS63" s="857"/>
      <c r="AT63" s="857"/>
      <c r="AU63" s="857">
        <v>14982</v>
      </c>
      <c r="AV63" s="857"/>
      <c r="AW63" s="857"/>
      <c r="AX63" s="857"/>
      <c r="AY63" s="857"/>
      <c r="AZ63" s="861"/>
      <c r="BA63" s="861"/>
      <c r="BB63" s="861"/>
      <c r="BC63" s="861"/>
      <c r="BD63" s="861"/>
      <c r="BE63" s="862"/>
      <c r="BF63" s="862"/>
      <c r="BG63" s="862"/>
      <c r="BH63" s="862"/>
      <c r="BI63" s="863"/>
      <c r="BJ63" s="864" t="s">
        <v>122</v>
      </c>
      <c r="BK63" s="865"/>
      <c r="BL63" s="865"/>
      <c r="BM63" s="865"/>
      <c r="BN63" s="866"/>
      <c r="BO63" s="218"/>
      <c r="BP63" s="218"/>
      <c r="BQ63" s="215">
        <v>57</v>
      </c>
      <c r="BR63" s="216"/>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07"/>
    </row>
    <row r="64" spans="1:131" ht="26.25" customHeight="1" x14ac:dyDescent="0.2">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07"/>
    </row>
    <row r="65" spans="1:131" ht="26.25" customHeight="1" thickBot="1" x14ac:dyDescent="0.25">
      <c r="A65" s="209" t="s">
        <v>398</v>
      </c>
      <c r="B65" s="209"/>
      <c r="C65" s="209"/>
      <c r="D65" s="209"/>
      <c r="E65" s="209"/>
      <c r="F65" s="209"/>
      <c r="G65" s="209"/>
      <c r="H65" s="209"/>
      <c r="I65" s="209"/>
      <c r="J65" s="209"/>
      <c r="K65" s="209"/>
      <c r="L65" s="209"/>
      <c r="M65" s="209"/>
      <c r="N65" s="209"/>
      <c r="O65" s="209"/>
      <c r="P65" s="209"/>
      <c r="Q65" s="209"/>
      <c r="R65" s="209"/>
      <c r="S65" s="209"/>
      <c r="T65" s="209"/>
      <c r="U65" s="209"/>
      <c r="V65" s="209"/>
      <c r="W65" s="209"/>
      <c r="X65" s="209"/>
      <c r="Y65" s="209"/>
      <c r="Z65" s="209"/>
      <c r="AA65" s="209"/>
      <c r="AB65" s="209"/>
      <c r="AC65" s="209"/>
      <c r="AD65" s="209"/>
      <c r="AE65" s="209"/>
      <c r="AF65" s="209"/>
      <c r="AG65" s="209"/>
      <c r="AH65" s="209"/>
      <c r="AI65" s="209"/>
      <c r="AJ65" s="209"/>
      <c r="AK65" s="209"/>
      <c r="AL65" s="209"/>
      <c r="AM65" s="209"/>
      <c r="AN65" s="209"/>
      <c r="AO65" s="209"/>
      <c r="AP65" s="209"/>
      <c r="AQ65" s="209"/>
      <c r="AR65" s="209"/>
      <c r="AS65" s="209"/>
      <c r="AT65" s="209"/>
      <c r="AU65" s="209"/>
      <c r="AV65" s="209"/>
      <c r="AW65" s="209"/>
      <c r="AX65" s="209"/>
      <c r="AY65" s="209"/>
      <c r="AZ65" s="209"/>
      <c r="BA65" s="209"/>
      <c r="BB65" s="209"/>
      <c r="BC65" s="209"/>
      <c r="BD65" s="209"/>
      <c r="BE65" s="218"/>
      <c r="BF65" s="218"/>
      <c r="BG65" s="218"/>
      <c r="BH65" s="218"/>
      <c r="BI65" s="218"/>
      <c r="BJ65" s="218"/>
      <c r="BK65" s="218"/>
      <c r="BL65" s="218"/>
      <c r="BM65" s="218"/>
      <c r="BN65" s="218"/>
      <c r="BO65" s="218"/>
      <c r="BP65" s="218"/>
      <c r="BQ65" s="215">
        <v>59</v>
      </c>
      <c r="BR65" s="216"/>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07"/>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400</v>
      </c>
      <c r="AV66" s="747"/>
      <c r="AW66" s="747"/>
      <c r="AX66" s="747"/>
      <c r="AY66" s="748"/>
      <c r="AZ66" s="746" t="s">
        <v>364</v>
      </c>
      <c r="BA66" s="747"/>
      <c r="BB66" s="747"/>
      <c r="BC66" s="747"/>
      <c r="BD66" s="753"/>
      <c r="BE66" s="218"/>
      <c r="BF66" s="218"/>
      <c r="BG66" s="218"/>
      <c r="BH66" s="218"/>
      <c r="BI66" s="218"/>
      <c r="BJ66" s="218"/>
      <c r="BK66" s="218"/>
      <c r="BL66" s="218"/>
      <c r="BM66" s="218"/>
      <c r="BN66" s="218"/>
      <c r="BO66" s="218"/>
      <c r="BP66" s="218"/>
      <c r="BQ66" s="215">
        <v>60</v>
      </c>
      <c r="BR66" s="220"/>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07"/>
    </row>
    <row r="67" spans="1:131" ht="60.6"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18"/>
      <c r="BF67" s="218"/>
      <c r="BG67" s="218"/>
      <c r="BH67" s="218"/>
      <c r="BI67" s="218"/>
      <c r="BJ67" s="218"/>
      <c r="BK67" s="218"/>
      <c r="BL67" s="218"/>
      <c r="BM67" s="218"/>
      <c r="BN67" s="218"/>
      <c r="BO67" s="218"/>
      <c r="BP67" s="218"/>
      <c r="BQ67" s="215">
        <v>61</v>
      </c>
      <c r="BR67" s="220"/>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07"/>
    </row>
    <row r="68" spans="1:131" ht="26.25" customHeight="1" thickTop="1" x14ac:dyDescent="0.2">
      <c r="A68" s="213">
        <v>1</v>
      </c>
      <c r="B68" s="882" t="s">
        <v>558</v>
      </c>
      <c r="C68" s="883"/>
      <c r="D68" s="883"/>
      <c r="E68" s="883"/>
      <c r="F68" s="883"/>
      <c r="G68" s="883"/>
      <c r="H68" s="883"/>
      <c r="I68" s="883"/>
      <c r="J68" s="883"/>
      <c r="K68" s="883"/>
      <c r="L68" s="883"/>
      <c r="M68" s="883"/>
      <c r="N68" s="883"/>
      <c r="O68" s="883"/>
      <c r="P68" s="884"/>
      <c r="Q68" s="885">
        <v>14253</v>
      </c>
      <c r="R68" s="879"/>
      <c r="S68" s="879"/>
      <c r="T68" s="879"/>
      <c r="U68" s="879"/>
      <c r="V68" s="879">
        <v>13791</v>
      </c>
      <c r="W68" s="879"/>
      <c r="X68" s="879"/>
      <c r="Y68" s="879"/>
      <c r="Z68" s="879"/>
      <c r="AA68" s="879">
        <v>462</v>
      </c>
      <c r="AB68" s="879"/>
      <c r="AC68" s="879"/>
      <c r="AD68" s="879"/>
      <c r="AE68" s="879"/>
      <c r="AF68" s="879">
        <v>42</v>
      </c>
      <c r="AG68" s="879"/>
      <c r="AH68" s="879"/>
      <c r="AI68" s="879"/>
      <c r="AJ68" s="879"/>
      <c r="AK68" s="879" t="s">
        <v>488</v>
      </c>
      <c r="AL68" s="879"/>
      <c r="AM68" s="879"/>
      <c r="AN68" s="879"/>
      <c r="AO68" s="879"/>
      <c r="AP68" s="879">
        <v>13352</v>
      </c>
      <c r="AQ68" s="879"/>
      <c r="AR68" s="879"/>
      <c r="AS68" s="879"/>
      <c r="AT68" s="879"/>
      <c r="AU68" s="879">
        <v>11099</v>
      </c>
      <c r="AV68" s="879"/>
      <c r="AW68" s="879"/>
      <c r="AX68" s="879"/>
      <c r="AY68" s="879"/>
      <c r="AZ68" s="880"/>
      <c r="BA68" s="880"/>
      <c r="BB68" s="880"/>
      <c r="BC68" s="880"/>
      <c r="BD68" s="881"/>
      <c r="BE68" s="218"/>
      <c r="BF68" s="218"/>
      <c r="BG68" s="218"/>
      <c r="BH68" s="218"/>
      <c r="BI68" s="218"/>
      <c r="BJ68" s="218"/>
      <c r="BK68" s="218"/>
      <c r="BL68" s="218"/>
      <c r="BM68" s="218"/>
      <c r="BN68" s="218"/>
      <c r="BO68" s="218"/>
      <c r="BP68" s="218"/>
      <c r="BQ68" s="215">
        <v>62</v>
      </c>
      <c r="BR68" s="220"/>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07"/>
    </row>
    <row r="69" spans="1:131" ht="26.25" customHeight="1" x14ac:dyDescent="0.2">
      <c r="A69" s="215">
        <v>2</v>
      </c>
      <c r="B69" s="886" t="s">
        <v>559</v>
      </c>
      <c r="C69" s="887"/>
      <c r="D69" s="887"/>
      <c r="E69" s="887"/>
      <c r="F69" s="887"/>
      <c r="G69" s="887"/>
      <c r="H69" s="887"/>
      <c r="I69" s="887"/>
      <c r="J69" s="887"/>
      <c r="K69" s="887"/>
      <c r="L69" s="887"/>
      <c r="M69" s="887"/>
      <c r="N69" s="887"/>
      <c r="O69" s="887"/>
      <c r="P69" s="888"/>
      <c r="Q69" s="889">
        <v>5236</v>
      </c>
      <c r="R69" s="843"/>
      <c r="S69" s="843"/>
      <c r="T69" s="843"/>
      <c r="U69" s="843"/>
      <c r="V69" s="843">
        <v>4899</v>
      </c>
      <c r="W69" s="843"/>
      <c r="X69" s="843"/>
      <c r="Y69" s="843"/>
      <c r="Z69" s="843"/>
      <c r="AA69" s="843">
        <v>337</v>
      </c>
      <c r="AB69" s="843"/>
      <c r="AC69" s="843"/>
      <c r="AD69" s="843"/>
      <c r="AE69" s="843"/>
      <c r="AF69" s="843">
        <v>337</v>
      </c>
      <c r="AG69" s="843"/>
      <c r="AH69" s="843"/>
      <c r="AI69" s="843"/>
      <c r="AJ69" s="843"/>
      <c r="AK69" s="843">
        <v>863</v>
      </c>
      <c r="AL69" s="843"/>
      <c r="AM69" s="843"/>
      <c r="AN69" s="843"/>
      <c r="AO69" s="843"/>
      <c r="AP69" s="843" t="s">
        <v>488</v>
      </c>
      <c r="AQ69" s="843"/>
      <c r="AR69" s="843"/>
      <c r="AS69" s="843"/>
      <c r="AT69" s="843"/>
      <c r="AU69" s="843" t="s">
        <v>488</v>
      </c>
      <c r="AV69" s="843"/>
      <c r="AW69" s="843"/>
      <c r="AX69" s="843"/>
      <c r="AY69" s="843"/>
      <c r="AZ69" s="844"/>
      <c r="BA69" s="844"/>
      <c r="BB69" s="844"/>
      <c r="BC69" s="844"/>
      <c r="BD69" s="845"/>
      <c r="BE69" s="218"/>
      <c r="BF69" s="218"/>
      <c r="BG69" s="218"/>
      <c r="BH69" s="218"/>
      <c r="BI69" s="218"/>
      <c r="BJ69" s="218"/>
      <c r="BK69" s="218"/>
      <c r="BL69" s="218"/>
      <c r="BM69" s="218"/>
      <c r="BN69" s="218"/>
      <c r="BO69" s="218"/>
      <c r="BP69" s="218"/>
      <c r="BQ69" s="215">
        <v>63</v>
      </c>
      <c r="BR69" s="220"/>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07"/>
    </row>
    <row r="70" spans="1:131" ht="26.25" customHeight="1" x14ac:dyDescent="0.2">
      <c r="A70" s="215">
        <v>3</v>
      </c>
      <c r="B70" s="886" t="s">
        <v>560</v>
      </c>
      <c r="C70" s="887"/>
      <c r="D70" s="887"/>
      <c r="E70" s="887"/>
      <c r="F70" s="887"/>
      <c r="G70" s="887"/>
      <c r="H70" s="887"/>
      <c r="I70" s="887"/>
      <c r="J70" s="887"/>
      <c r="K70" s="887"/>
      <c r="L70" s="887"/>
      <c r="M70" s="887"/>
      <c r="N70" s="887"/>
      <c r="O70" s="887"/>
      <c r="P70" s="888"/>
      <c r="Q70" s="889">
        <v>1148479</v>
      </c>
      <c r="R70" s="843"/>
      <c r="S70" s="843"/>
      <c r="T70" s="843"/>
      <c r="U70" s="843"/>
      <c r="V70" s="843">
        <v>1132469</v>
      </c>
      <c r="W70" s="843"/>
      <c r="X70" s="843"/>
      <c r="Y70" s="843"/>
      <c r="Z70" s="843"/>
      <c r="AA70" s="843">
        <v>16010</v>
      </c>
      <c r="AB70" s="843"/>
      <c r="AC70" s="843"/>
      <c r="AD70" s="843"/>
      <c r="AE70" s="843"/>
      <c r="AF70" s="843">
        <v>16010</v>
      </c>
      <c r="AG70" s="843"/>
      <c r="AH70" s="843"/>
      <c r="AI70" s="843"/>
      <c r="AJ70" s="843"/>
      <c r="AK70" s="843">
        <v>6316</v>
      </c>
      <c r="AL70" s="843"/>
      <c r="AM70" s="843"/>
      <c r="AN70" s="843"/>
      <c r="AO70" s="843"/>
      <c r="AP70" s="843" t="s">
        <v>488</v>
      </c>
      <c r="AQ70" s="843"/>
      <c r="AR70" s="843"/>
      <c r="AS70" s="843"/>
      <c r="AT70" s="843"/>
      <c r="AU70" s="843" t="s">
        <v>488</v>
      </c>
      <c r="AV70" s="843"/>
      <c r="AW70" s="843"/>
      <c r="AX70" s="843"/>
      <c r="AY70" s="843"/>
      <c r="AZ70" s="844"/>
      <c r="BA70" s="844"/>
      <c r="BB70" s="844"/>
      <c r="BC70" s="844"/>
      <c r="BD70" s="845"/>
      <c r="BE70" s="218"/>
      <c r="BF70" s="218"/>
      <c r="BG70" s="218"/>
      <c r="BH70" s="218"/>
      <c r="BI70" s="218"/>
      <c r="BJ70" s="218"/>
      <c r="BK70" s="218"/>
      <c r="BL70" s="218"/>
      <c r="BM70" s="218"/>
      <c r="BN70" s="218"/>
      <c r="BO70" s="218"/>
      <c r="BP70" s="218"/>
      <c r="BQ70" s="215">
        <v>64</v>
      </c>
      <c r="BR70" s="220"/>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07"/>
    </row>
    <row r="71" spans="1:131" ht="26.25" customHeight="1" x14ac:dyDescent="0.2">
      <c r="A71" s="215">
        <v>4</v>
      </c>
      <c r="B71" s="886"/>
      <c r="C71" s="887"/>
      <c r="D71" s="887"/>
      <c r="E71" s="887"/>
      <c r="F71" s="887"/>
      <c r="G71" s="887"/>
      <c r="H71" s="887"/>
      <c r="I71" s="887"/>
      <c r="J71" s="887"/>
      <c r="K71" s="887"/>
      <c r="L71" s="887"/>
      <c r="M71" s="887"/>
      <c r="N71" s="887"/>
      <c r="O71" s="887"/>
      <c r="P71" s="888"/>
      <c r="Q71" s="889"/>
      <c r="R71" s="843"/>
      <c r="S71" s="843"/>
      <c r="T71" s="843"/>
      <c r="U71" s="843"/>
      <c r="V71" s="843"/>
      <c r="W71" s="843"/>
      <c r="X71" s="843"/>
      <c r="Y71" s="843"/>
      <c r="Z71" s="843"/>
      <c r="AA71" s="843"/>
      <c r="AB71" s="843"/>
      <c r="AC71" s="843"/>
      <c r="AD71" s="843"/>
      <c r="AE71" s="843"/>
      <c r="AF71" s="843"/>
      <c r="AG71" s="843"/>
      <c r="AH71" s="843"/>
      <c r="AI71" s="843"/>
      <c r="AJ71" s="843"/>
      <c r="AK71" s="843"/>
      <c r="AL71" s="843"/>
      <c r="AM71" s="843"/>
      <c r="AN71" s="843"/>
      <c r="AO71" s="843"/>
      <c r="AP71" s="843"/>
      <c r="AQ71" s="843"/>
      <c r="AR71" s="843"/>
      <c r="AS71" s="843"/>
      <c r="AT71" s="843"/>
      <c r="AU71" s="843"/>
      <c r="AV71" s="843"/>
      <c r="AW71" s="843"/>
      <c r="AX71" s="843"/>
      <c r="AY71" s="843"/>
      <c r="AZ71" s="844"/>
      <c r="BA71" s="844"/>
      <c r="BB71" s="844"/>
      <c r="BC71" s="844"/>
      <c r="BD71" s="845"/>
      <c r="BE71" s="218"/>
      <c r="BF71" s="218"/>
      <c r="BG71" s="218"/>
      <c r="BH71" s="218"/>
      <c r="BI71" s="218"/>
      <c r="BJ71" s="218"/>
      <c r="BK71" s="218"/>
      <c r="BL71" s="218"/>
      <c r="BM71" s="218"/>
      <c r="BN71" s="218"/>
      <c r="BO71" s="218"/>
      <c r="BP71" s="218"/>
      <c r="BQ71" s="215">
        <v>65</v>
      </c>
      <c r="BR71" s="220"/>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07"/>
    </row>
    <row r="72" spans="1:131" ht="26.25" customHeight="1" x14ac:dyDescent="0.2">
      <c r="A72" s="215">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4"/>
      <c r="BA72" s="844"/>
      <c r="BB72" s="844"/>
      <c r="BC72" s="844"/>
      <c r="BD72" s="845"/>
      <c r="BE72" s="218"/>
      <c r="BF72" s="218"/>
      <c r="BG72" s="218"/>
      <c r="BH72" s="218"/>
      <c r="BI72" s="218"/>
      <c r="BJ72" s="218"/>
      <c r="BK72" s="218"/>
      <c r="BL72" s="218"/>
      <c r="BM72" s="218"/>
      <c r="BN72" s="218"/>
      <c r="BO72" s="218"/>
      <c r="BP72" s="218"/>
      <c r="BQ72" s="215">
        <v>66</v>
      </c>
      <c r="BR72" s="220"/>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07"/>
    </row>
    <row r="73" spans="1:131" ht="26.25" customHeight="1" x14ac:dyDescent="0.2">
      <c r="A73" s="215">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4"/>
      <c r="BA73" s="844"/>
      <c r="BB73" s="844"/>
      <c r="BC73" s="844"/>
      <c r="BD73" s="845"/>
      <c r="BE73" s="218"/>
      <c r="BF73" s="218"/>
      <c r="BG73" s="218"/>
      <c r="BH73" s="218"/>
      <c r="BI73" s="218"/>
      <c r="BJ73" s="218"/>
      <c r="BK73" s="218"/>
      <c r="BL73" s="218"/>
      <c r="BM73" s="218"/>
      <c r="BN73" s="218"/>
      <c r="BO73" s="218"/>
      <c r="BP73" s="218"/>
      <c r="BQ73" s="215">
        <v>67</v>
      </c>
      <c r="BR73" s="220"/>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07"/>
    </row>
    <row r="74" spans="1:131" ht="26.25" customHeight="1" x14ac:dyDescent="0.2">
      <c r="A74" s="215">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4"/>
      <c r="BA74" s="844"/>
      <c r="BB74" s="844"/>
      <c r="BC74" s="844"/>
      <c r="BD74" s="845"/>
      <c r="BE74" s="218"/>
      <c r="BF74" s="218"/>
      <c r="BG74" s="218"/>
      <c r="BH74" s="218"/>
      <c r="BI74" s="218"/>
      <c r="BJ74" s="218"/>
      <c r="BK74" s="218"/>
      <c r="BL74" s="218"/>
      <c r="BM74" s="218"/>
      <c r="BN74" s="218"/>
      <c r="BO74" s="218"/>
      <c r="BP74" s="218"/>
      <c r="BQ74" s="215">
        <v>68</v>
      </c>
      <c r="BR74" s="220"/>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07"/>
    </row>
    <row r="75" spans="1:131" ht="26.25" customHeight="1" x14ac:dyDescent="0.2">
      <c r="A75" s="215">
        <v>8</v>
      </c>
      <c r="B75" s="886"/>
      <c r="C75" s="887"/>
      <c r="D75" s="887"/>
      <c r="E75" s="887"/>
      <c r="F75" s="887"/>
      <c r="G75" s="887"/>
      <c r="H75" s="887"/>
      <c r="I75" s="887"/>
      <c r="J75" s="887"/>
      <c r="K75" s="887"/>
      <c r="L75" s="887"/>
      <c r="M75" s="887"/>
      <c r="N75" s="887"/>
      <c r="O75" s="887"/>
      <c r="P75" s="888"/>
      <c r="Q75" s="890"/>
      <c r="R75" s="891"/>
      <c r="S75" s="891"/>
      <c r="T75" s="891"/>
      <c r="U75" s="846"/>
      <c r="V75" s="892"/>
      <c r="W75" s="891"/>
      <c r="X75" s="891"/>
      <c r="Y75" s="891"/>
      <c r="Z75" s="846"/>
      <c r="AA75" s="892"/>
      <c r="AB75" s="891"/>
      <c r="AC75" s="891"/>
      <c r="AD75" s="891"/>
      <c r="AE75" s="846"/>
      <c r="AF75" s="892"/>
      <c r="AG75" s="891"/>
      <c r="AH75" s="891"/>
      <c r="AI75" s="891"/>
      <c r="AJ75" s="846"/>
      <c r="AK75" s="892"/>
      <c r="AL75" s="891"/>
      <c r="AM75" s="891"/>
      <c r="AN75" s="891"/>
      <c r="AO75" s="846"/>
      <c r="AP75" s="892"/>
      <c r="AQ75" s="891"/>
      <c r="AR75" s="891"/>
      <c r="AS75" s="891"/>
      <c r="AT75" s="846"/>
      <c r="AU75" s="892"/>
      <c r="AV75" s="891"/>
      <c r="AW75" s="891"/>
      <c r="AX75" s="891"/>
      <c r="AY75" s="846"/>
      <c r="AZ75" s="844"/>
      <c r="BA75" s="844"/>
      <c r="BB75" s="844"/>
      <c r="BC75" s="844"/>
      <c r="BD75" s="845"/>
      <c r="BE75" s="218"/>
      <c r="BF75" s="218"/>
      <c r="BG75" s="218"/>
      <c r="BH75" s="218"/>
      <c r="BI75" s="218"/>
      <c r="BJ75" s="218"/>
      <c r="BK75" s="218"/>
      <c r="BL75" s="218"/>
      <c r="BM75" s="218"/>
      <c r="BN75" s="218"/>
      <c r="BO75" s="218"/>
      <c r="BP75" s="218"/>
      <c r="BQ75" s="215">
        <v>69</v>
      </c>
      <c r="BR75" s="220"/>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07"/>
    </row>
    <row r="76" spans="1:131" ht="26.25" customHeight="1" x14ac:dyDescent="0.2">
      <c r="A76" s="215">
        <v>9</v>
      </c>
      <c r="B76" s="886"/>
      <c r="C76" s="887"/>
      <c r="D76" s="887"/>
      <c r="E76" s="887"/>
      <c r="F76" s="887"/>
      <c r="G76" s="887"/>
      <c r="H76" s="887"/>
      <c r="I76" s="887"/>
      <c r="J76" s="887"/>
      <c r="K76" s="887"/>
      <c r="L76" s="887"/>
      <c r="M76" s="887"/>
      <c r="N76" s="887"/>
      <c r="O76" s="887"/>
      <c r="P76" s="888"/>
      <c r="Q76" s="890"/>
      <c r="R76" s="891"/>
      <c r="S76" s="891"/>
      <c r="T76" s="891"/>
      <c r="U76" s="846"/>
      <c r="V76" s="892"/>
      <c r="W76" s="891"/>
      <c r="X76" s="891"/>
      <c r="Y76" s="891"/>
      <c r="Z76" s="846"/>
      <c r="AA76" s="892"/>
      <c r="AB76" s="891"/>
      <c r="AC76" s="891"/>
      <c r="AD76" s="891"/>
      <c r="AE76" s="846"/>
      <c r="AF76" s="892"/>
      <c r="AG76" s="891"/>
      <c r="AH76" s="891"/>
      <c r="AI76" s="891"/>
      <c r="AJ76" s="846"/>
      <c r="AK76" s="892"/>
      <c r="AL76" s="891"/>
      <c r="AM76" s="891"/>
      <c r="AN76" s="891"/>
      <c r="AO76" s="846"/>
      <c r="AP76" s="892"/>
      <c r="AQ76" s="891"/>
      <c r="AR76" s="891"/>
      <c r="AS76" s="891"/>
      <c r="AT76" s="846"/>
      <c r="AU76" s="892"/>
      <c r="AV76" s="891"/>
      <c r="AW76" s="891"/>
      <c r="AX76" s="891"/>
      <c r="AY76" s="846"/>
      <c r="AZ76" s="844"/>
      <c r="BA76" s="844"/>
      <c r="BB76" s="844"/>
      <c r="BC76" s="844"/>
      <c r="BD76" s="845"/>
      <c r="BE76" s="218"/>
      <c r="BF76" s="218"/>
      <c r="BG76" s="218"/>
      <c r="BH76" s="218"/>
      <c r="BI76" s="218"/>
      <c r="BJ76" s="218"/>
      <c r="BK76" s="218"/>
      <c r="BL76" s="218"/>
      <c r="BM76" s="218"/>
      <c r="BN76" s="218"/>
      <c r="BO76" s="218"/>
      <c r="BP76" s="218"/>
      <c r="BQ76" s="215">
        <v>70</v>
      </c>
      <c r="BR76" s="220"/>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07"/>
    </row>
    <row r="77" spans="1:131" ht="26.25" customHeight="1" x14ac:dyDescent="0.2">
      <c r="A77" s="215">
        <v>10</v>
      </c>
      <c r="B77" s="886"/>
      <c r="C77" s="887"/>
      <c r="D77" s="887"/>
      <c r="E77" s="887"/>
      <c r="F77" s="887"/>
      <c r="G77" s="887"/>
      <c r="H77" s="887"/>
      <c r="I77" s="887"/>
      <c r="J77" s="887"/>
      <c r="K77" s="887"/>
      <c r="L77" s="887"/>
      <c r="M77" s="887"/>
      <c r="N77" s="887"/>
      <c r="O77" s="887"/>
      <c r="P77" s="888"/>
      <c r="Q77" s="890"/>
      <c r="R77" s="891"/>
      <c r="S77" s="891"/>
      <c r="T77" s="891"/>
      <c r="U77" s="846"/>
      <c r="V77" s="892"/>
      <c r="W77" s="891"/>
      <c r="X77" s="891"/>
      <c r="Y77" s="891"/>
      <c r="Z77" s="846"/>
      <c r="AA77" s="892"/>
      <c r="AB77" s="891"/>
      <c r="AC77" s="891"/>
      <c r="AD77" s="891"/>
      <c r="AE77" s="846"/>
      <c r="AF77" s="892"/>
      <c r="AG77" s="891"/>
      <c r="AH77" s="891"/>
      <c r="AI77" s="891"/>
      <c r="AJ77" s="846"/>
      <c r="AK77" s="892"/>
      <c r="AL77" s="891"/>
      <c r="AM77" s="891"/>
      <c r="AN77" s="891"/>
      <c r="AO77" s="846"/>
      <c r="AP77" s="892"/>
      <c r="AQ77" s="891"/>
      <c r="AR77" s="891"/>
      <c r="AS77" s="891"/>
      <c r="AT77" s="846"/>
      <c r="AU77" s="892"/>
      <c r="AV77" s="891"/>
      <c r="AW77" s="891"/>
      <c r="AX77" s="891"/>
      <c r="AY77" s="846"/>
      <c r="AZ77" s="844"/>
      <c r="BA77" s="844"/>
      <c r="BB77" s="844"/>
      <c r="BC77" s="844"/>
      <c r="BD77" s="845"/>
      <c r="BE77" s="218"/>
      <c r="BF77" s="218"/>
      <c r="BG77" s="218"/>
      <c r="BH77" s="218"/>
      <c r="BI77" s="218"/>
      <c r="BJ77" s="218"/>
      <c r="BK77" s="218"/>
      <c r="BL77" s="218"/>
      <c r="BM77" s="218"/>
      <c r="BN77" s="218"/>
      <c r="BO77" s="218"/>
      <c r="BP77" s="218"/>
      <c r="BQ77" s="215">
        <v>71</v>
      </c>
      <c r="BR77" s="220"/>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07"/>
    </row>
    <row r="78" spans="1:131" ht="26.25" customHeight="1" x14ac:dyDescent="0.2">
      <c r="A78" s="215">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4"/>
      <c r="BA78" s="844"/>
      <c r="BB78" s="844"/>
      <c r="BC78" s="844"/>
      <c r="BD78" s="845"/>
      <c r="BE78" s="218"/>
      <c r="BF78" s="218"/>
      <c r="BG78" s="218"/>
      <c r="BH78" s="218"/>
      <c r="BI78" s="218"/>
      <c r="BJ78" s="207"/>
      <c r="BK78" s="207"/>
      <c r="BL78" s="207"/>
      <c r="BM78" s="207"/>
      <c r="BN78" s="207"/>
      <c r="BO78" s="218"/>
      <c r="BP78" s="218"/>
      <c r="BQ78" s="215">
        <v>72</v>
      </c>
      <c r="BR78" s="220"/>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07"/>
    </row>
    <row r="79" spans="1:131" ht="26.25" customHeight="1" x14ac:dyDescent="0.2">
      <c r="A79" s="215">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4"/>
      <c r="BA79" s="844"/>
      <c r="BB79" s="844"/>
      <c r="BC79" s="844"/>
      <c r="BD79" s="845"/>
      <c r="BE79" s="218"/>
      <c r="BF79" s="218"/>
      <c r="BG79" s="218"/>
      <c r="BH79" s="218"/>
      <c r="BI79" s="218"/>
      <c r="BJ79" s="207"/>
      <c r="BK79" s="207"/>
      <c r="BL79" s="207"/>
      <c r="BM79" s="207"/>
      <c r="BN79" s="207"/>
      <c r="BO79" s="218"/>
      <c r="BP79" s="218"/>
      <c r="BQ79" s="215">
        <v>73</v>
      </c>
      <c r="BR79" s="220"/>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07"/>
    </row>
    <row r="80" spans="1:131" ht="26.25" customHeight="1" x14ac:dyDescent="0.2">
      <c r="A80" s="215">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4"/>
      <c r="BA80" s="844"/>
      <c r="BB80" s="844"/>
      <c r="BC80" s="844"/>
      <c r="BD80" s="845"/>
      <c r="BE80" s="218"/>
      <c r="BF80" s="218"/>
      <c r="BG80" s="218"/>
      <c r="BH80" s="218"/>
      <c r="BI80" s="218"/>
      <c r="BJ80" s="218"/>
      <c r="BK80" s="218"/>
      <c r="BL80" s="218"/>
      <c r="BM80" s="218"/>
      <c r="BN80" s="218"/>
      <c r="BO80" s="218"/>
      <c r="BP80" s="218"/>
      <c r="BQ80" s="215">
        <v>74</v>
      </c>
      <c r="BR80" s="220"/>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07"/>
    </row>
    <row r="81" spans="1:131" ht="26.25" customHeight="1" x14ac:dyDescent="0.2">
      <c r="A81" s="215">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4"/>
      <c r="BA81" s="844"/>
      <c r="BB81" s="844"/>
      <c r="BC81" s="844"/>
      <c r="BD81" s="845"/>
      <c r="BE81" s="218"/>
      <c r="BF81" s="218"/>
      <c r="BG81" s="218"/>
      <c r="BH81" s="218"/>
      <c r="BI81" s="218"/>
      <c r="BJ81" s="218"/>
      <c r="BK81" s="218"/>
      <c r="BL81" s="218"/>
      <c r="BM81" s="218"/>
      <c r="BN81" s="218"/>
      <c r="BO81" s="218"/>
      <c r="BP81" s="218"/>
      <c r="BQ81" s="215">
        <v>75</v>
      </c>
      <c r="BR81" s="220"/>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07"/>
    </row>
    <row r="82" spans="1:131" ht="26.25" customHeight="1" x14ac:dyDescent="0.2">
      <c r="A82" s="215">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4"/>
      <c r="BA82" s="844"/>
      <c r="BB82" s="844"/>
      <c r="BC82" s="844"/>
      <c r="BD82" s="845"/>
      <c r="BE82" s="218"/>
      <c r="BF82" s="218"/>
      <c r="BG82" s="218"/>
      <c r="BH82" s="218"/>
      <c r="BI82" s="218"/>
      <c r="BJ82" s="218"/>
      <c r="BK82" s="218"/>
      <c r="BL82" s="218"/>
      <c r="BM82" s="218"/>
      <c r="BN82" s="218"/>
      <c r="BO82" s="218"/>
      <c r="BP82" s="218"/>
      <c r="BQ82" s="215">
        <v>76</v>
      </c>
      <c r="BR82" s="220"/>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07"/>
    </row>
    <row r="83" spans="1:131" ht="26.25" customHeight="1" x14ac:dyDescent="0.2">
      <c r="A83" s="215">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4"/>
      <c r="BA83" s="844"/>
      <c r="BB83" s="844"/>
      <c r="BC83" s="844"/>
      <c r="BD83" s="845"/>
      <c r="BE83" s="218"/>
      <c r="BF83" s="218"/>
      <c r="BG83" s="218"/>
      <c r="BH83" s="218"/>
      <c r="BI83" s="218"/>
      <c r="BJ83" s="218"/>
      <c r="BK83" s="218"/>
      <c r="BL83" s="218"/>
      <c r="BM83" s="218"/>
      <c r="BN83" s="218"/>
      <c r="BO83" s="218"/>
      <c r="BP83" s="218"/>
      <c r="BQ83" s="215">
        <v>77</v>
      </c>
      <c r="BR83" s="220"/>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07"/>
    </row>
    <row r="84" spans="1:131" ht="26.25" customHeight="1" x14ac:dyDescent="0.2">
      <c r="A84" s="215">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4"/>
      <c r="BA84" s="844"/>
      <c r="BB84" s="844"/>
      <c r="BC84" s="844"/>
      <c r="BD84" s="845"/>
      <c r="BE84" s="218"/>
      <c r="BF84" s="218"/>
      <c r="BG84" s="218"/>
      <c r="BH84" s="218"/>
      <c r="BI84" s="218"/>
      <c r="BJ84" s="218"/>
      <c r="BK84" s="218"/>
      <c r="BL84" s="218"/>
      <c r="BM84" s="218"/>
      <c r="BN84" s="218"/>
      <c r="BO84" s="218"/>
      <c r="BP84" s="218"/>
      <c r="BQ84" s="215">
        <v>78</v>
      </c>
      <c r="BR84" s="220"/>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07"/>
    </row>
    <row r="85" spans="1:131" ht="26.25" customHeight="1" x14ac:dyDescent="0.2">
      <c r="A85" s="215">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4"/>
      <c r="BA85" s="844"/>
      <c r="BB85" s="844"/>
      <c r="BC85" s="844"/>
      <c r="BD85" s="845"/>
      <c r="BE85" s="218"/>
      <c r="BF85" s="218"/>
      <c r="BG85" s="218"/>
      <c r="BH85" s="218"/>
      <c r="BI85" s="218"/>
      <c r="BJ85" s="218"/>
      <c r="BK85" s="218"/>
      <c r="BL85" s="218"/>
      <c r="BM85" s="218"/>
      <c r="BN85" s="218"/>
      <c r="BO85" s="218"/>
      <c r="BP85" s="218"/>
      <c r="BQ85" s="215">
        <v>79</v>
      </c>
      <c r="BR85" s="220"/>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07"/>
    </row>
    <row r="86" spans="1:131" ht="26.25" customHeight="1" x14ac:dyDescent="0.2">
      <c r="A86" s="215">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4"/>
      <c r="BA86" s="844"/>
      <c r="BB86" s="844"/>
      <c r="BC86" s="844"/>
      <c r="BD86" s="845"/>
      <c r="BE86" s="218"/>
      <c r="BF86" s="218"/>
      <c r="BG86" s="218"/>
      <c r="BH86" s="218"/>
      <c r="BI86" s="218"/>
      <c r="BJ86" s="218"/>
      <c r="BK86" s="218"/>
      <c r="BL86" s="218"/>
      <c r="BM86" s="218"/>
      <c r="BN86" s="218"/>
      <c r="BO86" s="218"/>
      <c r="BP86" s="218"/>
      <c r="BQ86" s="215">
        <v>80</v>
      </c>
      <c r="BR86" s="220"/>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07"/>
    </row>
    <row r="87" spans="1:131" ht="26.25" customHeight="1" x14ac:dyDescent="0.2">
      <c r="A87" s="221">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18"/>
      <c r="BF87" s="218"/>
      <c r="BG87" s="218"/>
      <c r="BH87" s="218"/>
      <c r="BI87" s="218"/>
      <c r="BJ87" s="218"/>
      <c r="BK87" s="218"/>
      <c r="BL87" s="218"/>
      <c r="BM87" s="218"/>
      <c r="BN87" s="218"/>
      <c r="BO87" s="218"/>
      <c r="BP87" s="218"/>
      <c r="BQ87" s="215">
        <v>81</v>
      </c>
      <c r="BR87" s="220"/>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07"/>
    </row>
    <row r="88" spans="1:131" ht="26.25" customHeight="1" thickBot="1" x14ac:dyDescent="0.25">
      <c r="A88" s="217" t="s">
        <v>378</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16389</v>
      </c>
      <c r="AG88" s="857"/>
      <c r="AH88" s="857"/>
      <c r="AI88" s="857"/>
      <c r="AJ88" s="857"/>
      <c r="AK88" s="854"/>
      <c r="AL88" s="854"/>
      <c r="AM88" s="854"/>
      <c r="AN88" s="854"/>
      <c r="AO88" s="854"/>
      <c r="AP88" s="857">
        <v>13352</v>
      </c>
      <c r="AQ88" s="857"/>
      <c r="AR88" s="857"/>
      <c r="AS88" s="857"/>
      <c r="AT88" s="857"/>
      <c r="AU88" s="857">
        <v>11099</v>
      </c>
      <c r="AV88" s="857"/>
      <c r="AW88" s="857"/>
      <c r="AX88" s="857"/>
      <c r="AY88" s="857"/>
      <c r="AZ88" s="862"/>
      <c r="BA88" s="862"/>
      <c r="BB88" s="862"/>
      <c r="BC88" s="862"/>
      <c r="BD88" s="863"/>
      <c r="BE88" s="218"/>
      <c r="BF88" s="218"/>
      <c r="BG88" s="218"/>
      <c r="BH88" s="218"/>
      <c r="BI88" s="218"/>
      <c r="BJ88" s="218"/>
      <c r="BK88" s="218"/>
      <c r="BL88" s="218"/>
      <c r="BM88" s="218"/>
      <c r="BN88" s="218"/>
      <c r="BO88" s="218"/>
      <c r="BP88" s="218"/>
      <c r="BQ88" s="215">
        <v>82</v>
      </c>
      <c r="BR88" s="220"/>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07"/>
    </row>
    <row r="89" spans="1:131" ht="26.25" hidden="1" customHeight="1" x14ac:dyDescent="0.2">
      <c r="A89" s="222"/>
      <c r="B89" s="223"/>
      <c r="C89" s="223"/>
      <c r="D89" s="223"/>
      <c r="E89" s="223"/>
      <c r="F89" s="223"/>
      <c r="G89" s="223"/>
      <c r="H89" s="223"/>
      <c r="I89" s="223"/>
      <c r="J89" s="223"/>
      <c r="K89" s="223"/>
      <c r="L89" s="223"/>
      <c r="M89" s="223"/>
      <c r="N89" s="223"/>
      <c r="O89" s="223"/>
      <c r="P89" s="223"/>
      <c r="Q89" s="224"/>
      <c r="R89" s="224"/>
      <c r="S89" s="224"/>
      <c r="T89" s="224"/>
      <c r="U89" s="224"/>
      <c r="V89" s="224"/>
      <c r="W89" s="224"/>
      <c r="X89" s="224"/>
      <c r="Y89" s="224"/>
      <c r="Z89" s="224"/>
      <c r="AA89" s="224"/>
      <c r="AB89" s="224"/>
      <c r="AC89" s="224"/>
      <c r="AD89" s="224"/>
      <c r="AE89" s="224"/>
      <c r="AF89" s="224"/>
      <c r="AG89" s="224"/>
      <c r="AH89" s="224"/>
      <c r="AI89" s="224"/>
      <c r="AJ89" s="224"/>
      <c r="AK89" s="224"/>
      <c r="AL89" s="224"/>
      <c r="AM89" s="224"/>
      <c r="AN89" s="224"/>
      <c r="AO89" s="224"/>
      <c r="AP89" s="224"/>
      <c r="AQ89" s="224"/>
      <c r="AR89" s="224"/>
      <c r="AS89" s="224"/>
      <c r="AT89" s="224"/>
      <c r="AU89" s="224"/>
      <c r="AV89" s="224"/>
      <c r="AW89" s="224"/>
      <c r="AX89" s="224"/>
      <c r="AY89" s="224"/>
      <c r="AZ89" s="225"/>
      <c r="BA89" s="225"/>
      <c r="BB89" s="225"/>
      <c r="BC89" s="225"/>
      <c r="BD89" s="225"/>
      <c r="BE89" s="218"/>
      <c r="BF89" s="218"/>
      <c r="BG89" s="218"/>
      <c r="BH89" s="218"/>
      <c r="BI89" s="218"/>
      <c r="BJ89" s="218"/>
      <c r="BK89" s="218"/>
      <c r="BL89" s="218"/>
      <c r="BM89" s="218"/>
      <c r="BN89" s="218"/>
      <c r="BO89" s="218"/>
      <c r="BP89" s="218"/>
      <c r="BQ89" s="215">
        <v>83</v>
      </c>
      <c r="BR89" s="220"/>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07"/>
    </row>
    <row r="90" spans="1:131" ht="26.25" hidden="1" customHeight="1" x14ac:dyDescent="0.2">
      <c r="A90" s="222"/>
      <c r="B90" s="223"/>
      <c r="C90" s="223"/>
      <c r="D90" s="223"/>
      <c r="E90" s="223"/>
      <c r="F90" s="223"/>
      <c r="G90" s="223"/>
      <c r="H90" s="223"/>
      <c r="I90" s="223"/>
      <c r="J90" s="223"/>
      <c r="K90" s="223"/>
      <c r="L90" s="223"/>
      <c r="M90" s="223"/>
      <c r="N90" s="223"/>
      <c r="O90" s="223"/>
      <c r="P90" s="223"/>
      <c r="Q90" s="224"/>
      <c r="R90" s="224"/>
      <c r="S90" s="224"/>
      <c r="T90" s="224"/>
      <c r="U90" s="224"/>
      <c r="V90" s="224"/>
      <c r="W90" s="224"/>
      <c r="X90" s="224"/>
      <c r="Y90" s="224"/>
      <c r="Z90" s="224"/>
      <c r="AA90" s="224"/>
      <c r="AB90" s="224"/>
      <c r="AC90" s="224"/>
      <c r="AD90" s="224"/>
      <c r="AE90" s="224"/>
      <c r="AF90" s="224"/>
      <c r="AG90" s="224"/>
      <c r="AH90" s="224"/>
      <c r="AI90" s="224"/>
      <c r="AJ90" s="224"/>
      <c r="AK90" s="224"/>
      <c r="AL90" s="224"/>
      <c r="AM90" s="224"/>
      <c r="AN90" s="224"/>
      <c r="AO90" s="224"/>
      <c r="AP90" s="224"/>
      <c r="AQ90" s="224"/>
      <c r="AR90" s="224"/>
      <c r="AS90" s="224"/>
      <c r="AT90" s="224"/>
      <c r="AU90" s="224"/>
      <c r="AV90" s="224"/>
      <c r="AW90" s="224"/>
      <c r="AX90" s="224"/>
      <c r="AY90" s="224"/>
      <c r="AZ90" s="225"/>
      <c r="BA90" s="225"/>
      <c r="BB90" s="225"/>
      <c r="BC90" s="225"/>
      <c r="BD90" s="225"/>
      <c r="BE90" s="218"/>
      <c r="BF90" s="218"/>
      <c r="BG90" s="218"/>
      <c r="BH90" s="218"/>
      <c r="BI90" s="218"/>
      <c r="BJ90" s="218"/>
      <c r="BK90" s="218"/>
      <c r="BL90" s="218"/>
      <c r="BM90" s="218"/>
      <c r="BN90" s="218"/>
      <c r="BO90" s="218"/>
      <c r="BP90" s="218"/>
      <c r="BQ90" s="215">
        <v>84</v>
      </c>
      <c r="BR90" s="220"/>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07"/>
    </row>
    <row r="91" spans="1:131" ht="26.25" hidden="1" customHeight="1" x14ac:dyDescent="0.2">
      <c r="A91" s="222"/>
      <c r="B91" s="223"/>
      <c r="C91" s="223"/>
      <c r="D91" s="223"/>
      <c r="E91" s="223"/>
      <c r="F91" s="223"/>
      <c r="G91" s="223"/>
      <c r="H91" s="223"/>
      <c r="I91" s="223"/>
      <c r="J91" s="223"/>
      <c r="K91" s="223"/>
      <c r="L91" s="223"/>
      <c r="M91" s="223"/>
      <c r="N91" s="223"/>
      <c r="O91" s="223"/>
      <c r="P91" s="223"/>
      <c r="Q91" s="224"/>
      <c r="R91" s="224"/>
      <c r="S91" s="224"/>
      <c r="T91" s="224"/>
      <c r="U91" s="224"/>
      <c r="V91" s="224"/>
      <c r="W91" s="224"/>
      <c r="X91" s="224"/>
      <c r="Y91" s="224"/>
      <c r="Z91" s="224"/>
      <c r="AA91" s="224"/>
      <c r="AB91" s="224"/>
      <c r="AC91" s="224"/>
      <c r="AD91" s="224"/>
      <c r="AE91" s="224"/>
      <c r="AF91" s="224"/>
      <c r="AG91" s="224"/>
      <c r="AH91" s="224"/>
      <c r="AI91" s="224"/>
      <c r="AJ91" s="224"/>
      <c r="AK91" s="224"/>
      <c r="AL91" s="224"/>
      <c r="AM91" s="224"/>
      <c r="AN91" s="224"/>
      <c r="AO91" s="224"/>
      <c r="AP91" s="224"/>
      <c r="AQ91" s="224"/>
      <c r="AR91" s="224"/>
      <c r="AS91" s="224"/>
      <c r="AT91" s="224"/>
      <c r="AU91" s="224"/>
      <c r="AV91" s="224"/>
      <c r="AW91" s="224"/>
      <c r="AX91" s="224"/>
      <c r="AY91" s="224"/>
      <c r="AZ91" s="225"/>
      <c r="BA91" s="225"/>
      <c r="BB91" s="225"/>
      <c r="BC91" s="225"/>
      <c r="BD91" s="225"/>
      <c r="BE91" s="218"/>
      <c r="BF91" s="218"/>
      <c r="BG91" s="218"/>
      <c r="BH91" s="218"/>
      <c r="BI91" s="218"/>
      <c r="BJ91" s="218"/>
      <c r="BK91" s="218"/>
      <c r="BL91" s="218"/>
      <c r="BM91" s="218"/>
      <c r="BN91" s="218"/>
      <c r="BO91" s="218"/>
      <c r="BP91" s="218"/>
      <c r="BQ91" s="215">
        <v>85</v>
      </c>
      <c r="BR91" s="220"/>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07"/>
    </row>
    <row r="92" spans="1:131" ht="26.25" hidden="1" customHeight="1" x14ac:dyDescent="0.2">
      <c r="A92" s="222"/>
      <c r="B92" s="223"/>
      <c r="C92" s="223"/>
      <c r="D92" s="223"/>
      <c r="E92" s="223"/>
      <c r="F92" s="223"/>
      <c r="G92" s="223"/>
      <c r="H92" s="223"/>
      <c r="I92" s="223"/>
      <c r="J92" s="223"/>
      <c r="K92" s="223"/>
      <c r="L92" s="223"/>
      <c r="M92" s="223"/>
      <c r="N92" s="223"/>
      <c r="O92" s="223"/>
      <c r="P92" s="223"/>
      <c r="Q92" s="224"/>
      <c r="R92" s="224"/>
      <c r="S92" s="224"/>
      <c r="T92" s="224"/>
      <c r="U92" s="224"/>
      <c r="V92" s="224"/>
      <c r="W92" s="224"/>
      <c r="X92" s="224"/>
      <c r="Y92" s="224"/>
      <c r="Z92" s="224"/>
      <c r="AA92" s="224"/>
      <c r="AB92" s="224"/>
      <c r="AC92" s="224"/>
      <c r="AD92" s="224"/>
      <c r="AE92" s="224"/>
      <c r="AF92" s="224"/>
      <c r="AG92" s="224"/>
      <c r="AH92" s="224"/>
      <c r="AI92" s="224"/>
      <c r="AJ92" s="224"/>
      <c r="AK92" s="224"/>
      <c r="AL92" s="224"/>
      <c r="AM92" s="224"/>
      <c r="AN92" s="224"/>
      <c r="AO92" s="224"/>
      <c r="AP92" s="224"/>
      <c r="AQ92" s="224"/>
      <c r="AR92" s="224"/>
      <c r="AS92" s="224"/>
      <c r="AT92" s="224"/>
      <c r="AU92" s="224"/>
      <c r="AV92" s="224"/>
      <c r="AW92" s="224"/>
      <c r="AX92" s="224"/>
      <c r="AY92" s="224"/>
      <c r="AZ92" s="225"/>
      <c r="BA92" s="225"/>
      <c r="BB92" s="225"/>
      <c r="BC92" s="225"/>
      <c r="BD92" s="225"/>
      <c r="BE92" s="218"/>
      <c r="BF92" s="218"/>
      <c r="BG92" s="218"/>
      <c r="BH92" s="218"/>
      <c r="BI92" s="218"/>
      <c r="BJ92" s="218"/>
      <c r="BK92" s="218"/>
      <c r="BL92" s="218"/>
      <c r="BM92" s="218"/>
      <c r="BN92" s="218"/>
      <c r="BO92" s="218"/>
      <c r="BP92" s="218"/>
      <c r="BQ92" s="215">
        <v>86</v>
      </c>
      <c r="BR92" s="220"/>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07"/>
    </row>
    <row r="93" spans="1:131" ht="26.25" hidden="1" customHeight="1" x14ac:dyDescent="0.2">
      <c r="A93" s="222"/>
      <c r="B93" s="223"/>
      <c r="C93" s="223"/>
      <c r="D93" s="223"/>
      <c r="E93" s="223"/>
      <c r="F93" s="223"/>
      <c r="G93" s="223"/>
      <c r="H93" s="223"/>
      <c r="I93" s="223"/>
      <c r="J93" s="223"/>
      <c r="K93" s="223"/>
      <c r="L93" s="223"/>
      <c r="M93" s="223"/>
      <c r="N93" s="223"/>
      <c r="O93" s="223"/>
      <c r="P93" s="223"/>
      <c r="Q93" s="224"/>
      <c r="R93" s="224"/>
      <c r="S93" s="224"/>
      <c r="T93" s="224"/>
      <c r="U93" s="224"/>
      <c r="V93" s="224"/>
      <c r="W93" s="224"/>
      <c r="X93" s="224"/>
      <c r="Y93" s="224"/>
      <c r="Z93" s="224"/>
      <c r="AA93" s="224"/>
      <c r="AB93" s="224"/>
      <c r="AC93" s="224"/>
      <c r="AD93" s="224"/>
      <c r="AE93" s="224"/>
      <c r="AF93" s="224"/>
      <c r="AG93" s="224"/>
      <c r="AH93" s="224"/>
      <c r="AI93" s="224"/>
      <c r="AJ93" s="224"/>
      <c r="AK93" s="224"/>
      <c r="AL93" s="224"/>
      <c r="AM93" s="224"/>
      <c r="AN93" s="224"/>
      <c r="AO93" s="224"/>
      <c r="AP93" s="224"/>
      <c r="AQ93" s="224"/>
      <c r="AR93" s="224"/>
      <c r="AS93" s="224"/>
      <c r="AT93" s="224"/>
      <c r="AU93" s="224"/>
      <c r="AV93" s="224"/>
      <c r="AW93" s="224"/>
      <c r="AX93" s="224"/>
      <c r="AY93" s="224"/>
      <c r="AZ93" s="225"/>
      <c r="BA93" s="225"/>
      <c r="BB93" s="225"/>
      <c r="BC93" s="225"/>
      <c r="BD93" s="225"/>
      <c r="BE93" s="218"/>
      <c r="BF93" s="218"/>
      <c r="BG93" s="218"/>
      <c r="BH93" s="218"/>
      <c r="BI93" s="218"/>
      <c r="BJ93" s="218"/>
      <c r="BK93" s="218"/>
      <c r="BL93" s="218"/>
      <c r="BM93" s="218"/>
      <c r="BN93" s="218"/>
      <c r="BO93" s="218"/>
      <c r="BP93" s="218"/>
      <c r="BQ93" s="215">
        <v>87</v>
      </c>
      <c r="BR93" s="220"/>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07"/>
    </row>
    <row r="94" spans="1:131" ht="26.25" hidden="1" customHeight="1" x14ac:dyDescent="0.2">
      <c r="A94" s="222"/>
      <c r="B94" s="223"/>
      <c r="C94" s="223"/>
      <c r="D94" s="223"/>
      <c r="E94" s="223"/>
      <c r="F94" s="223"/>
      <c r="G94" s="223"/>
      <c r="H94" s="223"/>
      <c r="I94" s="223"/>
      <c r="J94" s="223"/>
      <c r="K94" s="223"/>
      <c r="L94" s="223"/>
      <c r="M94" s="223"/>
      <c r="N94" s="223"/>
      <c r="O94" s="223"/>
      <c r="P94" s="223"/>
      <c r="Q94" s="224"/>
      <c r="R94" s="224"/>
      <c r="S94" s="224"/>
      <c r="T94" s="224"/>
      <c r="U94" s="224"/>
      <c r="V94" s="224"/>
      <c r="W94" s="224"/>
      <c r="X94" s="224"/>
      <c r="Y94" s="224"/>
      <c r="Z94" s="224"/>
      <c r="AA94" s="224"/>
      <c r="AB94" s="224"/>
      <c r="AC94" s="224"/>
      <c r="AD94" s="224"/>
      <c r="AE94" s="224"/>
      <c r="AF94" s="224"/>
      <c r="AG94" s="224"/>
      <c r="AH94" s="224"/>
      <c r="AI94" s="224"/>
      <c r="AJ94" s="224"/>
      <c r="AK94" s="224"/>
      <c r="AL94" s="224"/>
      <c r="AM94" s="224"/>
      <c r="AN94" s="224"/>
      <c r="AO94" s="224"/>
      <c r="AP94" s="224"/>
      <c r="AQ94" s="224"/>
      <c r="AR94" s="224"/>
      <c r="AS94" s="224"/>
      <c r="AT94" s="224"/>
      <c r="AU94" s="224"/>
      <c r="AV94" s="224"/>
      <c r="AW94" s="224"/>
      <c r="AX94" s="224"/>
      <c r="AY94" s="224"/>
      <c r="AZ94" s="225"/>
      <c r="BA94" s="225"/>
      <c r="BB94" s="225"/>
      <c r="BC94" s="225"/>
      <c r="BD94" s="225"/>
      <c r="BE94" s="218"/>
      <c r="BF94" s="218"/>
      <c r="BG94" s="218"/>
      <c r="BH94" s="218"/>
      <c r="BI94" s="218"/>
      <c r="BJ94" s="218"/>
      <c r="BK94" s="218"/>
      <c r="BL94" s="218"/>
      <c r="BM94" s="218"/>
      <c r="BN94" s="218"/>
      <c r="BO94" s="218"/>
      <c r="BP94" s="218"/>
      <c r="BQ94" s="215">
        <v>88</v>
      </c>
      <c r="BR94" s="220"/>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07"/>
    </row>
    <row r="95" spans="1:131" ht="26.25" hidden="1" customHeight="1" x14ac:dyDescent="0.2">
      <c r="A95" s="222"/>
      <c r="B95" s="223"/>
      <c r="C95" s="223"/>
      <c r="D95" s="223"/>
      <c r="E95" s="223"/>
      <c r="F95" s="223"/>
      <c r="G95" s="223"/>
      <c r="H95" s="223"/>
      <c r="I95" s="223"/>
      <c r="J95" s="223"/>
      <c r="K95" s="223"/>
      <c r="L95" s="223"/>
      <c r="M95" s="223"/>
      <c r="N95" s="223"/>
      <c r="O95" s="223"/>
      <c r="P95" s="223"/>
      <c r="Q95" s="224"/>
      <c r="R95" s="224"/>
      <c r="S95" s="224"/>
      <c r="T95" s="224"/>
      <c r="U95" s="224"/>
      <c r="V95" s="224"/>
      <c r="W95" s="224"/>
      <c r="X95" s="224"/>
      <c r="Y95" s="224"/>
      <c r="Z95" s="224"/>
      <c r="AA95" s="224"/>
      <c r="AB95" s="224"/>
      <c r="AC95" s="224"/>
      <c r="AD95" s="224"/>
      <c r="AE95" s="224"/>
      <c r="AF95" s="224"/>
      <c r="AG95" s="224"/>
      <c r="AH95" s="224"/>
      <c r="AI95" s="224"/>
      <c r="AJ95" s="224"/>
      <c r="AK95" s="224"/>
      <c r="AL95" s="224"/>
      <c r="AM95" s="224"/>
      <c r="AN95" s="224"/>
      <c r="AO95" s="224"/>
      <c r="AP95" s="224"/>
      <c r="AQ95" s="224"/>
      <c r="AR95" s="224"/>
      <c r="AS95" s="224"/>
      <c r="AT95" s="224"/>
      <c r="AU95" s="224"/>
      <c r="AV95" s="224"/>
      <c r="AW95" s="224"/>
      <c r="AX95" s="224"/>
      <c r="AY95" s="224"/>
      <c r="AZ95" s="225"/>
      <c r="BA95" s="225"/>
      <c r="BB95" s="225"/>
      <c r="BC95" s="225"/>
      <c r="BD95" s="225"/>
      <c r="BE95" s="218"/>
      <c r="BF95" s="218"/>
      <c r="BG95" s="218"/>
      <c r="BH95" s="218"/>
      <c r="BI95" s="218"/>
      <c r="BJ95" s="218"/>
      <c r="BK95" s="218"/>
      <c r="BL95" s="218"/>
      <c r="BM95" s="218"/>
      <c r="BN95" s="218"/>
      <c r="BO95" s="218"/>
      <c r="BP95" s="218"/>
      <c r="BQ95" s="215">
        <v>89</v>
      </c>
      <c r="BR95" s="220"/>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07"/>
    </row>
    <row r="96" spans="1:131" ht="26.25" hidden="1" customHeight="1" x14ac:dyDescent="0.2">
      <c r="A96" s="222"/>
      <c r="B96" s="223"/>
      <c r="C96" s="223"/>
      <c r="D96" s="223"/>
      <c r="E96" s="223"/>
      <c r="F96" s="223"/>
      <c r="G96" s="223"/>
      <c r="H96" s="223"/>
      <c r="I96" s="223"/>
      <c r="J96" s="223"/>
      <c r="K96" s="223"/>
      <c r="L96" s="223"/>
      <c r="M96" s="223"/>
      <c r="N96" s="223"/>
      <c r="O96" s="223"/>
      <c r="P96" s="223"/>
      <c r="Q96" s="224"/>
      <c r="R96" s="224"/>
      <c r="S96" s="224"/>
      <c r="T96" s="224"/>
      <c r="U96" s="224"/>
      <c r="V96" s="224"/>
      <c r="W96" s="224"/>
      <c r="X96" s="224"/>
      <c r="Y96" s="224"/>
      <c r="Z96" s="224"/>
      <c r="AA96" s="224"/>
      <c r="AB96" s="224"/>
      <c r="AC96" s="224"/>
      <c r="AD96" s="224"/>
      <c r="AE96" s="224"/>
      <c r="AF96" s="224"/>
      <c r="AG96" s="224"/>
      <c r="AH96" s="224"/>
      <c r="AI96" s="224"/>
      <c r="AJ96" s="224"/>
      <c r="AK96" s="224"/>
      <c r="AL96" s="224"/>
      <c r="AM96" s="224"/>
      <c r="AN96" s="224"/>
      <c r="AO96" s="224"/>
      <c r="AP96" s="224"/>
      <c r="AQ96" s="224"/>
      <c r="AR96" s="224"/>
      <c r="AS96" s="224"/>
      <c r="AT96" s="224"/>
      <c r="AU96" s="224"/>
      <c r="AV96" s="224"/>
      <c r="AW96" s="224"/>
      <c r="AX96" s="224"/>
      <c r="AY96" s="224"/>
      <c r="AZ96" s="225"/>
      <c r="BA96" s="225"/>
      <c r="BB96" s="225"/>
      <c r="BC96" s="225"/>
      <c r="BD96" s="225"/>
      <c r="BE96" s="218"/>
      <c r="BF96" s="218"/>
      <c r="BG96" s="218"/>
      <c r="BH96" s="218"/>
      <c r="BI96" s="218"/>
      <c r="BJ96" s="218"/>
      <c r="BK96" s="218"/>
      <c r="BL96" s="218"/>
      <c r="BM96" s="218"/>
      <c r="BN96" s="218"/>
      <c r="BO96" s="218"/>
      <c r="BP96" s="218"/>
      <c r="BQ96" s="215">
        <v>90</v>
      </c>
      <c r="BR96" s="220"/>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07"/>
    </row>
    <row r="97" spans="1:131" ht="26.25" hidden="1" customHeight="1" x14ac:dyDescent="0.2">
      <c r="A97" s="222"/>
      <c r="B97" s="223"/>
      <c r="C97" s="223"/>
      <c r="D97" s="223"/>
      <c r="E97" s="223"/>
      <c r="F97" s="223"/>
      <c r="G97" s="223"/>
      <c r="H97" s="223"/>
      <c r="I97" s="223"/>
      <c r="J97" s="223"/>
      <c r="K97" s="223"/>
      <c r="L97" s="223"/>
      <c r="M97" s="223"/>
      <c r="N97" s="223"/>
      <c r="O97" s="223"/>
      <c r="P97" s="223"/>
      <c r="Q97" s="224"/>
      <c r="R97" s="224"/>
      <c r="S97" s="224"/>
      <c r="T97" s="224"/>
      <c r="U97" s="224"/>
      <c r="V97" s="224"/>
      <c r="W97" s="224"/>
      <c r="X97" s="224"/>
      <c r="Y97" s="224"/>
      <c r="Z97" s="224"/>
      <c r="AA97" s="224"/>
      <c r="AB97" s="224"/>
      <c r="AC97" s="224"/>
      <c r="AD97" s="224"/>
      <c r="AE97" s="224"/>
      <c r="AF97" s="224"/>
      <c r="AG97" s="224"/>
      <c r="AH97" s="224"/>
      <c r="AI97" s="224"/>
      <c r="AJ97" s="224"/>
      <c r="AK97" s="224"/>
      <c r="AL97" s="224"/>
      <c r="AM97" s="224"/>
      <c r="AN97" s="224"/>
      <c r="AO97" s="224"/>
      <c r="AP97" s="224"/>
      <c r="AQ97" s="224"/>
      <c r="AR97" s="224"/>
      <c r="AS97" s="224"/>
      <c r="AT97" s="224"/>
      <c r="AU97" s="224"/>
      <c r="AV97" s="224"/>
      <c r="AW97" s="224"/>
      <c r="AX97" s="224"/>
      <c r="AY97" s="224"/>
      <c r="AZ97" s="225"/>
      <c r="BA97" s="225"/>
      <c r="BB97" s="225"/>
      <c r="BC97" s="225"/>
      <c r="BD97" s="225"/>
      <c r="BE97" s="218"/>
      <c r="BF97" s="218"/>
      <c r="BG97" s="218"/>
      <c r="BH97" s="218"/>
      <c r="BI97" s="218"/>
      <c r="BJ97" s="218"/>
      <c r="BK97" s="218"/>
      <c r="BL97" s="218"/>
      <c r="BM97" s="218"/>
      <c r="BN97" s="218"/>
      <c r="BO97" s="218"/>
      <c r="BP97" s="218"/>
      <c r="BQ97" s="215">
        <v>91</v>
      </c>
      <c r="BR97" s="220"/>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07"/>
    </row>
    <row r="98" spans="1:131" ht="26.25" hidden="1" customHeight="1" x14ac:dyDescent="0.2">
      <c r="A98" s="222"/>
      <c r="B98" s="223"/>
      <c r="C98" s="223"/>
      <c r="D98" s="223"/>
      <c r="E98" s="223"/>
      <c r="F98" s="223"/>
      <c r="G98" s="223"/>
      <c r="H98" s="223"/>
      <c r="I98" s="223"/>
      <c r="J98" s="223"/>
      <c r="K98" s="223"/>
      <c r="L98" s="223"/>
      <c r="M98" s="223"/>
      <c r="N98" s="223"/>
      <c r="O98" s="223"/>
      <c r="P98" s="223"/>
      <c r="Q98" s="224"/>
      <c r="R98" s="224"/>
      <c r="S98" s="224"/>
      <c r="T98" s="224"/>
      <c r="U98" s="224"/>
      <c r="V98" s="224"/>
      <c r="W98" s="224"/>
      <c r="X98" s="224"/>
      <c r="Y98" s="224"/>
      <c r="Z98" s="224"/>
      <c r="AA98" s="224"/>
      <c r="AB98" s="224"/>
      <c r="AC98" s="224"/>
      <c r="AD98" s="224"/>
      <c r="AE98" s="224"/>
      <c r="AF98" s="224"/>
      <c r="AG98" s="224"/>
      <c r="AH98" s="224"/>
      <c r="AI98" s="224"/>
      <c r="AJ98" s="224"/>
      <c r="AK98" s="224"/>
      <c r="AL98" s="224"/>
      <c r="AM98" s="224"/>
      <c r="AN98" s="224"/>
      <c r="AO98" s="224"/>
      <c r="AP98" s="224"/>
      <c r="AQ98" s="224"/>
      <c r="AR98" s="224"/>
      <c r="AS98" s="224"/>
      <c r="AT98" s="224"/>
      <c r="AU98" s="224"/>
      <c r="AV98" s="224"/>
      <c r="AW98" s="224"/>
      <c r="AX98" s="224"/>
      <c r="AY98" s="224"/>
      <c r="AZ98" s="225"/>
      <c r="BA98" s="225"/>
      <c r="BB98" s="225"/>
      <c r="BC98" s="225"/>
      <c r="BD98" s="225"/>
      <c r="BE98" s="218"/>
      <c r="BF98" s="218"/>
      <c r="BG98" s="218"/>
      <c r="BH98" s="218"/>
      <c r="BI98" s="218"/>
      <c r="BJ98" s="218"/>
      <c r="BK98" s="218"/>
      <c r="BL98" s="218"/>
      <c r="BM98" s="218"/>
      <c r="BN98" s="218"/>
      <c r="BO98" s="218"/>
      <c r="BP98" s="218"/>
      <c r="BQ98" s="215">
        <v>92</v>
      </c>
      <c r="BR98" s="220"/>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07"/>
    </row>
    <row r="99" spans="1:131" ht="26.25" hidden="1" customHeight="1" x14ac:dyDescent="0.2">
      <c r="A99" s="222"/>
      <c r="B99" s="223"/>
      <c r="C99" s="223"/>
      <c r="D99" s="223"/>
      <c r="E99" s="223"/>
      <c r="F99" s="223"/>
      <c r="G99" s="223"/>
      <c r="H99" s="223"/>
      <c r="I99" s="223"/>
      <c r="J99" s="223"/>
      <c r="K99" s="223"/>
      <c r="L99" s="223"/>
      <c r="M99" s="223"/>
      <c r="N99" s="223"/>
      <c r="O99" s="223"/>
      <c r="P99" s="223"/>
      <c r="Q99" s="224"/>
      <c r="R99" s="224"/>
      <c r="S99" s="224"/>
      <c r="T99" s="224"/>
      <c r="U99" s="224"/>
      <c r="V99" s="224"/>
      <c r="W99" s="224"/>
      <c r="X99" s="224"/>
      <c r="Y99" s="224"/>
      <c r="Z99" s="224"/>
      <c r="AA99" s="224"/>
      <c r="AB99" s="224"/>
      <c r="AC99" s="224"/>
      <c r="AD99" s="224"/>
      <c r="AE99" s="224"/>
      <c r="AF99" s="224"/>
      <c r="AG99" s="224"/>
      <c r="AH99" s="224"/>
      <c r="AI99" s="224"/>
      <c r="AJ99" s="224"/>
      <c r="AK99" s="224"/>
      <c r="AL99" s="224"/>
      <c r="AM99" s="224"/>
      <c r="AN99" s="224"/>
      <c r="AO99" s="224"/>
      <c r="AP99" s="224"/>
      <c r="AQ99" s="224"/>
      <c r="AR99" s="224"/>
      <c r="AS99" s="224"/>
      <c r="AT99" s="224"/>
      <c r="AU99" s="224"/>
      <c r="AV99" s="224"/>
      <c r="AW99" s="224"/>
      <c r="AX99" s="224"/>
      <c r="AY99" s="224"/>
      <c r="AZ99" s="225"/>
      <c r="BA99" s="225"/>
      <c r="BB99" s="225"/>
      <c r="BC99" s="225"/>
      <c r="BD99" s="225"/>
      <c r="BE99" s="218"/>
      <c r="BF99" s="218"/>
      <c r="BG99" s="218"/>
      <c r="BH99" s="218"/>
      <c r="BI99" s="218"/>
      <c r="BJ99" s="218"/>
      <c r="BK99" s="218"/>
      <c r="BL99" s="218"/>
      <c r="BM99" s="218"/>
      <c r="BN99" s="218"/>
      <c r="BO99" s="218"/>
      <c r="BP99" s="218"/>
      <c r="BQ99" s="215">
        <v>93</v>
      </c>
      <c r="BR99" s="220"/>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07"/>
    </row>
    <row r="100" spans="1:131" ht="26.25" hidden="1" customHeight="1" x14ac:dyDescent="0.2">
      <c r="A100" s="222"/>
      <c r="B100" s="223"/>
      <c r="C100" s="223"/>
      <c r="D100" s="223"/>
      <c r="E100" s="223"/>
      <c r="F100" s="223"/>
      <c r="G100" s="223"/>
      <c r="H100" s="223"/>
      <c r="I100" s="223"/>
      <c r="J100" s="223"/>
      <c r="K100" s="223"/>
      <c r="L100" s="223"/>
      <c r="M100" s="223"/>
      <c r="N100" s="223"/>
      <c r="O100" s="223"/>
      <c r="P100" s="223"/>
      <c r="Q100" s="224"/>
      <c r="R100" s="224"/>
      <c r="S100" s="224"/>
      <c r="T100" s="224"/>
      <c r="U100" s="224"/>
      <c r="V100" s="224"/>
      <c r="W100" s="224"/>
      <c r="X100" s="224"/>
      <c r="Y100" s="224"/>
      <c r="Z100" s="224"/>
      <c r="AA100" s="224"/>
      <c r="AB100" s="224"/>
      <c r="AC100" s="224"/>
      <c r="AD100" s="224"/>
      <c r="AE100" s="224"/>
      <c r="AF100" s="224"/>
      <c r="AG100" s="224"/>
      <c r="AH100" s="224"/>
      <c r="AI100" s="224"/>
      <c r="AJ100" s="224"/>
      <c r="AK100" s="224"/>
      <c r="AL100" s="224"/>
      <c r="AM100" s="224"/>
      <c r="AN100" s="224"/>
      <c r="AO100" s="224"/>
      <c r="AP100" s="224"/>
      <c r="AQ100" s="224"/>
      <c r="AR100" s="224"/>
      <c r="AS100" s="224"/>
      <c r="AT100" s="224"/>
      <c r="AU100" s="224"/>
      <c r="AV100" s="224"/>
      <c r="AW100" s="224"/>
      <c r="AX100" s="224"/>
      <c r="AY100" s="224"/>
      <c r="AZ100" s="225"/>
      <c r="BA100" s="225"/>
      <c r="BB100" s="225"/>
      <c r="BC100" s="225"/>
      <c r="BD100" s="225"/>
      <c r="BE100" s="218"/>
      <c r="BF100" s="218"/>
      <c r="BG100" s="218"/>
      <c r="BH100" s="218"/>
      <c r="BI100" s="218"/>
      <c r="BJ100" s="218"/>
      <c r="BK100" s="218"/>
      <c r="BL100" s="218"/>
      <c r="BM100" s="218"/>
      <c r="BN100" s="218"/>
      <c r="BO100" s="218"/>
      <c r="BP100" s="218"/>
      <c r="BQ100" s="215">
        <v>94</v>
      </c>
      <c r="BR100" s="220"/>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07"/>
    </row>
    <row r="101" spans="1:131" ht="26.25" hidden="1" customHeight="1" x14ac:dyDescent="0.2">
      <c r="A101" s="222"/>
      <c r="B101" s="223"/>
      <c r="C101" s="223"/>
      <c r="D101" s="223"/>
      <c r="E101" s="223"/>
      <c r="F101" s="223"/>
      <c r="G101" s="223"/>
      <c r="H101" s="223"/>
      <c r="I101" s="223"/>
      <c r="J101" s="223"/>
      <c r="K101" s="223"/>
      <c r="L101" s="223"/>
      <c r="M101" s="223"/>
      <c r="N101" s="223"/>
      <c r="O101" s="223"/>
      <c r="P101" s="223"/>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4"/>
      <c r="AQ101" s="224"/>
      <c r="AR101" s="224"/>
      <c r="AS101" s="224"/>
      <c r="AT101" s="224"/>
      <c r="AU101" s="224"/>
      <c r="AV101" s="224"/>
      <c r="AW101" s="224"/>
      <c r="AX101" s="224"/>
      <c r="AY101" s="224"/>
      <c r="AZ101" s="225"/>
      <c r="BA101" s="225"/>
      <c r="BB101" s="225"/>
      <c r="BC101" s="225"/>
      <c r="BD101" s="225"/>
      <c r="BE101" s="218"/>
      <c r="BF101" s="218"/>
      <c r="BG101" s="218"/>
      <c r="BH101" s="218"/>
      <c r="BI101" s="218"/>
      <c r="BJ101" s="218"/>
      <c r="BK101" s="218"/>
      <c r="BL101" s="218"/>
      <c r="BM101" s="218"/>
      <c r="BN101" s="218"/>
      <c r="BO101" s="218"/>
      <c r="BP101" s="218"/>
      <c r="BQ101" s="215">
        <v>95</v>
      </c>
      <c r="BR101" s="220"/>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07"/>
    </row>
    <row r="102" spans="1:131" ht="26.25" customHeight="1" thickBot="1" x14ac:dyDescent="0.25">
      <c r="A102" s="222"/>
      <c r="B102" s="223"/>
      <c r="C102" s="223"/>
      <c r="D102" s="223"/>
      <c r="E102" s="223"/>
      <c r="F102" s="223"/>
      <c r="G102" s="223"/>
      <c r="H102" s="223"/>
      <c r="I102" s="223"/>
      <c r="J102" s="223"/>
      <c r="K102" s="223"/>
      <c r="L102" s="223"/>
      <c r="M102" s="223"/>
      <c r="N102" s="223"/>
      <c r="O102" s="223"/>
      <c r="P102" s="223"/>
      <c r="Q102" s="224"/>
      <c r="R102" s="224"/>
      <c r="S102" s="224"/>
      <c r="T102" s="224"/>
      <c r="U102" s="224"/>
      <c r="V102" s="224"/>
      <c r="W102" s="224"/>
      <c r="X102" s="224"/>
      <c r="Y102" s="224"/>
      <c r="Z102" s="224"/>
      <c r="AA102" s="224"/>
      <c r="AB102" s="224"/>
      <c r="AC102" s="224"/>
      <c r="AD102" s="224"/>
      <c r="AE102" s="224"/>
      <c r="AF102" s="224"/>
      <c r="AG102" s="224"/>
      <c r="AH102" s="224"/>
      <c r="AI102" s="224"/>
      <c r="AJ102" s="224"/>
      <c r="AK102" s="224"/>
      <c r="AL102" s="224"/>
      <c r="AM102" s="224"/>
      <c r="AN102" s="224"/>
      <c r="AO102" s="224"/>
      <c r="AP102" s="224"/>
      <c r="AQ102" s="224"/>
      <c r="AR102" s="224"/>
      <c r="AS102" s="224"/>
      <c r="AT102" s="224"/>
      <c r="AU102" s="224"/>
      <c r="AV102" s="224"/>
      <c r="AW102" s="224"/>
      <c r="AX102" s="224"/>
      <c r="AY102" s="224"/>
      <c r="AZ102" s="225"/>
      <c r="BA102" s="225"/>
      <c r="BB102" s="225"/>
      <c r="BC102" s="225"/>
      <c r="BD102" s="225"/>
      <c r="BE102" s="218"/>
      <c r="BF102" s="218"/>
      <c r="BG102" s="218"/>
      <c r="BH102" s="218"/>
      <c r="BI102" s="218"/>
      <c r="BJ102" s="218"/>
      <c r="BK102" s="218"/>
      <c r="BL102" s="218"/>
      <c r="BM102" s="218"/>
      <c r="BN102" s="218"/>
      <c r="BO102" s="218"/>
      <c r="BP102" s="218"/>
      <c r="BQ102" s="217" t="s">
        <v>378</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855</v>
      </c>
      <c r="CS102" s="865"/>
      <c r="CT102" s="865"/>
      <c r="CU102" s="865"/>
      <c r="CV102" s="904"/>
      <c r="CW102" s="903">
        <v>199</v>
      </c>
      <c r="CX102" s="865"/>
      <c r="CY102" s="865"/>
      <c r="CZ102" s="865"/>
      <c r="DA102" s="904"/>
      <c r="DB102" s="903" t="s">
        <v>561</v>
      </c>
      <c r="DC102" s="865"/>
      <c r="DD102" s="865"/>
      <c r="DE102" s="865"/>
      <c r="DF102" s="904"/>
      <c r="DG102" s="903" t="s">
        <v>561</v>
      </c>
      <c r="DH102" s="865"/>
      <c r="DI102" s="865"/>
      <c r="DJ102" s="865"/>
      <c r="DK102" s="904"/>
      <c r="DL102" s="903" t="s">
        <v>561</v>
      </c>
      <c r="DM102" s="865"/>
      <c r="DN102" s="865"/>
      <c r="DO102" s="865"/>
      <c r="DP102" s="904"/>
      <c r="DQ102" s="903" t="s">
        <v>561</v>
      </c>
      <c r="DR102" s="865"/>
      <c r="DS102" s="865"/>
      <c r="DT102" s="865"/>
      <c r="DU102" s="904"/>
      <c r="DV102" s="802"/>
      <c r="DW102" s="803"/>
      <c r="DX102" s="803"/>
      <c r="DY102" s="803"/>
      <c r="DZ102" s="927"/>
      <c r="EA102" s="207"/>
    </row>
    <row r="103" spans="1:131" ht="26.25" customHeight="1" x14ac:dyDescent="0.2">
      <c r="A103" s="222"/>
      <c r="B103" s="223"/>
      <c r="C103" s="223"/>
      <c r="D103" s="223"/>
      <c r="E103" s="223"/>
      <c r="F103" s="223"/>
      <c r="G103" s="223"/>
      <c r="H103" s="223"/>
      <c r="I103" s="223"/>
      <c r="J103" s="223"/>
      <c r="K103" s="223"/>
      <c r="L103" s="223"/>
      <c r="M103" s="223"/>
      <c r="N103" s="223"/>
      <c r="O103" s="223"/>
      <c r="P103" s="223"/>
      <c r="Q103" s="224"/>
      <c r="R103" s="224"/>
      <c r="S103" s="224"/>
      <c r="T103" s="224"/>
      <c r="U103" s="224"/>
      <c r="V103" s="224"/>
      <c r="W103" s="224"/>
      <c r="X103" s="224"/>
      <c r="Y103" s="224"/>
      <c r="Z103" s="224"/>
      <c r="AA103" s="224"/>
      <c r="AB103" s="224"/>
      <c r="AC103" s="224"/>
      <c r="AD103" s="224"/>
      <c r="AE103" s="224"/>
      <c r="AF103" s="224"/>
      <c r="AG103" s="224"/>
      <c r="AH103" s="224"/>
      <c r="AI103" s="224"/>
      <c r="AJ103" s="224"/>
      <c r="AK103" s="224"/>
      <c r="AL103" s="224"/>
      <c r="AM103" s="224"/>
      <c r="AN103" s="224"/>
      <c r="AO103" s="224"/>
      <c r="AP103" s="224"/>
      <c r="AQ103" s="224"/>
      <c r="AR103" s="224"/>
      <c r="AS103" s="224"/>
      <c r="AT103" s="224"/>
      <c r="AU103" s="224"/>
      <c r="AV103" s="224"/>
      <c r="AW103" s="224"/>
      <c r="AX103" s="224"/>
      <c r="AY103" s="224"/>
      <c r="AZ103" s="225"/>
      <c r="BA103" s="225"/>
      <c r="BB103" s="225"/>
      <c r="BC103" s="225"/>
      <c r="BD103" s="225"/>
      <c r="BE103" s="218"/>
      <c r="BF103" s="218"/>
      <c r="BG103" s="218"/>
      <c r="BH103" s="218"/>
      <c r="BI103" s="218"/>
      <c r="BJ103" s="218"/>
      <c r="BK103" s="218"/>
      <c r="BL103" s="218"/>
      <c r="BM103" s="218"/>
      <c r="BN103" s="218"/>
      <c r="BO103" s="218"/>
      <c r="BP103" s="218"/>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07"/>
    </row>
    <row r="104" spans="1:131" ht="26.25" customHeight="1" x14ac:dyDescent="0.2">
      <c r="A104" s="222"/>
      <c r="B104" s="223"/>
      <c r="C104" s="223"/>
      <c r="D104" s="223"/>
      <c r="E104" s="223"/>
      <c r="F104" s="223"/>
      <c r="G104" s="223"/>
      <c r="H104" s="223"/>
      <c r="I104" s="223"/>
      <c r="J104" s="223"/>
      <c r="K104" s="223"/>
      <c r="L104" s="223"/>
      <c r="M104" s="223"/>
      <c r="N104" s="223"/>
      <c r="O104" s="223"/>
      <c r="P104" s="223"/>
      <c r="Q104" s="224"/>
      <c r="R104" s="224"/>
      <c r="S104" s="224"/>
      <c r="T104" s="224"/>
      <c r="U104" s="224"/>
      <c r="V104" s="224"/>
      <c r="W104" s="224"/>
      <c r="X104" s="224"/>
      <c r="Y104" s="224"/>
      <c r="Z104" s="224"/>
      <c r="AA104" s="224"/>
      <c r="AB104" s="224"/>
      <c r="AC104" s="224"/>
      <c r="AD104" s="224"/>
      <c r="AE104" s="224"/>
      <c r="AF104" s="224"/>
      <c r="AG104" s="224"/>
      <c r="AH104" s="224"/>
      <c r="AI104" s="224"/>
      <c r="AJ104" s="224"/>
      <c r="AK104" s="224"/>
      <c r="AL104" s="224"/>
      <c r="AM104" s="224"/>
      <c r="AN104" s="224"/>
      <c r="AO104" s="224"/>
      <c r="AP104" s="224"/>
      <c r="AQ104" s="224"/>
      <c r="AR104" s="224"/>
      <c r="AS104" s="224"/>
      <c r="AT104" s="224"/>
      <c r="AU104" s="224"/>
      <c r="AV104" s="224"/>
      <c r="AW104" s="224"/>
      <c r="AX104" s="224"/>
      <c r="AY104" s="224"/>
      <c r="AZ104" s="225"/>
      <c r="BA104" s="225"/>
      <c r="BB104" s="225"/>
      <c r="BC104" s="225"/>
      <c r="BD104" s="225"/>
      <c r="BE104" s="218"/>
      <c r="BF104" s="218"/>
      <c r="BG104" s="218"/>
      <c r="BH104" s="218"/>
      <c r="BI104" s="218"/>
      <c r="BJ104" s="218"/>
      <c r="BK104" s="218"/>
      <c r="BL104" s="218"/>
      <c r="BM104" s="218"/>
      <c r="BN104" s="218"/>
      <c r="BO104" s="218"/>
      <c r="BP104" s="218"/>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07"/>
    </row>
    <row r="105" spans="1:131" ht="11.25" customHeight="1" x14ac:dyDescent="0.2">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07"/>
      <c r="BR105" s="207"/>
      <c r="BS105" s="207"/>
      <c r="BT105" s="207"/>
      <c r="BU105" s="207"/>
      <c r="BV105" s="207"/>
      <c r="BW105" s="207"/>
      <c r="BX105" s="207"/>
      <c r="BY105" s="207"/>
      <c r="BZ105" s="207"/>
      <c r="CA105" s="207"/>
      <c r="CB105" s="207"/>
      <c r="CC105" s="207"/>
      <c r="CD105" s="207"/>
      <c r="CE105" s="207"/>
      <c r="CF105" s="207"/>
      <c r="CG105" s="207"/>
      <c r="CH105" s="207"/>
      <c r="CI105" s="207"/>
      <c r="CJ105" s="207"/>
      <c r="CK105" s="207"/>
      <c r="CL105" s="207"/>
      <c r="CM105" s="207"/>
      <c r="CN105" s="207"/>
      <c r="CO105" s="207"/>
      <c r="CP105" s="207"/>
      <c r="CQ105" s="207"/>
      <c r="CR105" s="207"/>
      <c r="CS105" s="207"/>
      <c r="CT105" s="207"/>
      <c r="CU105" s="207"/>
      <c r="CV105" s="207"/>
      <c r="CW105" s="207"/>
      <c r="CX105" s="207"/>
      <c r="CY105" s="207"/>
      <c r="CZ105" s="207"/>
      <c r="DA105" s="207"/>
      <c r="DB105" s="207"/>
      <c r="DC105" s="207"/>
      <c r="DD105" s="207"/>
      <c r="DE105" s="207"/>
      <c r="DF105" s="207"/>
      <c r="DG105" s="207"/>
      <c r="DH105" s="207"/>
      <c r="DI105" s="207"/>
      <c r="DJ105" s="207"/>
      <c r="DK105" s="207"/>
      <c r="DL105" s="207"/>
      <c r="DM105" s="207"/>
      <c r="DN105" s="207"/>
      <c r="DO105" s="207"/>
      <c r="DP105" s="207"/>
      <c r="DQ105" s="207"/>
      <c r="DR105" s="207"/>
      <c r="DS105" s="207"/>
      <c r="DT105" s="207"/>
      <c r="DU105" s="207"/>
      <c r="DV105" s="207"/>
      <c r="DW105" s="207"/>
      <c r="DX105" s="207"/>
      <c r="DY105" s="207"/>
      <c r="DZ105" s="207"/>
      <c r="EA105" s="207"/>
    </row>
    <row r="106" spans="1:131" ht="11.25" customHeight="1" x14ac:dyDescent="0.2">
      <c r="A106" s="218"/>
      <c r="B106" s="218"/>
      <c r="C106" s="218"/>
      <c r="D106" s="218"/>
      <c r="E106" s="218"/>
      <c r="F106" s="218"/>
      <c r="G106" s="218"/>
      <c r="H106" s="218"/>
      <c r="I106" s="218"/>
      <c r="J106" s="218"/>
      <c r="K106" s="218"/>
      <c r="L106" s="218"/>
      <c r="M106" s="218"/>
      <c r="N106" s="218"/>
      <c r="O106" s="218"/>
      <c r="P106" s="218"/>
      <c r="Q106" s="218"/>
      <c r="R106" s="218"/>
      <c r="S106" s="218"/>
      <c r="T106" s="218"/>
      <c r="U106" s="218"/>
      <c r="V106" s="218"/>
      <c r="W106" s="218"/>
      <c r="X106" s="218"/>
      <c r="Y106" s="218"/>
      <c r="Z106" s="218"/>
      <c r="AA106" s="218"/>
      <c r="AB106" s="218"/>
      <c r="AC106" s="218"/>
      <c r="AD106" s="218"/>
      <c r="AE106" s="218"/>
      <c r="AF106" s="218"/>
      <c r="AG106" s="218"/>
      <c r="AH106" s="218"/>
      <c r="AI106" s="218"/>
      <c r="AJ106" s="218"/>
      <c r="AK106" s="218"/>
      <c r="AL106" s="218"/>
      <c r="AM106" s="218"/>
      <c r="AN106" s="218"/>
      <c r="AO106" s="218"/>
      <c r="AP106" s="218"/>
      <c r="AQ106" s="218"/>
      <c r="AR106" s="218"/>
      <c r="AS106" s="218"/>
      <c r="AT106" s="218"/>
      <c r="AU106" s="218"/>
      <c r="AV106" s="218"/>
      <c r="AW106" s="218"/>
      <c r="AX106" s="218"/>
      <c r="AY106" s="218"/>
      <c r="AZ106" s="218"/>
      <c r="BA106" s="218"/>
      <c r="BB106" s="218"/>
      <c r="BC106" s="218"/>
      <c r="BD106" s="218"/>
      <c r="BE106" s="218"/>
      <c r="BF106" s="218"/>
      <c r="BG106" s="218"/>
      <c r="BH106" s="218"/>
      <c r="BI106" s="218"/>
      <c r="BJ106" s="218"/>
      <c r="BK106" s="218"/>
      <c r="BL106" s="218"/>
      <c r="BM106" s="218"/>
      <c r="BN106" s="218"/>
      <c r="BO106" s="218"/>
      <c r="BP106" s="218"/>
      <c r="BQ106" s="207"/>
      <c r="BR106" s="207"/>
      <c r="BS106" s="207"/>
      <c r="BT106" s="207"/>
      <c r="BU106" s="207"/>
      <c r="BV106" s="207"/>
      <c r="BW106" s="207"/>
      <c r="BX106" s="207"/>
      <c r="BY106" s="207"/>
      <c r="BZ106" s="207"/>
      <c r="CA106" s="207"/>
      <c r="CB106" s="207"/>
      <c r="CC106" s="207"/>
      <c r="CD106" s="207"/>
      <c r="CE106" s="207"/>
      <c r="CF106" s="207"/>
      <c r="CG106" s="207"/>
      <c r="CH106" s="207"/>
      <c r="CI106" s="207"/>
      <c r="CJ106" s="207"/>
      <c r="CK106" s="207"/>
      <c r="CL106" s="207"/>
      <c r="CM106" s="207"/>
      <c r="CN106" s="207"/>
      <c r="CO106" s="207"/>
      <c r="CP106" s="207"/>
      <c r="CQ106" s="207"/>
      <c r="CR106" s="207"/>
      <c r="CS106" s="207"/>
      <c r="CT106" s="207"/>
      <c r="CU106" s="207"/>
      <c r="CV106" s="207"/>
      <c r="CW106" s="207"/>
      <c r="CX106" s="207"/>
      <c r="CY106" s="207"/>
      <c r="CZ106" s="207"/>
      <c r="DA106" s="207"/>
      <c r="DB106" s="207"/>
      <c r="DC106" s="207"/>
      <c r="DD106" s="207"/>
      <c r="DE106" s="207"/>
      <c r="DF106" s="207"/>
      <c r="DG106" s="207"/>
      <c r="DH106" s="207"/>
      <c r="DI106" s="207"/>
      <c r="DJ106" s="207"/>
      <c r="DK106" s="207"/>
      <c r="DL106" s="207"/>
      <c r="DM106" s="207"/>
      <c r="DN106" s="207"/>
      <c r="DO106" s="207"/>
      <c r="DP106" s="207"/>
      <c r="DQ106" s="207"/>
      <c r="DR106" s="207"/>
      <c r="DS106" s="207"/>
      <c r="DT106" s="207"/>
      <c r="DU106" s="207"/>
      <c r="DV106" s="207"/>
      <c r="DW106" s="207"/>
      <c r="DX106" s="207"/>
      <c r="DY106" s="207"/>
      <c r="DZ106" s="207"/>
      <c r="EA106" s="207"/>
    </row>
    <row r="107" spans="1:131" s="207" customFormat="1" ht="26.25" customHeight="1" thickBot="1" x14ac:dyDescent="0.25">
      <c r="A107" s="226" t="s">
        <v>405</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406</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207"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07"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07"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6132129</v>
      </c>
      <c r="AB110" s="913"/>
      <c r="AC110" s="913"/>
      <c r="AD110" s="913"/>
      <c r="AE110" s="914"/>
      <c r="AF110" s="915">
        <v>6036078</v>
      </c>
      <c r="AG110" s="913"/>
      <c r="AH110" s="913"/>
      <c r="AI110" s="913"/>
      <c r="AJ110" s="914"/>
      <c r="AK110" s="915">
        <v>6234323</v>
      </c>
      <c r="AL110" s="913"/>
      <c r="AM110" s="913"/>
      <c r="AN110" s="913"/>
      <c r="AO110" s="914"/>
      <c r="AP110" s="916">
        <v>12</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63061170</v>
      </c>
      <c r="BR110" s="944"/>
      <c r="BS110" s="944"/>
      <c r="BT110" s="944"/>
      <c r="BU110" s="944"/>
      <c r="BV110" s="944">
        <v>67207396</v>
      </c>
      <c r="BW110" s="944"/>
      <c r="BX110" s="944"/>
      <c r="BY110" s="944"/>
      <c r="BZ110" s="944"/>
      <c r="CA110" s="944">
        <v>74333919</v>
      </c>
      <c r="CB110" s="944"/>
      <c r="CC110" s="944"/>
      <c r="CD110" s="944"/>
      <c r="CE110" s="944"/>
      <c r="CF110" s="957">
        <v>143.30000000000001</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v>654140</v>
      </c>
      <c r="DH110" s="944"/>
      <c r="DI110" s="944"/>
      <c r="DJ110" s="944"/>
      <c r="DK110" s="944"/>
      <c r="DL110" s="944">
        <v>1990400</v>
      </c>
      <c r="DM110" s="944"/>
      <c r="DN110" s="944"/>
      <c r="DO110" s="944"/>
      <c r="DP110" s="944"/>
      <c r="DQ110" s="944">
        <v>1850321</v>
      </c>
      <c r="DR110" s="944"/>
      <c r="DS110" s="944"/>
      <c r="DT110" s="944"/>
      <c r="DU110" s="944"/>
      <c r="DV110" s="945">
        <v>3.6</v>
      </c>
      <c r="DW110" s="945"/>
      <c r="DX110" s="945"/>
      <c r="DY110" s="945"/>
      <c r="DZ110" s="946"/>
    </row>
    <row r="111" spans="1:131" s="207"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654140</v>
      </c>
      <c r="BR111" s="939"/>
      <c r="BS111" s="939"/>
      <c r="BT111" s="939"/>
      <c r="BU111" s="939"/>
      <c r="BV111" s="939">
        <v>1990400</v>
      </c>
      <c r="BW111" s="939"/>
      <c r="BX111" s="939"/>
      <c r="BY111" s="939"/>
      <c r="BZ111" s="939"/>
      <c r="CA111" s="939">
        <v>1850321</v>
      </c>
      <c r="CB111" s="939"/>
      <c r="CC111" s="939"/>
      <c r="CD111" s="939"/>
      <c r="CE111" s="939"/>
      <c r="CF111" s="933">
        <v>3.6</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07"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v>41667</v>
      </c>
      <c r="AB112" s="972"/>
      <c r="AC112" s="972"/>
      <c r="AD112" s="972"/>
      <c r="AE112" s="973"/>
      <c r="AF112" s="974">
        <v>41667</v>
      </c>
      <c r="AG112" s="972"/>
      <c r="AH112" s="972"/>
      <c r="AI112" s="972"/>
      <c r="AJ112" s="973"/>
      <c r="AK112" s="974">
        <v>25000</v>
      </c>
      <c r="AL112" s="972"/>
      <c r="AM112" s="972"/>
      <c r="AN112" s="972"/>
      <c r="AO112" s="973"/>
      <c r="AP112" s="975">
        <v>0</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14406754</v>
      </c>
      <c r="BR112" s="939"/>
      <c r="BS112" s="939"/>
      <c r="BT112" s="939"/>
      <c r="BU112" s="939"/>
      <c r="BV112" s="939">
        <v>14647560</v>
      </c>
      <c r="BW112" s="939"/>
      <c r="BX112" s="939"/>
      <c r="BY112" s="939"/>
      <c r="BZ112" s="939"/>
      <c r="CA112" s="939">
        <v>14981883</v>
      </c>
      <c r="CB112" s="939"/>
      <c r="CC112" s="939"/>
      <c r="CD112" s="939"/>
      <c r="CE112" s="939"/>
      <c r="CF112" s="933">
        <v>28.9</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07"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1141460</v>
      </c>
      <c r="AB113" s="951"/>
      <c r="AC113" s="951"/>
      <c r="AD113" s="951"/>
      <c r="AE113" s="952"/>
      <c r="AF113" s="953">
        <v>1249071</v>
      </c>
      <c r="AG113" s="951"/>
      <c r="AH113" s="951"/>
      <c r="AI113" s="951"/>
      <c r="AJ113" s="952"/>
      <c r="AK113" s="953">
        <v>1213172</v>
      </c>
      <c r="AL113" s="951"/>
      <c r="AM113" s="951"/>
      <c r="AN113" s="951"/>
      <c r="AO113" s="952"/>
      <c r="AP113" s="954">
        <v>2.2999999999999998</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v>2306781</v>
      </c>
      <c r="BR113" s="939"/>
      <c r="BS113" s="939"/>
      <c r="BT113" s="939"/>
      <c r="BU113" s="939"/>
      <c r="BV113" s="939">
        <v>4715217</v>
      </c>
      <c r="BW113" s="939"/>
      <c r="BX113" s="939"/>
      <c r="BY113" s="939"/>
      <c r="BZ113" s="939"/>
      <c r="CA113" s="939">
        <v>11099078</v>
      </c>
      <c r="CB113" s="939"/>
      <c r="CC113" s="939"/>
      <c r="CD113" s="939"/>
      <c r="CE113" s="939"/>
      <c r="CF113" s="933">
        <v>21.4</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07"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4898</v>
      </c>
      <c r="AB114" s="972"/>
      <c r="AC114" s="972"/>
      <c r="AD114" s="972"/>
      <c r="AE114" s="973"/>
      <c r="AF114" s="974">
        <v>12470</v>
      </c>
      <c r="AG114" s="972"/>
      <c r="AH114" s="972"/>
      <c r="AI114" s="972"/>
      <c r="AJ114" s="973"/>
      <c r="AK114" s="974">
        <v>111708</v>
      </c>
      <c r="AL114" s="972"/>
      <c r="AM114" s="972"/>
      <c r="AN114" s="972"/>
      <c r="AO114" s="973"/>
      <c r="AP114" s="975">
        <v>0.2</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10697713</v>
      </c>
      <c r="BR114" s="939"/>
      <c r="BS114" s="939"/>
      <c r="BT114" s="939"/>
      <c r="BU114" s="939"/>
      <c r="BV114" s="939">
        <v>10839849</v>
      </c>
      <c r="BW114" s="939"/>
      <c r="BX114" s="939"/>
      <c r="BY114" s="939"/>
      <c r="BZ114" s="939"/>
      <c r="CA114" s="939">
        <v>10902189</v>
      </c>
      <c r="CB114" s="939"/>
      <c r="CC114" s="939"/>
      <c r="CD114" s="939"/>
      <c r="CE114" s="939"/>
      <c r="CF114" s="933">
        <v>21</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07"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654140</v>
      </c>
      <c r="AB115" s="951"/>
      <c r="AC115" s="951"/>
      <c r="AD115" s="951"/>
      <c r="AE115" s="952"/>
      <c r="AF115" s="953">
        <v>122604</v>
      </c>
      <c r="AG115" s="951"/>
      <c r="AH115" s="951"/>
      <c r="AI115" s="951"/>
      <c r="AJ115" s="952"/>
      <c r="AK115" s="953">
        <v>90247</v>
      </c>
      <c r="AL115" s="951"/>
      <c r="AM115" s="951"/>
      <c r="AN115" s="951"/>
      <c r="AO115" s="952"/>
      <c r="AP115" s="954">
        <v>0.2</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07"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07"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7974294</v>
      </c>
      <c r="AB117" s="992"/>
      <c r="AC117" s="992"/>
      <c r="AD117" s="992"/>
      <c r="AE117" s="993"/>
      <c r="AF117" s="994">
        <v>7461890</v>
      </c>
      <c r="AG117" s="992"/>
      <c r="AH117" s="992"/>
      <c r="AI117" s="992"/>
      <c r="AJ117" s="993"/>
      <c r="AK117" s="994">
        <v>7674450</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07"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07"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v>654140</v>
      </c>
      <c r="AB119" s="913"/>
      <c r="AC119" s="913"/>
      <c r="AD119" s="913"/>
      <c r="AE119" s="914"/>
      <c r="AF119" s="915">
        <v>122604</v>
      </c>
      <c r="AG119" s="913"/>
      <c r="AH119" s="913"/>
      <c r="AI119" s="913"/>
      <c r="AJ119" s="914"/>
      <c r="AK119" s="915">
        <v>90247</v>
      </c>
      <c r="AL119" s="913"/>
      <c r="AM119" s="913"/>
      <c r="AN119" s="913"/>
      <c r="AO119" s="914"/>
      <c r="AP119" s="916">
        <v>0.2</v>
      </c>
      <c r="AQ119" s="917"/>
      <c r="AR119" s="917"/>
      <c r="AS119" s="917"/>
      <c r="AT119" s="918"/>
      <c r="AU119" s="923"/>
      <c r="AV119" s="924"/>
      <c r="AW119" s="924"/>
      <c r="AX119" s="924"/>
      <c r="AY119" s="924"/>
      <c r="AZ119" s="228" t="s">
        <v>177</v>
      </c>
      <c r="BA119" s="228"/>
      <c r="BB119" s="228"/>
      <c r="BC119" s="228"/>
      <c r="BD119" s="228"/>
      <c r="BE119" s="228"/>
      <c r="BF119" s="228"/>
      <c r="BG119" s="228"/>
      <c r="BH119" s="228"/>
      <c r="BI119" s="228"/>
      <c r="BJ119" s="228"/>
      <c r="BK119" s="228"/>
      <c r="BL119" s="228"/>
      <c r="BM119" s="228"/>
      <c r="BN119" s="228"/>
      <c r="BO119" s="990" t="s">
        <v>442</v>
      </c>
      <c r="BP119" s="1018"/>
      <c r="BQ119" s="1012">
        <v>91126558</v>
      </c>
      <c r="BR119" s="1013"/>
      <c r="BS119" s="1013"/>
      <c r="BT119" s="1013"/>
      <c r="BU119" s="1013"/>
      <c r="BV119" s="1013">
        <v>99400422</v>
      </c>
      <c r="BW119" s="1013"/>
      <c r="BX119" s="1013"/>
      <c r="BY119" s="1013"/>
      <c r="BZ119" s="1013"/>
      <c r="CA119" s="1013">
        <v>113167390</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07"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31127239</v>
      </c>
      <c r="BR120" s="944"/>
      <c r="BS120" s="944"/>
      <c r="BT120" s="944"/>
      <c r="BU120" s="944"/>
      <c r="BV120" s="944">
        <v>33371527</v>
      </c>
      <c r="BW120" s="944"/>
      <c r="BX120" s="944"/>
      <c r="BY120" s="944"/>
      <c r="BZ120" s="944"/>
      <c r="CA120" s="944">
        <v>33531547</v>
      </c>
      <c r="CB120" s="944"/>
      <c r="CC120" s="944"/>
      <c r="CD120" s="944"/>
      <c r="CE120" s="944"/>
      <c r="CF120" s="957">
        <v>64.599999999999994</v>
      </c>
      <c r="CG120" s="958"/>
      <c r="CH120" s="958"/>
      <c r="CI120" s="958"/>
      <c r="CJ120" s="958"/>
      <c r="CK120" s="1019" t="s">
        <v>446</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8021235</v>
      </c>
      <c r="DH120" s="944"/>
      <c r="DI120" s="944"/>
      <c r="DJ120" s="944"/>
      <c r="DK120" s="944"/>
      <c r="DL120" s="944">
        <v>8009492</v>
      </c>
      <c r="DM120" s="944"/>
      <c r="DN120" s="944"/>
      <c r="DO120" s="944"/>
      <c r="DP120" s="944"/>
      <c r="DQ120" s="944">
        <v>7892981</v>
      </c>
      <c r="DR120" s="944"/>
      <c r="DS120" s="944"/>
      <c r="DT120" s="944"/>
      <c r="DU120" s="944"/>
      <c r="DV120" s="945">
        <v>15.2</v>
      </c>
      <c r="DW120" s="945"/>
      <c r="DX120" s="945"/>
      <c r="DY120" s="945"/>
      <c r="DZ120" s="946"/>
    </row>
    <row r="121" spans="1:130" s="207"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17411348</v>
      </c>
      <c r="BR121" s="939"/>
      <c r="BS121" s="939"/>
      <c r="BT121" s="939"/>
      <c r="BU121" s="939"/>
      <c r="BV121" s="939">
        <v>17154362</v>
      </c>
      <c r="BW121" s="939"/>
      <c r="BX121" s="939"/>
      <c r="BY121" s="939"/>
      <c r="BZ121" s="939"/>
      <c r="CA121" s="939">
        <v>17324717</v>
      </c>
      <c r="CB121" s="939"/>
      <c r="CC121" s="939"/>
      <c r="CD121" s="939"/>
      <c r="CE121" s="939"/>
      <c r="CF121" s="933">
        <v>33.4</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v>6385519</v>
      </c>
      <c r="DH121" s="939"/>
      <c r="DI121" s="939"/>
      <c r="DJ121" s="939"/>
      <c r="DK121" s="939"/>
      <c r="DL121" s="939">
        <v>6638068</v>
      </c>
      <c r="DM121" s="939"/>
      <c r="DN121" s="939"/>
      <c r="DO121" s="939"/>
      <c r="DP121" s="939"/>
      <c r="DQ121" s="939">
        <v>7088902</v>
      </c>
      <c r="DR121" s="939"/>
      <c r="DS121" s="939"/>
      <c r="DT121" s="939"/>
      <c r="DU121" s="939"/>
      <c r="DV121" s="940">
        <v>13.7</v>
      </c>
      <c r="DW121" s="940"/>
      <c r="DX121" s="940"/>
      <c r="DY121" s="940"/>
      <c r="DZ121" s="941"/>
    </row>
    <row r="122" spans="1:130" s="207"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21803196</v>
      </c>
      <c r="BR122" s="1013"/>
      <c r="BS122" s="1013"/>
      <c r="BT122" s="1013"/>
      <c r="BU122" s="1013"/>
      <c r="BV122" s="1013">
        <v>21263834</v>
      </c>
      <c r="BW122" s="1013"/>
      <c r="BX122" s="1013"/>
      <c r="BY122" s="1013"/>
      <c r="BZ122" s="1013"/>
      <c r="CA122" s="1013">
        <v>22787721</v>
      </c>
      <c r="CB122" s="1013"/>
      <c r="CC122" s="1013"/>
      <c r="CD122" s="1013"/>
      <c r="CE122" s="1013"/>
      <c r="CF122" s="1030">
        <v>43.9</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07"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28" t="s">
        <v>177</v>
      </c>
      <c r="BA123" s="228"/>
      <c r="BB123" s="228"/>
      <c r="BC123" s="228"/>
      <c r="BD123" s="228"/>
      <c r="BE123" s="228"/>
      <c r="BF123" s="228"/>
      <c r="BG123" s="228"/>
      <c r="BH123" s="228"/>
      <c r="BI123" s="228"/>
      <c r="BJ123" s="228"/>
      <c r="BK123" s="228"/>
      <c r="BL123" s="228"/>
      <c r="BM123" s="228"/>
      <c r="BN123" s="228"/>
      <c r="BO123" s="990" t="s">
        <v>450</v>
      </c>
      <c r="BP123" s="1018"/>
      <c r="BQ123" s="1076">
        <v>70341783</v>
      </c>
      <c r="BR123" s="1077"/>
      <c r="BS123" s="1077"/>
      <c r="BT123" s="1077"/>
      <c r="BU123" s="1077"/>
      <c r="BV123" s="1077">
        <v>71789723</v>
      </c>
      <c r="BW123" s="1077"/>
      <c r="BX123" s="1077"/>
      <c r="BY123" s="1077"/>
      <c r="BZ123" s="1077"/>
      <c r="CA123" s="1077">
        <v>73643985</v>
      </c>
      <c r="CB123" s="1077"/>
      <c r="CC123" s="1077"/>
      <c r="CD123" s="1077"/>
      <c r="CE123" s="1077"/>
      <c r="CF123" s="1014"/>
      <c r="CG123" s="1015"/>
      <c r="CH123" s="1015"/>
      <c r="CI123" s="1015"/>
      <c r="CJ123" s="1016"/>
      <c r="CK123" s="1022"/>
      <c r="CL123" s="1023"/>
      <c r="CM123" s="1023"/>
      <c r="CN123" s="1023"/>
      <c r="CO123" s="1024"/>
      <c r="CP123" s="1032" t="s">
        <v>392</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07"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44.6</v>
      </c>
      <c r="BR124" s="1040"/>
      <c r="BS124" s="1040"/>
      <c r="BT124" s="1040"/>
      <c r="BU124" s="1040"/>
      <c r="BV124" s="1040">
        <v>56.2</v>
      </c>
      <c r="BW124" s="1040"/>
      <c r="BX124" s="1040"/>
      <c r="BY124" s="1040"/>
      <c r="BZ124" s="1040"/>
      <c r="CA124" s="1040">
        <v>76.099999999999994</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07"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29"/>
      <c r="AV125" s="230"/>
      <c r="AW125" s="230"/>
      <c r="AX125" s="230"/>
      <c r="AY125" s="230"/>
      <c r="AZ125" s="230"/>
      <c r="BA125" s="230"/>
      <c r="BB125" s="230"/>
      <c r="BC125" s="230"/>
      <c r="BD125" s="230"/>
      <c r="BE125" s="230"/>
      <c r="BF125" s="230"/>
      <c r="BG125" s="230"/>
      <c r="BH125" s="230"/>
      <c r="BI125" s="230"/>
      <c r="BJ125" s="230"/>
      <c r="BK125" s="230"/>
      <c r="BL125" s="230"/>
      <c r="BM125" s="230"/>
      <c r="BN125" s="230"/>
      <c r="BO125" s="230"/>
      <c r="BP125" s="230"/>
      <c r="BQ125" s="209"/>
      <c r="BR125" s="209"/>
      <c r="BS125" s="209"/>
      <c r="BT125" s="209"/>
      <c r="BU125" s="209"/>
      <c r="BV125" s="209"/>
      <c r="BW125" s="209"/>
      <c r="BX125" s="209"/>
      <c r="BY125" s="209"/>
      <c r="BZ125" s="209"/>
      <c r="CA125" s="209"/>
      <c r="CB125" s="209"/>
      <c r="CC125" s="209"/>
      <c r="CD125" s="209"/>
      <c r="CE125" s="209"/>
      <c r="CF125" s="209"/>
      <c r="CG125" s="209"/>
      <c r="CH125" s="209"/>
      <c r="CI125" s="209"/>
      <c r="CJ125" s="231"/>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07"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09"/>
      <c r="AV126" s="209"/>
      <c r="AW126" s="209"/>
      <c r="AX126" s="209"/>
      <c r="AY126" s="209"/>
      <c r="AZ126" s="209"/>
      <c r="BA126" s="209"/>
      <c r="BB126" s="209"/>
      <c r="BC126" s="209"/>
      <c r="BD126" s="209"/>
      <c r="BE126" s="209"/>
      <c r="BF126" s="209"/>
      <c r="BG126" s="209"/>
      <c r="BH126" s="209"/>
      <c r="BI126" s="209"/>
      <c r="BJ126" s="209"/>
      <c r="BK126" s="209"/>
      <c r="BL126" s="209"/>
      <c r="BM126" s="209"/>
      <c r="BN126" s="209"/>
      <c r="BO126" s="209"/>
      <c r="BP126" s="209"/>
      <c r="BQ126" s="209"/>
      <c r="BR126" s="209"/>
      <c r="BS126" s="209"/>
      <c r="BT126" s="209"/>
      <c r="BU126" s="209"/>
      <c r="BV126" s="209"/>
      <c r="BW126" s="209"/>
      <c r="BX126" s="209"/>
      <c r="BY126" s="209"/>
      <c r="BZ126" s="209"/>
      <c r="CA126" s="209"/>
      <c r="CB126" s="209"/>
      <c r="CC126" s="209"/>
      <c r="CD126" s="232"/>
      <c r="CE126" s="232"/>
      <c r="CF126" s="232"/>
      <c r="CG126" s="209"/>
      <c r="CH126" s="209"/>
      <c r="CI126" s="209"/>
      <c r="CJ126" s="231"/>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07"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09"/>
      <c r="AV127" s="209"/>
      <c r="AW127" s="209"/>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09"/>
      <c r="CB127" s="209"/>
      <c r="CC127" s="209"/>
      <c r="CD127" s="232"/>
      <c r="CE127" s="232"/>
      <c r="CF127" s="232"/>
      <c r="CG127" s="209"/>
      <c r="CH127" s="209"/>
      <c r="CI127" s="209"/>
      <c r="CJ127" s="231"/>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07"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3294659</v>
      </c>
      <c r="AB128" s="1059"/>
      <c r="AC128" s="1059"/>
      <c r="AD128" s="1059"/>
      <c r="AE128" s="1060"/>
      <c r="AF128" s="1061">
        <v>3032721</v>
      </c>
      <c r="AG128" s="1059"/>
      <c r="AH128" s="1059"/>
      <c r="AI128" s="1059"/>
      <c r="AJ128" s="1060"/>
      <c r="AK128" s="1061">
        <v>3035688</v>
      </c>
      <c r="AL128" s="1059"/>
      <c r="AM128" s="1059"/>
      <c r="AN128" s="1059"/>
      <c r="AO128" s="1060"/>
      <c r="AP128" s="1062"/>
      <c r="AQ128" s="1063"/>
      <c r="AR128" s="1063"/>
      <c r="AS128" s="1063"/>
      <c r="AT128" s="1064"/>
      <c r="AU128" s="209"/>
      <c r="AV128" s="209"/>
      <c r="AW128" s="209"/>
      <c r="AX128" s="909" t="s">
        <v>464</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2"/>
      <c r="CB128" s="232"/>
      <c r="CC128" s="232"/>
      <c r="CD128" s="232"/>
      <c r="CE128" s="232"/>
      <c r="CF128" s="232"/>
      <c r="CG128" s="209"/>
      <c r="CH128" s="209"/>
      <c r="CI128" s="209"/>
      <c r="CJ128" s="231"/>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07"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49530365</v>
      </c>
      <c r="AB129" s="972"/>
      <c r="AC129" s="972"/>
      <c r="AD129" s="972"/>
      <c r="AE129" s="973"/>
      <c r="AF129" s="974">
        <v>51812375</v>
      </c>
      <c r="AG129" s="972"/>
      <c r="AH129" s="972"/>
      <c r="AI129" s="972"/>
      <c r="AJ129" s="973"/>
      <c r="AK129" s="974">
        <v>54360214</v>
      </c>
      <c r="AL129" s="972"/>
      <c r="AM129" s="972"/>
      <c r="AN129" s="972"/>
      <c r="AO129" s="973"/>
      <c r="AP129" s="1086"/>
      <c r="AQ129" s="1087"/>
      <c r="AR129" s="1087"/>
      <c r="AS129" s="1087"/>
      <c r="AT129" s="1088"/>
      <c r="AU129" s="210"/>
      <c r="AV129" s="210"/>
      <c r="AW129" s="210"/>
      <c r="AX129" s="1078" t="s">
        <v>467</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3"/>
      <c r="CB129" s="233"/>
      <c r="CC129" s="233"/>
      <c r="CD129" s="233"/>
      <c r="CE129" s="233"/>
      <c r="CF129" s="233"/>
      <c r="CG129" s="233"/>
      <c r="CH129" s="233"/>
      <c r="CI129" s="233"/>
      <c r="CJ129" s="233"/>
      <c r="CK129" s="233"/>
      <c r="CL129" s="233"/>
      <c r="CM129" s="233"/>
      <c r="CN129" s="233"/>
      <c r="CO129" s="233"/>
      <c r="CP129" s="233"/>
      <c r="CQ129" s="233"/>
      <c r="CR129" s="233"/>
      <c r="CS129" s="233"/>
      <c r="CT129" s="233"/>
      <c r="CU129" s="233"/>
      <c r="CV129" s="233"/>
      <c r="CW129" s="233"/>
      <c r="CX129" s="233"/>
      <c r="CY129" s="233"/>
      <c r="CZ129" s="233"/>
      <c r="DA129" s="233"/>
      <c r="DB129" s="233"/>
      <c r="DC129" s="233"/>
      <c r="DD129" s="233"/>
      <c r="DE129" s="233"/>
      <c r="DF129" s="233"/>
      <c r="DG129" s="233"/>
      <c r="DH129" s="233"/>
      <c r="DI129" s="233"/>
      <c r="DJ129" s="233"/>
      <c r="DK129" s="233"/>
      <c r="DL129" s="233"/>
      <c r="DM129" s="233"/>
      <c r="DN129" s="233"/>
      <c r="DO129" s="233"/>
      <c r="DP129" s="210"/>
      <c r="DQ129" s="210"/>
      <c r="DR129" s="210"/>
      <c r="DS129" s="210"/>
      <c r="DT129" s="210"/>
      <c r="DU129" s="210"/>
      <c r="DV129" s="210"/>
      <c r="DW129" s="210"/>
      <c r="DX129" s="210"/>
      <c r="DY129" s="210"/>
      <c r="DZ129" s="210"/>
    </row>
    <row r="130" spans="1:131" s="207"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2934767</v>
      </c>
      <c r="AB130" s="972"/>
      <c r="AC130" s="972"/>
      <c r="AD130" s="972"/>
      <c r="AE130" s="973"/>
      <c r="AF130" s="974">
        <v>2722581</v>
      </c>
      <c r="AG130" s="972"/>
      <c r="AH130" s="972"/>
      <c r="AI130" s="972"/>
      <c r="AJ130" s="973"/>
      <c r="AK130" s="974">
        <v>2470433</v>
      </c>
      <c r="AL130" s="972"/>
      <c r="AM130" s="972"/>
      <c r="AN130" s="972"/>
      <c r="AO130" s="973"/>
      <c r="AP130" s="1086"/>
      <c r="AQ130" s="1087"/>
      <c r="AR130" s="1087"/>
      <c r="AS130" s="1087"/>
      <c r="AT130" s="1088"/>
      <c r="AU130" s="210"/>
      <c r="AV130" s="210"/>
      <c r="AW130" s="210"/>
      <c r="AX130" s="1078" t="s">
        <v>470</v>
      </c>
      <c r="AY130" s="936"/>
      <c r="AZ130" s="936"/>
      <c r="BA130" s="936"/>
      <c r="BB130" s="936"/>
      <c r="BC130" s="936"/>
      <c r="BD130" s="936"/>
      <c r="BE130" s="937"/>
      <c r="BF130" s="1114">
        <v>3.7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3"/>
      <c r="CB130" s="233"/>
      <c r="CC130" s="233"/>
      <c r="CD130" s="233"/>
      <c r="CE130" s="233"/>
      <c r="CF130" s="233"/>
      <c r="CG130" s="233"/>
      <c r="CH130" s="233"/>
      <c r="CI130" s="233"/>
      <c r="CJ130" s="233"/>
      <c r="CK130" s="233"/>
      <c r="CL130" s="233"/>
      <c r="CM130" s="233"/>
      <c r="CN130" s="233"/>
      <c r="CO130" s="233"/>
      <c r="CP130" s="233"/>
      <c r="CQ130" s="233"/>
      <c r="CR130" s="233"/>
      <c r="CS130" s="233"/>
      <c r="CT130" s="233"/>
      <c r="CU130" s="233"/>
      <c r="CV130" s="233"/>
      <c r="CW130" s="233"/>
      <c r="CX130" s="233"/>
      <c r="CY130" s="233"/>
      <c r="CZ130" s="233"/>
      <c r="DA130" s="233"/>
      <c r="DB130" s="233"/>
      <c r="DC130" s="233"/>
      <c r="DD130" s="233"/>
      <c r="DE130" s="233"/>
      <c r="DF130" s="233"/>
      <c r="DG130" s="233"/>
      <c r="DH130" s="233"/>
      <c r="DI130" s="233"/>
      <c r="DJ130" s="233"/>
      <c r="DK130" s="233"/>
      <c r="DL130" s="233"/>
      <c r="DM130" s="233"/>
      <c r="DN130" s="233"/>
      <c r="DO130" s="233"/>
      <c r="DP130" s="210"/>
      <c r="DQ130" s="210"/>
      <c r="DR130" s="210"/>
      <c r="DS130" s="210"/>
      <c r="DT130" s="210"/>
      <c r="DU130" s="210"/>
      <c r="DV130" s="210"/>
      <c r="DW130" s="210"/>
      <c r="DX130" s="210"/>
      <c r="DY130" s="210"/>
      <c r="DZ130" s="210"/>
    </row>
    <row r="131" spans="1:131" s="207"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46595598</v>
      </c>
      <c r="AB131" s="999"/>
      <c r="AC131" s="999"/>
      <c r="AD131" s="999"/>
      <c r="AE131" s="1000"/>
      <c r="AF131" s="998">
        <v>49089794</v>
      </c>
      <c r="AG131" s="999"/>
      <c r="AH131" s="999"/>
      <c r="AI131" s="999"/>
      <c r="AJ131" s="1000"/>
      <c r="AK131" s="998">
        <v>51889781</v>
      </c>
      <c r="AL131" s="999"/>
      <c r="AM131" s="999"/>
      <c r="AN131" s="999"/>
      <c r="AO131" s="1000"/>
      <c r="AP131" s="1123"/>
      <c r="AQ131" s="1124"/>
      <c r="AR131" s="1124"/>
      <c r="AS131" s="1124"/>
      <c r="AT131" s="1125"/>
      <c r="AU131" s="210"/>
      <c r="AV131" s="210"/>
      <c r="AW131" s="210"/>
      <c r="AX131" s="1096" t="s">
        <v>472</v>
      </c>
      <c r="AY131" s="739"/>
      <c r="AZ131" s="739"/>
      <c r="BA131" s="739"/>
      <c r="BB131" s="739"/>
      <c r="BC131" s="739"/>
      <c r="BD131" s="739"/>
      <c r="BE131" s="1049"/>
      <c r="BF131" s="1097">
        <v>76.099999999999994</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3"/>
      <c r="CB131" s="233"/>
      <c r="CC131" s="233"/>
      <c r="CD131" s="233"/>
      <c r="CE131" s="233"/>
      <c r="CF131" s="233"/>
      <c r="CG131" s="233"/>
      <c r="CH131" s="233"/>
      <c r="CI131" s="233"/>
      <c r="CJ131" s="233"/>
      <c r="CK131" s="233"/>
      <c r="CL131" s="233"/>
      <c r="CM131" s="233"/>
      <c r="CN131" s="233"/>
      <c r="CO131" s="233"/>
      <c r="CP131" s="233"/>
      <c r="CQ131" s="233"/>
      <c r="CR131" s="233"/>
      <c r="CS131" s="233"/>
      <c r="CT131" s="233"/>
      <c r="CU131" s="233"/>
      <c r="CV131" s="233"/>
      <c r="CW131" s="233"/>
      <c r="CX131" s="233"/>
      <c r="CY131" s="233"/>
      <c r="CZ131" s="233"/>
      <c r="DA131" s="233"/>
      <c r="DB131" s="233"/>
      <c r="DC131" s="233"/>
      <c r="DD131" s="233"/>
      <c r="DE131" s="233"/>
      <c r="DF131" s="233"/>
      <c r="DG131" s="233"/>
      <c r="DH131" s="233"/>
      <c r="DI131" s="233"/>
      <c r="DJ131" s="233"/>
      <c r="DK131" s="233"/>
      <c r="DL131" s="233"/>
      <c r="DM131" s="233"/>
      <c r="DN131" s="233"/>
      <c r="DO131" s="233"/>
      <c r="DP131" s="210"/>
      <c r="DQ131" s="210"/>
      <c r="DR131" s="210"/>
      <c r="DS131" s="210"/>
      <c r="DT131" s="210"/>
      <c r="DU131" s="210"/>
      <c r="DV131" s="210"/>
      <c r="DW131" s="210"/>
      <c r="DX131" s="210"/>
      <c r="DY131" s="210"/>
      <c r="DZ131" s="210"/>
    </row>
    <row r="132" spans="1:131" s="207"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3.744705669</v>
      </c>
      <c r="AB132" s="1110"/>
      <c r="AC132" s="1110"/>
      <c r="AD132" s="1110"/>
      <c r="AE132" s="1111"/>
      <c r="AF132" s="1112">
        <v>3.4764619300000001</v>
      </c>
      <c r="AG132" s="1110"/>
      <c r="AH132" s="1110"/>
      <c r="AI132" s="1110"/>
      <c r="AJ132" s="1111"/>
      <c r="AK132" s="1112">
        <v>4.1787206890000004</v>
      </c>
      <c r="AL132" s="1110"/>
      <c r="AM132" s="1110"/>
      <c r="AN132" s="1110"/>
      <c r="AO132" s="1111"/>
      <c r="AP132" s="1014"/>
      <c r="AQ132" s="1015"/>
      <c r="AR132" s="1015"/>
      <c r="AS132" s="1015"/>
      <c r="AT132" s="1113"/>
      <c r="AU132" s="234"/>
      <c r="AV132" s="210"/>
      <c r="AW132" s="210"/>
      <c r="AX132" s="210"/>
      <c r="AY132" s="210"/>
      <c r="AZ132" s="210"/>
      <c r="BA132" s="210"/>
      <c r="BB132" s="210"/>
      <c r="BC132" s="210"/>
      <c r="BD132" s="210"/>
      <c r="BE132" s="210"/>
      <c r="BF132" s="210"/>
      <c r="BG132" s="210"/>
      <c r="BH132" s="210"/>
      <c r="BI132" s="210"/>
      <c r="BJ132" s="210"/>
      <c r="BK132" s="210"/>
      <c r="BL132" s="210"/>
      <c r="BM132" s="210"/>
      <c r="BN132" s="210"/>
      <c r="BO132" s="210"/>
      <c r="BP132" s="210"/>
      <c r="BQ132" s="210"/>
      <c r="BR132" s="210"/>
      <c r="BS132" s="211"/>
      <c r="BT132" s="210"/>
      <c r="BU132" s="210"/>
      <c r="BV132" s="210"/>
      <c r="BW132" s="210"/>
      <c r="BX132" s="210"/>
      <c r="BY132" s="210"/>
      <c r="BZ132" s="210"/>
      <c r="CA132" s="233"/>
      <c r="CB132" s="233"/>
      <c r="CC132" s="233"/>
      <c r="CD132" s="233"/>
      <c r="CE132" s="233"/>
      <c r="CF132" s="233"/>
      <c r="CG132" s="233"/>
      <c r="CH132" s="233"/>
      <c r="CI132" s="233"/>
      <c r="CJ132" s="233"/>
      <c r="CK132" s="233"/>
      <c r="CL132" s="233"/>
      <c r="CM132" s="233"/>
      <c r="CN132" s="233"/>
      <c r="CO132" s="233"/>
      <c r="CP132" s="233"/>
      <c r="CQ132" s="233"/>
      <c r="CR132" s="233"/>
      <c r="CS132" s="233"/>
      <c r="CT132" s="233"/>
      <c r="CU132" s="233"/>
      <c r="CV132" s="233"/>
      <c r="CW132" s="233"/>
      <c r="CX132" s="233"/>
      <c r="CY132" s="233"/>
      <c r="CZ132" s="233"/>
      <c r="DA132" s="233"/>
      <c r="DB132" s="233"/>
      <c r="DC132" s="233"/>
      <c r="DD132" s="233"/>
      <c r="DE132" s="233"/>
      <c r="DF132" s="233"/>
      <c r="DG132" s="233"/>
      <c r="DH132" s="233"/>
      <c r="DI132" s="233"/>
      <c r="DJ132" s="233"/>
      <c r="DK132" s="233"/>
      <c r="DL132" s="233"/>
      <c r="DM132" s="233"/>
      <c r="DN132" s="233"/>
      <c r="DO132" s="233"/>
      <c r="DP132" s="210"/>
      <c r="DQ132" s="210"/>
      <c r="DR132" s="210"/>
      <c r="DS132" s="210"/>
      <c r="DT132" s="210"/>
      <c r="DU132" s="210"/>
      <c r="DV132" s="210"/>
      <c r="DW132" s="210"/>
      <c r="DX132" s="210"/>
      <c r="DY132" s="210"/>
      <c r="DZ132" s="210"/>
    </row>
    <row r="133" spans="1:131" s="207"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2.9</v>
      </c>
      <c r="AB133" s="1093"/>
      <c r="AC133" s="1093"/>
      <c r="AD133" s="1093"/>
      <c r="AE133" s="1094"/>
      <c r="AF133" s="1092">
        <v>3.2</v>
      </c>
      <c r="AG133" s="1093"/>
      <c r="AH133" s="1093"/>
      <c r="AI133" s="1093"/>
      <c r="AJ133" s="1094"/>
      <c r="AK133" s="1092">
        <v>3.7</v>
      </c>
      <c r="AL133" s="1093"/>
      <c r="AM133" s="1093"/>
      <c r="AN133" s="1093"/>
      <c r="AO133" s="1094"/>
      <c r="AP133" s="1041"/>
      <c r="AQ133" s="1042"/>
      <c r="AR133" s="1042"/>
      <c r="AS133" s="1042"/>
      <c r="AT133" s="1095"/>
      <c r="AU133" s="210"/>
      <c r="AV133" s="210"/>
      <c r="AW133" s="210"/>
      <c r="AX133" s="210"/>
      <c r="AY133" s="210"/>
      <c r="AZ133" s="210"/>
      <c r="BA133" s="210"/>
      <c r="BB133" s="210"/>
      <c r="BC133" s="210"/>
      <c r="BD133" s="210"/>
      <c r="BE133" s="210"/>
      <c r="BF133" s="210"/>
      <c r="BG133" s="210"/>
      <c r="BH133" s="210"/>
      <c r="BI133" s="210"/>
      <c r="BJ133" s="210"/>
      <c r="BK133" s="210"/>
      <c r="BL133" s="210"/>
      <c r="BM133" s="210"/>
      <c r="BN133" s="233"/>
      <c r="BO133" s="233"/>
      <c r="BP133" s="233"/>
      <c r="BQ133" s="233"/>
      <c r="BR133" s="233"/>
      <c r="BS133" s="233"/>
      <c r="BT133" s="233"/>
      <c r="BU133" s="233"/>
      <c r="BV133" s="233"/>
      <c r="BW133" s="233"/>
      <c r="BX133" s="233"/>
      <c r="BY133" s="233"/>
      <c r="BZ133" s="233"/>
      <c r="CA133" s="233"/>
      <c r="CB133" s="233"/>
      <c r="CC133" s="233"/>
      <c r="CD133" s="233"/>
      <c r="CE133" s="233"/>
      <c r="CF133" s="233"/>
      <c r="CG133" s="233"/>
      <c r="CH133" s="233"/>
      <c r="CI133" s="233"/>
      <c r="CJ133" s="233"/>
      <c r="CK133" s="233"/>
      <c r="CL133" s="233"/>
      <c r="CM133" s="233"/>
      <c r="CN133" s="233"/>
      <c r="CO133" s="233"/>
      <c r="CP133" s="233"/>
      <c r="CQ133" s="233"/>
      <c r="CR133" s="233"/>
      <c r="CS133" s="233"/>
      <c r="CT133" s="233"/>
      <c r="CU133" s="233"/>
      <c r="CV133" s="233"/>
      <c r="CW133" s="233"/>
      <c r="CX133" s="233"/>
      <c r="CY133" s="233"/>
      <c r="CZ133" s="233"/>
      <c r="DA133" s="233"/>
      <c r="DB133" s="233"/>
      <c r="DC133" s="233"/>
      <c r="DD133" s="233"/>
      <c r="DE133" s="233"/>
      <c r="DF133" s="233"/>
      <c r="DG133" s="233"/>
      <c r="DH133" s="233"/>
      <c r="DI133" s="233"/>
      <c r="DJ133" s="233"/>
      <c r="DK133" s="233"/>
      <c r="DL133" s="233"/>
      <c r="DM133" s="233"/>
      <c r="DN133" s="233"/>
      <c r="DO133" s="233"/>
      <c r="DP133" s="210"/>
      <c r="DQ133" s="210"/>
      <c r="DR133" s="210"/>
      <c r="DS133" s="210"/>
      <c r="DT133" s="210"/>
      <c r="DU133" s="210"/>
      <c r="DV133" s="210"/>
      <c r="DW133" s="210"/>
      <c r="DX133" s="210"/>
      <c r="DY133" s="210"/>
      <c r="DZ133" s="210"/>
    </row>
    <row r="134" spans="1:131" ht="11.25" customHeight="1" x14ac:dyDescent="0.2">
      <c r="A134" s="235"/>
      <c r="B134" s="235"/>
      <c r="C134" s="235"/>
      <c r="D134" s="235"/>
      <c r="E134" s="235"/>
      <c r="F134" s="235"/>
      <c r="G134" s="235"/>
      <c r="H134" s="235"/>
      <c r="I134" s="235"/>
      <c r="J134" s="235"/>
      <c r="K134" s="235"/>
      <c r="L134" s="235"/>
      <c r="M134" s="235"/>
      <c r="N134" s="235"/>
      <c r="O134" s="235"/>
      <c r="P134" s="235"/>
      <c r="Q134" s="235"/>
      <c r="R134" s="235"/>
      <c r="S134" s="235"/>
      <c r="T134" s="235"/>
      <c r="U134" s="235"/>
      <c r="V134" s="235"/>
      <c r="W134" s="235"/>
      <c r="X134" s="235"/>
      <c r="Y134" s="235"/>
      <c r="Z134" s="235"/>
      <c r="AA134" s="235"/>
      <c r="AB134" s="235"/>
      <c r="AC134" s="235"/>
      <c r="AD134" s="235"/>
      <c r="AE134" s="235"/>
      <c r="AF134" s="235"/>
      <c r="AG134" s="235"/>
      <c r="AH134" s="235"/>
      <c r="AI134" s="235"/>
      <c r="AJ134" s="235"/>
      <c r="AK134" s="235"/>
      <c r="AL134" s="235"/>
      <c r="AM134" s="235"/>
      <c r="AN134" s="235"/>
      <c r="AO134" s="235"/>
      <c r="AP134" s="235"/>
      <c r="AQ134" s="235"/>
      <c r="AR134" s="235"/>
      <c r="AS134" s="235"/>
      <c r="AT134" s="235"/>
      <c r="AU134" s="210"/>
      <c r="AV134" s="210"/>
      <c r="AW134" s="210"/>
      <c r="AX134" s="210"/>
      <c r="AY134" s="210"/>
      <c r="AZ134" s="210"/>
      <c r="BA134" s="210"/>
      <c r="BB134" s="210"/>
      <c r="BC134" s="210"/>
      <c r="BD134" s="210"/>
      <c r="BE134" s="210"/>
      <c r="BF134" s="210"/>
      <c r="BG134" s="210"/>
      <c r="BH134" s="210"/>
      <c r="BI134" s="210"/>
      <c r="BJ134" s="210"/>
      <c r="BK134" s="210"/>
      <c r="BL134" s="210"/>
      <c r="BM134" s="210"/>
      <c r="BN134" s="233"/>
      <c r="BO134" s="233"/>
      <c r="BP134" s="233"/>
      <c r="BQ134" s="233"/>
      <c r="BR134" s="233"/>
      <c r="BS134" s="233"/>
      <c r="BT134" s="233"/>
      <c r="BU134" s="233"/>
      <c r="BV134" s="233"/>
      <c r="BW134" s="233"/>
      <c r="BX134" s="233"/>
      <c r="BY134" s="233"/>
      <c r="BZ134" s="233"/>
      <c r="CA134" s="233"/>
      <c r="CB134" s="233"/>
      <c r="CC134" s="233"/>
      <c r="CD134" s="233"/>
      <c r="CE134" s="233"/>
      <c r="CF134" s="233"/>
      <c r="CG134" s="233"/>
      <c r="CH134" s="233"/>
      <c r="CI134" s="233"/>
      <c r="CJ134" s="233"/>
      <c r="CK134" s="233"/>
      <c r="CL134" s="233"/>
      <c r="CM134" s="233"/>
      <c r="CN134" s="233"/>
      <c r="CO134" s="233"/>
      <c r="CP134" s="233"/>
      <c r="CQ134" s="233"/>
      <c r="CR134" s="233"/>
      <c r="CS134" s="233"/>
      <c r="CT134" s="233"/>
      <c r="CU134" s="233"/>
      <c r="CV134" s="233"/>
      <c r="CW134" s="233"/>
      <c r="CX134" s="233"/>
      <c r="CY134" s="233"/>
      <c r="CZ134" s="233"/>
      <c r="DA134" s="233"/>
      <c r="DB134" s="233"/>
      <c r="DC134" s="233"/>
      <c r="DD134" s="233"/>
      <c r="DE134" s="233"/>
      <c r="DF134" s="233"/>
      <c r="DG134" s="233"/>
      <c r="DH134" s="233"/>
      <c r="DI134" s="233"/>
      <c r="DJ134" s="233"/>
      <c r="DK134" s="233"/>
      <c r="DL134" s="233"/>
      <c r="DM134" s="233"/>
      <c r="DN134" s="233"/>
      <c r="DO134" s="233"/>
      <c r="DP134" s="210"/>
      <c r="DQ134" s="210"/>
      <c r="DR134" s="210"/>
      <c r="DS134" s="210"/>
      <c r="DT134" s="210"/>
      <c r="DU134" s="210"/>
      <c r="DV134" s="210"/>
      <c r="DW134" s="210"/>
      <c r="DX134" s="210"/>
      <c r="DY134" s="210"/>
      <c r="DZ134" s="210"/>
      <c r="EA134" s="207"/>
    </row>
    <row r="135" spans="1:131" ht="14.4" hidden="1" x14ac:dyDescent="0.2">
      <c r="AU135" s="235"/>
      <c r="AV135" s="235"/>
      <c r="AW135" s="235"/>
      <c r="AX135" s="235"/>
      <c r="AY135" s="235"/>
      <c r="AZ135" s="235"/>
      <c r="BA135" s="235"/>
      <c r="BB135" s="235"/>
      <c r="BC135" s="235"/>
      <c r="BD135" s="235"/>
      <c r="BE135" s="235"/>
      <c r="BF135" s="235"/>
      <c r="BG135" s="235"/>
      <c r="BH135" s="235"/>
      <c r="BI135" s="235"/>
      <c r="BJ135" s="235"/>
      <c r="BK135" s="235"/>
      <c r="BL135" s="235"/>
      <c r="BM135" s="235"/>
      <c r="BN135" s="235"/>
      <c r="BO135" s="235"/>
      <c r="BP135" s="235"/>
      <c r="BQ135" s="235"/>
      <c r="BR135" s="235"/>
      <c r="BS135" s="235"/>
      <c r="BT135" s="235"/>
      <c r="BU135" s="235"/>
      <c r="BV135" s="235"/>
      <c r="BW135" s="235"/>
      <c r="BX135" s="235"/>
      <c r="BY135" s="235"/>
      <c r="BZ135" s="235"/>
      <c r="CA135" s="235"/>
      <c r="CB135" s="235"/>
      <c r="CC135" s="235"/>
      <c r="CD135" s="235"/>
      <c r="CE135" s="235"/>
      <c r="CF135" s="235"/>
      <c r="CG135" s="235"/>
      <c r="CH135" s="235"/>
      <c r="CI135" s="235"/>
      <c r="CJ135" s="235"/>
      <c r="CK135" s="235"/>
      <c r="CL135" s="235"/>
      <c r="CM135" s="235"/>
      <c r="CN135" s="235"/>
      <c r="CO135" s="235"/>
      <c r="CP135" s="235"/>
      <c r="CQ135" s="235"/>
      <c r="CR135" s="235"/>
      <c r="CS135" s="235"/>
      <c r="CT135" s="235"/>
      <c r="CU135" s="235"/>
      <c r="CV135" s="235"/>
      <c r="CW135" s="235"/>
      <c r="CX135" s="235"/>
      <c r="CY135" s="235"/>
      <c r="CZ135" s="235"/>
      <c r="DA135" s="235"/>
      <c r="DB135" s="235"/>
      <c r="DC135" s="235"/>
      <c r="DD135" s="235"/>
      <c r="DE135" s="235"/>
      <c r="DF135" s="235"/>
      <c r="DG135" s="235"/>
      <c r="DH135" s="235"/>
      <c r="DI135" s="235"/>
      <c r="DJ135" s="235"/>
      <c r="DK135" s="235"/>
      <c r="DL135" s="235"/>
      <c r="DM135" s="235"/>
      <c r="DN135" s="235"/>
      <c r="DO135" s="235"/>
      <c r="DP135" s="235"/>
      <c r="DQ135" s="235"/>
      <c r="DR135" s="235"/>
      <c r="DS135" s="235"/>
      <c r="DT135" s="235"/>
      <c r="DU135" s="235"/>
      <c r="DV135" s="235"/>
      <c r="DW135" s="235"/>
      <c r="DX135" s="235"/>
      <c r="DY135" s="235"/>
      <c r="DZ135" s="235"/>
    </row>
  </sheetData>
  <sheetProtection algorithmName="SHA-512" hashValue="6R5fHTFvZ4n2/ZZNHcDiMkQ9oNFx7CjgHXZ6aKC9+vdNLwAPS/3AEmRkB87G5s9reXi18sv10X6yiB+XyxX2Eg==" saltValue="4zJl81CMseKKSFBYMEAyZ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37" customWidth="1"/>
    <col min="121" max="121" width="0" style="236" hidden="1" customWidth="1"/>
    <col min="122" max="16384" width="9" style="236" hidden="1"/>
  </cols>
  <sheetData>
    <row r="1" spans="1:120" ht="13.2"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36"/>
    </row>
    <row r="17" spans="119:120" ht="13.2" x14ac:dyDescent="0.2">
      <c r="DP17" s="236"/>
    </row>
    <row r="18" spans="119:120" ht="13.2" x14ac:dyDescent="0.2"/>
    <row r="19" spans="119:120" ht="13.2" x14ac:dyDescent="0.2"/>
    <row r="20" spans="119:120" ht="13.2" x14ac:dyDescent="0.2">
      <c r="DO20" s="236"/>
      <c r="DP20" s="236"/>
    </row>
    <row r="21" spans="119:120" ht="13.2" x14ac:dyDescent="0.2">
      <c r="DP21" s="236"/>
    </row>
    <row r="22" spans="119:120" ht="13.2" x14ac:dyDescent="0.2"/>
    <row r="23" spans="119:120" ht="13.2" x14ac:dyDescent="0.2">
      <c r="DO23" s="236"/>
      <c r="DP23" s="236"/>
    </row>
    <row r="24" spans="119:120" ht="13.2" x14ac:dyDescent="0.2">
      <c r="DP24" s="236"/>
    </row>
    <row r="25" spans="119:120" ht="13.2" x14ac:dyDescent="0.2">
      <c r="DP25" s="236"/>
    </row>
    <row r="26" spans="119:120" ht="13.2" x14ac:dyDescent="0.2">
      <c r="DO26" s="236"/>
      <c r="DP26" s="236"/>
    </row>
    <row r="27" spans="119:120" ht="13.2" x14ac:dyDescent="0.2"/>
    <row r="28" spans="119:120" ht="13.2" x14ac:dyDescent="0.2">
      <c r="DO28" s="236"/>
      <c r="DP28" s="236"/>
    </row>
    <row r="29" spans="119:120" ht="13.2" x14ac:dyDescent="0.2">
      <c r="DP29" s="236"/>
    </row>
    <row r="30" spans="119:120" ht="13.2" x14ac:dyDescent="0.2"/>
    <row r="31" spans="119:120" ht="13.2" x14ac:dyDescent="0.2">
      <c r="DO31" s="236"/>
      <c r="DP31" s="236"/>
    </row>
    <row r="32" spans="119:120" ht="13.2" x14ac:dyDescent="0.2"/>
    <row r="33" spans="98:120" ht="13.2" x14ac:dyDescent="0.2">
      <c r="DO33" s="236"/>
      <c r="DP33" s="236"/>
    </row>
    <row r="34" spans="98:120" ht="13.2" x14ac:dyDescent="0.2">
      <c r="DM34" s="236"/>
    </row>
    <row r="35" spans="98:120" ht="13.2" x14ac:dyDescent="0.2">
      <c r="CT35" s="236"/>
      <c r="CU35" s="236"/>
      <c r="CV35" s="236"/>
      <c r="CY35" s="236"/>
      <c r="CZ35" s="236"/>
      <c r="DA35" s="236"/>
      <c r="DD35" s="236"/>
      <c r="DE35" s="236"/>
      <c r="DF35" s="236"/>
      <c r="DI35" s="236"/>
      <c r="DJ35" s="236"/>
      <c r="DK35" s="236"/>
      <c r="DM35" s="236"/>
      <c r="DN35" s="236"/>
      <c r="DO35" s="236"/>
      <c r="DP35" s="236"/>
    </row>
    <row r="36" spans="98:120" ht="13.2" x14ac:dyDescent="0.2"/>
    <row r="37" spans="98:120" ht="13.2" x14ac:dyDescent="0.2">
      <c r="CW37" s="236"/>
      <c r="DB37" s="236"/>
      <c r="DG37" s="236"/>
      <c r="DL37" s="236"/>
      <c r="DP37" s="236"/>
    </row>
    <row r="38" spans="98:120" ht="13.2" x14ac:dyDescent="0.2">
      <c r="CT38" s="236"/>
      <c r="CU38" s="236"/>
      <c r="CV38" s="236"/>
      <c r="CW38" s="236"/>
      <c r="CY38" s="236"/>
      <c r="CZ38" s="236"/>
      <c r="DA38" s="236"/>
      <c r="DB38" s="236"/>
      <c r="DD38" s="236"/>
      <c r="DE38" s="236"/>
      <c r="DF38" s="236"/>
      <c r="DG38" s="236"/>
      <c r="DI38" s="236"/>
      <c r="DJ38" s="236"/>
      <c r="DK38" s="236"/>
      <c r="DL38" s="236"/>
      <c r="DN38" s="236"/>
      <c r="DO38" s="236"/>
      <c r="DP38" s="236"/>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36"/>
      <c r="DO49" s="236"/>
      <c r="DP49" s="236"/>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36"/>
      <c r="CS63" s="236"/>
      <c r="CX63" s="236"/>
      <c r="DC63" s="236"/>
      <c r="DH63" s="236"/>
    </row>
    <row r="64" spans="22:120" ht="13.2" x14ac:dyDescent="0.2">
      <c r="V64" s="236"/>
    </row>
    <row r="65" spans="15:120" ht="13.2" x14ac:dyDescent="0.2">
      <c r="X65" s="236"/>
      <c r="Z65" s="236"/>
      <c r="AA65" s="236"/>
      <c r="AB65" s="236"/>
      <c r="AC65" s="236"/>
      <c r="AD65" s="236"/>
      <c r="AE65" s="236"/>
      <c r="AF65" s="236"/>
      <c r="AG65" s="236"/>
      <c r="AH65" s="236"/>
      <c r="AI65" s="236"/>
      <c r="AJ65" s="236"/>
      <c r="AK65" s="236"/>
      <c r="AL65" s="236"/>
      <c r="AM65" s="236"/>
      <c r="AN65" s="236"/>
      <c r="AO65" s="236"/>
      <c r="AP65" s="236"/>
      <c r="AQ65" s="236"/>
      <c r="AR65" s="236"/>
      <c r="AS65" s="236"/>
      <c r="AT65" s="236"/>
      <c r="AU65" s="236"/>
      <c r="AV65" s="236"/>
      <c r="AW65" s="236"/>
      <c r="AX65" s="236"/>
      <c r="AY65" s="236"/>
      <c r="AZ65" s="236"/>
      <c r="BA65" s="236"/>
      <c r="BB65" s="236"/>
      <c r="BC65" s="236"/>
      <c r="BD65" s="236"/>
      <c r="BE65" s="236"/>
      <c r="BF65" s="236"/>
      <c r="BG65" s="236"/>
      <c r="BH65" s="236"/>
      <c r="BI65" s="236"/>
      <c r="BJ65" s="236"/>
      <c r="BK65" s="236"/>
      <c r="BL65" s="236"/>
      <c r="BM65" s="236"/>
      <c r="BN65" s="236"/>
      <c r="BO65" s="236"/>
      <c r="BP65" s="236"/>
      <c r="BQ65" s="236"/>
      <c r="BR65" s="236"/>
      <c r="BS65" s="236"/>
      <c r="BT65" s="236"/>
      <c r="BU65" s="236"/>
      <c r="BV65" s="236"/>
      <c r="BW65" s="236"/>
      <c r="BX65" s="236"/>
      <c r="BY65" s="236"/>
      <c r="BZ65" s="236"/>
      <c r="CA65" s="236"/>
      <c r="CB65" s="236"/>
      <c r="CC65" s="236"/>
      <c r="CD65" s="236"/>
      <c r="CE65" s="236"/>
      <c r="CF65" s="236"/>
      <c r="CG65" s="236"/>
      <c r="CH65" s="236"/>
      <c r="CI65" s="236"/>
      <c r="CJ65" s="236"/>
      <c r="CK65" s="236"/>
      <c r="CL65" s="236"/>
      <c r="CM65" s="236"/>
      <c r="CN65" s="236"/>
      <c r="CO65" s="236"/>
      <c r="CP65" s="236"/>
      <c r="CQ65" s="236"/>
      <c r="CR65" s="236"/>
      <c r="CU65" s="236"/>
      <c r="CZ65" s="236"/>
      <c r="DE65" s="236"/>
      <c r="DJ65" s="236"/>
    </row>
    <row r="66" spans="15:120" ht="13.2" x14ac:dyDescent="0.2">
      <c r="Q66" s="236"/>
      <c r="S66" s="236"/>
      <c r="U66" s="236"/>
      <c r="DM66" s="236"/>
    </row>
    <row r="67" spans="15:120" ht="13.2" x14ac:dyDescent="0.2">
      <c r="O67" s="236"/>
      <c r="P67" s="236"/>
      <c r="R67" s="236"/>
      <c r="T67" s="236"/>
      <c r="Y67" s="236"/>
      <c r="CT67" s="236"/>
      <c r="CV67" s="236"/>
      <c r="CW67" s="236"/>
      <c r="CY67" s="236"/>
      <c r="DA67" s="236"/>
      <c r="DB67" s="236"/>
      <c r="DD67" s="236"/>
      <c r="DF67" s="236"/>
      <c r="DG67" s="236"/>
      <c r="DI67" s="236"/>
      <c r="DK67" s="236"/>
      <c r="DL67" s="236"/>
      <c r="DN67" s="236"/>
      <c r="DO67" s="236"/>
      <c r="DP67" s="236"/>
    </row>
    <row r="68" spans="15:120" ht="13.2" x14ac:dyDescent="0.2"/>
    <row r="69" spans="15:120" ht="13.2" x14ac:dyDescent="0.2"/>
    <row r="70" spans="15:120" ht="13.2" x14ac:dyDescent="0.2"/>
    <row r="71" spans="15:120" ht="13.2" x14ac:dyDescent="0.2"/>
    <row r="72" spans="15:120" ht="13.2" x14ac:dyDescent="0.2">
      <c r="DP72" s="236"/>
    </row>
    <row r="73" spans="15:120" ht="13.2" x14ac:dyDescent="0.2">
      <c r="DP73" s="236"/>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36"/>
      <c r="CX96" s="236"/>
      <c r="DC96" s="236"/>
      <c r="DH96" s="236"/>
    </row>
    <row r="97" spans="24:120" ht="13.2" x14ac:dyDescent="0.2">
      <c r="CS97" s="236"/>
      <c r="CX97" s="236"/>
      <c r="DC97" s="236"/>
      <c r="DH97" s="236"/>
      <c r="DP97" s="237" t="s">
        <v>476</v>
      </c>
    </row>
    <row r="98" spans="24:120" ht="13.2" hidden="1" x14ac:dyDescent="0.2">
      <c r="CS98" s="236"/>
      <c r="CX98" s="236"/>
      <c r="DC98" s="236"/>
      <c r="DH98" s="236"/>
    </row>
    <row r="99" spans="24:120" ht="13.2" hidden="1" x14ac:dyDescent="0.2">
      <c r="CS99" s="236"/>
      <c r="CX99" s="236"/>
      <c r="DC99" s="236"/>
      <c r="DH99" s="236"/>
    </row>
    <row r="101" spans="24:120" ht="12" hidden="1" customHeight="1" x14ac:dyDescent="0.2">
      <c r="X101" s="236"/>
      <c r="Y101" s="236"/>
      <c r="Z101" s="236"/>
      <c r="AA101" s="236"/>
      <c r="AB101" s="236"/>
      <c r="AC101" s="236"/>
      <c r="AD101" s="236"/>
      <c r="AE101" s="236"/>
      <c r="AF101" s="236"/>
      <c r="AG101" s="236"/>
      <c r="AH101" s="236"/>
      <c r="AI101" s="236"/>
      <c r="AJ101" s="236"/>
      <c r="AK101" s="236"/>
      <c r="AL101" s="236"/>
      <c r="AM101" s="236"/>
      <c r="AN101" s="236"/>
      <c r="AO101" s="236"/>
      <c r="AP101" s="236"/>
      <c r="AQ101" s="236"/>
      <c r="AR101" s="236"/>
      <c r="AS101" s="236"/>
      <c r="AT101" s="236"/>
      <c r="AU101" s="236"/>
      <c r="AV101" s="236"/>
      <c r="AW101" s="236"/>
      <c r="AX101" s="236"/>
      <c r="AY101" s="236"/>
      <c r="AZ101" s="236"/>
      <c r="BA101" s="236"/>
      <c r="BB101" s="236"/>
      <c r="BC101" s="236"/>
      <c r="BD101" s="236"/>
      <c r="BE101" s="236"/>
      <c r="BF101" s="236"/>
      <c r="BG101" s="236"/>
      <c r="BH101" s="236"/>
      <c r="BI101" s="236"/>
      <c r="BJ101" s="236"/>
      <c r="BK101" s="236"/>
      <c r="BL101" s="236"/>
      <c r="BM101" s="236"/>
      <c r="BN101" s="236"/>
      <c r="BO101" s="236"/>
      <c r="BP101" s="236"/>
      <c r="BQ101" s="236"/>
      <c r="BR101" s="236"/>
      <c r="BS101" s="236"/>
      <c r="BT101" s="236"/>
      <c r="BU101" s="236"/>
      <c r="BV101" s="236"/>
      <c r="BW101" s="236"/>
      <c r="BX101" s="236"/>
      <c r="BY101" s="236"/>
      <c r="BZ101" s="236"/>
      <c r="CA101" s="236"/>
      <c r="CB101" s="236"/>
      <c r="CC101" s="236"/>
      <c r="CD101" s="236"/>
      <c r="CE101" s="236"/>
      <c r="CF101" s="236"/>
      <c r="CG101" s="236"/>
      <c r="CH101" s="236"/>
      <c r="CI101" s="236"/>
      <c r="CJ101" s="236"/>
      <c r="CK101" s="236"/>
      <c r="CL101" s="236"/>
      <c r="CM101" s="236"/>
      <c r="CN101" s="236"/>
      <c r="CO101" s="236"/>
      <c r="CP101" s="236"/>
      <c r="CQ101" s="236"/>
      <c r="CR101" s="236"/>
      <c r="CU101" s="236"/>
      <c r="CZ101" s="236"/>
      <c r="DE101" s="236"/>
      <c r="DJ101" s="236"/>
    </row>
    <row r="102" spans="24:120" ht="1.5" hidden="1" customHeight="1" x14ac:dyDescent="0.2">
      <c r="CU102" s="236"/>
      <c r="CZ102" s="236"/>
      <c r="DE102" s="236"/>
      <c r="DJ102" s="236"/>
      <c r="DM102" s="236"/>
    </row>
    <row r="103" spans="24:120" ht="13.2" hidden="1" x14ac:dyDescent="0.2">
      <c r="CT103" s="236"/>
      <c r="CV103" s="236"/>
      <c r="CW103" s="236"/>
      <c r="CY103" s="236"/>
      <c r="DA103" s="236"/>
      <c r="DB103" s="236"/>
      <c r="DD103" s="236"/>
      <c r="DF103" s="236"/>
      <c r="DG103" s="236"/>
      <c r="DI103" s="236"/>
      <c r="DK103" s="236"/>
      <c r="DL103" s="236"/>
      <c r="DM103" s="236"/>
      <c r="DN103" s="236"/>
      <c r="DO103" s="236"/>
      <c r="DP103" s="236"/>
    </row>
    <row r="104" spans="24:120" ht="13.2" hidden="1" x14ac:dyDescent="0.2">
      <c r="CV104" s="236"/>
      <c r="CW104" s="236"/>
      <c r="DA104" s="236"/>
      <c r="DB104" s="236"/>
      <c r="DF104" s="236"/>
      <c r="DG104" s="236"/>
      <c r="DK104" s="236"/>
      <c r="DL104" s="236"/>
      <c r="DN104" s="236"/>
      <c r="DO104" s="236"/>
      <c r="DP104" s="236"/>
    </row>
    <row r="105" spans="24:120" ht="12.75" hidden="1" customHeight="1" x14ac:dyDescent="0.2"/>
  </sheetData>
  <sheetProtection algorithmName="SHA-512" hashValue="yBYuoa48QqX5PpvmvnnuZ7Wv34kKPdARkFYiUm/eQ3884NAiCp9WxP2BaWKQWIEGI1q7EXJKEJAcrlm823jq6g==" saltValue="zn+PKe5pRJB5DDbg4Ugct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37" customWidth="1"/>
    <col min="117" max="16384" width="9" style="236" hidden="1"/>
  </cols>
  <sheetData>
    <row r="1" spans="2:116" ht="13.2"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row>
    <row r="2" spans="2:116" ht="13.2" x14ac:dyDescent="0.2"/>
    <row r="3" spans="2:116" ht="13.2" x14ac:dyDescent="0.2"/>
    <row r="4" spans="2:116" ht="13.2" x14ac:dyDescent="0.2">
      <c r="R4" s="236"/>
      <c r="S4" s="236"/>
      <c r="T4" s="236"/>
      <c r="U4" s="236"/>
      <c r="V4" s="236"/>
      <c r="W4" s="236"/>
      <c r="X4" s="236"/>
      <c r="Y4" s="236"/>
      <c r="Z4" s="236"/>
      <c r="AA4" s="236"/>
      <c r="AB4" s="236"/>
      <c r="AC4" s="236"/>
      <c r="AD4" s="236"/>
      <c r="AE4" s="236"/>
      <c r="AF4" s="236"/>
      <c r="AG4" s="236"/>
      <c r="AH4" s="236"/>
      <c r="AI4" s="236"/>
      <c r="AJ4" s="236"/>
      <c r="AK4" s="236"/>
      <c r="AL4" s="236"/>
      <c r="AM4" s="236"/>
      <c r="AN4" s="236"/>
      <c r="AO4" s="236"/>
      <c r="AP4" s="236"/>
      <c r="AQ4" s="236"/>
      <c r="AR4" s="236"/>
      <c r="AS4" s="236"/>
      <c r="AT4" s="236"/>
      <c r="AU4" s="236"/>
      <c r="AV4" s="236"/>
      <c r="AW4" s="236"/>
      <c r="AX4" s="236"/>
      <c r="AY4" s="236"/>
      <c r="AZ4" s="236"/>
      <c r="BA4" s="236"/>
      <c r="BB4" s="236"/>
      <c r="BC4" s="236"/>
      <c r="BD4" s="236"/>
      <c r="BE4" s="236"/>
      <c r="BF4" s="236"/>
      <c r="BG4" s="236"/>
      <c r="BH4" s="236"/>
      <c r="BI4" s="236"/>
      <c r="BJ4" s="236"/>
      <c r="BK4" s="236"/>
      <c r="BL4" s="236"/>
      <c r="BM4" s="236"/>
      <c r="BN4" s="236"/>
      <c r="BO4" s="236"/>
      <c r="BP4" s="236"/>
      <c r="BQ4" s="236"/>
      <c r="BR4" s="236"/>
      <c r="BS4" s="236"/>
      <c r="BT4" s="236"/>
      <c r="BU4" s="236"/>
      <c r="BV4" s="236"/>
      <c r="BW4" s="236"/>
      <c r="BX4" s="236"/>
      <c r="BY4" s="236"/>
      <c r="BZ4" s="236"/>
      <c r="CA4" s="236"/>
      <c r="CB4" s="236"/>
      <c r="CC4" s="236"/>
      <c r="CD4" s="236"/>
      <c r="CE4" s="236"/>
      <c r="CF4" s="236"/>
      <c r="CG4" s="236"/>
      <c r="CH4" s="236"/>
      <c r="CI4" s="236"/>
      <c r="CJ4" s="236"/>
      <c r="CK4" s="236"/>
      <c r="CL4" s="236"/>
      <c r="CM4" s="236"/>
      <c r="CN4" s="236"/>
      <c r="CO4" s="236"/>
      <c r="CP4" s="236"/>
      <c r="CQ4" s="236"/>
      <c r="CR4" s="236"/>
      <c r="CS4" s="236"/>
      <c r="CT4" s="236"/>
      <c r="CU4" s="236"/>
      <c r="CV4" s="236"/>
      <c r="CW4" s="236"/>
      <c r="CX4" s="236"/>
      <c r="CY4" s="236"/>
      <c r="CZ4" s="236"/>
      <c r="DA4" s="236"/>
      <c r="DB4" s="236"/>
      <c r="DC4" s="236"/>
      <c r="DD4" s="236"/>
      <c r="DE4" s="236"/>
      <c r="DF4" s="236"/>
      <c r="DG4" s="236"/>
      <c r="DH4" s="236"/>
      <c r="DI4" s="236"/>
      <c r="DJ4" s="236"/>
      <c r="DK4" s="236"/>
      <c r="DL4" s="236"/>
    </row>
    <row r="5" spans="2:116" ht="13.2" x14ac:dyDescent="0.2">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6"/>
      <c r="AT5" s="236"/>
      <c r="AU5" s="236"/>
      <c r="AV5" s="236"/>
      <c r="AW5" s="236"/>
      <c r="AX5" s="236"/>
      <c r="AY5" s="236"/>
      <c r="AZ5" s="236"/>
      <c r="BA5" s="236"/>
      <c r="BB5" s="236"/>
      <c r="BC5" s="236"/>
      <c r="BD5" s="236"/>
      <c r="BE5" s="236"/>
      <c r="BF5" s="236"/>
      <c r="BG5" s="236"/>
      <c r="BH5" s="236"/>
      <c r="BI5" s="236"/>
      <c r="BJ5" s="236"/>
      <c r="BK5" s="236"/>
      <c r="BL5" s="236"/>
      <c r="BM5" s="236"/>
      <c r="BN5" s="236"/>
      <c r="BO5" s="236"/>
      <c r="BP5" s="236"/>
      <c r="BQ5" s="236"/>
      <c r="BR5" s="236"/>
      <c r="BS5" s="236"/>
      <c r="BT5" s="236"/>
      <c r="BU5" s="236"/>
      <c r="BV5" s="236"/>
      <c r="BW5" s="236"/>
      <c r="BX5" s="236"/>
      <c r="BY5" s="236"/>
      <c r="BZ5" s="236"/>
      <c r="CA5" s="236"/>
      <c r="CB5" s="236"/>
      <c r="CC5" s="236"/>
      <c r="CD5" s="236"/>
      <c r="CE5" s="236"/>
      <c r="CF5" s="236"/>
      <c r="CG5" s="236"/>
      <c r="CH5" s="236"/>
      <c r="CI5" s="236"/>
      <c r="CJ5" s="236"/>
      <c r="CK5" s="236"/>
      <c r="CL5" s="236"/>
      <c r="CM5" s="236"/>
      <c r="CN5" s="236"/>
      <c r="CO5" s="236"/>
      <c r="CP5" s="236"/>
      <c r="CQ5" s="236"/>
      <c r="CR5" s="236"/>
      <c r="CS5" s="236"/>
      <c r="CT5" s="236"/>
      <c r="CU5" s="236"/>
      <c r="CV5" s="236"/>
      <c r="CW5" s="236"/>
      <c r="CX5" s="236"/>
      <c r="CY5" s="236"/>
      <c r="CZ5" s="236"/>
      <c r="DA5" s="236"/>
      <c r="DB5" s="236"/>
      <c r="DC5" s="236"/>
      <c r="DD5" s="236"/>
      <c r="DE5" s="236"/>
      <c r="DF5" s="236"/>
      <c r="DG5" s="236"/>
      <c r="DH5" s="236"/>
      <c r="DI5" s="236"/>
      <c r="DJ5" s="236"/>
      <c r="DK5" s="236"/>
      <c r="DL5" s="236"/>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36"/>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6"/>
      <c r="AI18" s="236"/>
      <c r="AJ18" s="236"/>
      <c r="AK18" s="236"/>
      <c r="AL18" s="236"/>
      <c r="AM18" s="236"/>
      <c r="AN18" s="236"/>
      <c r="AO18" s="236"/>
      <c r="AP18" s="236"/>
      <c r="AQ18" s="236"/>
      <c r="AR18" s="236"/>
      <c r="AS18" s="236"/>
      <c r="AT18" s="236"/>
      <c r="AU18" s="236"/>
      <c r="AV18" s="236"/>
      <c r="AW18" s="236"/>
      <c r="AX18" s="236"/>
      <c r="AY18" s="236"/>
      <c r="AZ18" s="236"/>
      <c r="BA18" s="236"/>
      <c r="BB18" s="236"/>
      <c r="BC18" s="236"/>
      <c r="BD18" s="236"/>
      <c r="BE18" s="236"/>
      <c r="BF18" s="236"/>
      <c r="BG18" s="236"/>
      <c r="BH18" s="236"/>
      <c r="BI18" s="236"/>
      <c r="BJ18" s="236"/>
      <c r="BK18" s="236"/>
      <c r="BL18" s="236"/>
      <c r="BM18" s="236"/>
      <c r="BN18" s="236"/>
      <c r="BO18" s="236"/>
      <c r="BP18" s="236"/>
      <c r="BQ18" s="236"/>
      <c r="BR18" s="236"/>
      <c r="BS18" s="236"/>
      <c r="BT18" s="236"/>
      <c r="BU18" s="236"/>
      <c r="BV18" s="236"/>
      <c r="BW18" s="236"/>
      <c r="BX18" s="236"/>
      <c r="BY18" s="236"/>
      <c r="BZ18" s="236"/>
      <c r="CA18" s="236"/>
      <c r="CB18" s="236"/>
      <c r="CC18" s="236"/>
      <c r="CD18" s="236"/>
      <c r="CE18" s="236"/>
      <c r="CF18" s="236"/>
      <c r="CG18" s="236"/>
      <c r="CH18" s="236"/>
      <c r="CI18" s="236"/>
      <c r="CJ18" s="236"/>
      <c r="CK18" s="236"/>
      <c r="CL18" s="236"/>
      <c r="CM18" s="236"/>
      <c r="CN18" s="236"/>
      <c r="CO18" s="236"/>
      <c r="CP18" s="236"/>
      <c r="CQ18" s="236"/>
      <c r="CR18" s="236"/>
      <c r="CS18" s="236"/>
      <c r="CT18" s="236"/>
      <c r="CU18" s="236"/>
      <c r="CV18" s="236"/>
      <c r="CW18" s="236"/>
      <c r="CX18" s="236"/>
      <c r="CY18" s="236"/>
      <c r="CZ18" s="236"/>
      <c r="DA18" s="236"/>
      <c r="DB18" s="236"/>
      <c r="DC18" s="236"/>
      <c r="DD18" s="236"/>
      <c r="DE18" s="236"/>
      <c r="DF18" s="236"/>
      <c r="DG18" s="236"/>
      <c r="DH18" s="236"/>
      <c r="DI18" s="236"/>
      <c r="DJ18" s="236"/>
      <c r="DK18" s="236"/>
      <c r="DL18" s="236"/>
    </row>
    <row r="19" spans="9:116" ht="13.2" x14ac:dyDescent="0.2"/>
    <row r="20" spans="9:116" ht="13.2" x14ac:dyDescent="0.2"/>
    <row r="21" spans="9:116" ht="13.2" x14ac:dyDescent="0.2">
      <c r="DL21" s="236"/>
    </row>
    <row r="22" spans="9:116" ht="13.2" x14ac:dyDescent="0.2">
      <c r="DI22" s="236"/>
      <c r="DJ22" s="236"/>
      <c r="DK22" s="236"/>
      <c r="DL22" s="236"/>
    </row>
    <row r="23" spans="9:116" ht="13.2" x14ac:dyDescent="0.2">
      <c r="CY23" s="236"/>
      <c r="CZ23" s="236"/>
      <c r="DA23" s="236"/>
      <c r="DB23" s="236"/>
      <c r="DC23" s="236"/>
      <c r="DD23" s="236"/>
      <c r="DE23" s="236"/>
      <c r="DF23" s="236"/>
      <c r="DG23" s="236"/>
      <c r="DH23" s="236"/>
      <c r="DI23" s="236"/>
      <c r="DJ23" s="236"/>
      <c r="DK23" s="236"/>
      <c r="DL23" s="236"/>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36"/>
      <c r="DA35" s="236"/>
      <c r="DB35" s="236"/>
      <c r="DC35" s="236"/>
      <c r="DD35" s="236"/>
      <c r="DE35" s="236"/>
      <c r="DF35" s="236"/>
      <c r="DG35" s="236"/>
      <c r="DH35" s="236"/>
      <c r="DI35" s="236"/>
      <c r="DJ35" s="236"/>
      <c r="DK35" s="236"/>
      <c r="DL35" s="236"/>
    </row>
    <row r="36" spans="15:116" ht="13.2" x14ac:dyDescent="0.2"/>
    <row r="37" spans="15:116" ht="13.2" x14ac:dyDescent="0.2">
      <c r="DL37" s="236"/>
    </row>
    <row r="38" spans="15:116" ht="13.2" x14ac:dyDescent="0.2">
      <c r="DI38" s="236"/>
      <c r="DJ38" s="236"/>
      <c r="DK38" s="236"/>
      <c r="DL38" s="236"/>
    </row>
    <row r="39" spans="15:116" ht="13.2" x14ac:dyDescent="0.2"/>
    <row r="40" spans="15:116" ht="13.2" x14ac:dyDescent="0.2"/>
    <row r="41" spans="15:116" ht="13.2" x14ac:dyDescent="0.2"/>
    <row r="42" spans="15:116" ht="13.2" x14ac:dyDescent="0.2"/>
    <row r="43" spans="15:116" ht="13.2" x14ac:dyDescent="0.2">
      <c r="O43" s="236"/>
      <c r="P43" s="236"/>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E43" s="236"/>
      <c r="DF43" s="236"/>
      <c r="DG43" s="236"/>
      <c r="DH43" s="236"/>
      <c r="DI43" s="236"/>
      <c r="DJ43" s="236"/>
      <c r="DK43" s="236"/>
      <c r="DL43" s="236"/>
    </row>
    <row r="44" spans="15:116" ht="13.2" x14ac:dyDescent="0.2">
      <c r="DL44" s="236"/>
    </row>
    <row r="45" spans="15:116" ht="13.2" x14ac:dyDescent="0.2"/>
    <row r="46" spans="15:116" ht="13.2" x14ac:dyDescent="0.2">
      <c r="DA46" s="236"/>
      <c r="DB46" s="236"/>
      <c r="DC46" s="236"/>
      <c r="DD46" s="236"/>
      <c r="DE46" s="236"/>
      <c r="DF46" s="236"/>
      <c r="DG46" s="236"/>
      <c r="DH46" s="236"/>
      <c r="DI46" s="236"/>
      <c r="DJ46" s="236"/>
      <c r="DK46" s="236"/>
      <c r="DL46" s="236"/>
    </row>
    <row r="47" spans="15:116" ht="13.2" x14ac:dyDescent="0.2"/>
    <row r="48" spans="15:116" ht="13.2" x14ac:dyDescent="0.2"/>
    <row r="49" spans="104:116" ht="13.2" x14ac:dyDescent="0.2"/>
    <row r="50" spans="104:116" ht="13.2" x14ac:dyDescent="0.2">
      <c r="CZ50" s="236"/>
      <c r="DA50" s="236"/>
      <c r="DB50" s="236"/>
      <c r="DC50" s="236"/>
      <c r="DD50" s="236"/>
      <c r="DE50" s="236"/>
      <c r="DF50" s="236"/>
      <c r="DG50" s="236"/>
      <c r="DH50" s="236"/>
      <c r="DI50" s="236"/>
      <c r="DJ50" s="236"/>
      <c r="DK50" s="236"/>
      <c r="DL50" s="236"/>
    </row>
    <row r="51" spans="104:116" ht="13.2" x14ac:dyDescent="0.2"/>
    <row r="52" spans="104:116" ht="13.2" x14ac:dyDescent="0.2"/>
    <row r="53" spans="104:116" ht="13.2" x14ac:dyDescent="0.2">
      <c r="DL53" s="236"/>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36"/>
      <c r="DD67" s="236"/>
      <c r="DE67" s="236"/>
      <c r="DF67" s="236"/>
      <c r="DG67" s="236"/>
      <c r="DH67" s="236"/>
      <c r="DI67" s="236"/>
      <c r="DJ67" s="236"/>
      <c r="DK67" s="236"/>
      <c r="DL67" s="236"/>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0TYAKzh0cLYCIvpBZqyjfSxDVQpRMIqbQNXFzXRQBTcNcPvTaT8Lqbf3WrDm0eT+uvPXUunc5o8eN/z5NKjWDg==" saltValue="EjFq9092c8/7F1nrlP6Z+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38" customWidth="1"/>
    <col min="37" max="44" width="17" style="238" customWidth="1"/>
    <col min="45" max="45" width="6.109375" style="244" customWidth="1"/>
    <col min="46" max="46" width="3" style="242" customWidth="1"/>
    <col min="47" max="47" width="19.109375" style="238" hidden="1" customWidth="1"/>
    <col min="48" max="52" width="12.6640625" style="238" hidden="1" customWidth="1"/>
    <col min="53" max="16384" width="8.6640625" style="238" hidden="1"/>
  </cols>
  <sheetData>
    <row r="1" spans="1:46" ht="13.2" x14ac:dyDescent="0.2">
      <c r="AS1" s="238"/>
      <c r="AT1" s="238"/>
    </row>
    <row r="2" spans="1:46" ht="13.2" x14ac:dyDescent="0.2">
      <c r="AS2" s="238"/>
      <c r="AT2" s="238"/>
    </row>
    <row r="3" spans="1:46" ht="13.2" x14ac:dyDescent="0.2">
      <c r="AS3" s="238"/>
      <c r="AT3" s="238"/>
    </row>
    <row r="4" spans="1:46" ht="13.2" x14ac:dyDescent="0.2">
      <c r="AS4" s="238"/>
      <c r="AT4" s="238"/>
    </row>
    <row r="5" spans="1:46" ht="16.2" x14ac:dyDescent="0.2">
      <c r="A5" s="239" t="s">
        <v>477</v>
      </c>
      <c r="B5" s="240"/>
      <c r="C5" s="240"/>
      <c r="D5" s="240"/>
      <c r="E5" s="240"/>
      <c r="F5" s="240"/>
      <c r="G5" s="240"/>
      <c r="H5" s="240"/>
      <c r="I5" s="240"/>
      <c r="J5" s="240"/>
      <c r="K5" s="240"/>
      <c r="L5" s="240"/>
      <c r="M5" s="240"/>
      <c r="N5" s="240"/>
      <c r="O5" s="240"/>
      <c r="P5" s="240"/>
      <c r="Q5" s="240"/>
      <c r="R5" s="240"/>
      <c r="S5" s="240"/>
      <c r="T5" s="240"/>
      <c r="U5" s="240"/>
      <c r="V5" s="240"/>
      <c r="W5" s="240"/>
      <c r="X5" s="240"/>
      <c r="Y5" s="240"/>
      <c r="Z5" s="240"/>
      <c r="AA5" s="240"/>
      <c r="AB5" s="240"/>
      <c r="AC5" s="240"/>
      <c r="AD5" s="240"/>
      <c r="AE5" s="240"/>
      <c r="AF5" s="240"/>
      <c r="AG5" s="240"/>
      <c r="AH5" s="240"/>
      <c r="AI5" s="240"/>
      <c r="AJ5" s="240"/>
      <c r="AK5" s="240"/>
      <c r="AL5" s="240"/>
      <c r="AM5" s="240"/>
      <c r="AN5" s="240"/>
      <c r="AO5" s="240"/>
      <c r="AP5" s="240"/>
      <c r="AQ5" s="240"/>
      <c r="AR5" s="240"/>
      <c r="AS5" s="241"/>
    </row>
    <row r="6" spans="1:46" ht="13.2" x14ac:dyDescent="0.2">
      <c r="A6" s="242"/>
      <c r="AK6" s="243" t="s">
        <v>478</v>
      </c>
      <c r="AL6" s="243"/>
      <c r="AM6" s="243"/>
      <c r="AN6" s="243"/>
    </row>
    <row r="7" spans="1:46" ht="13.5" customHeight="1" x14ac:dyDescent="0.2">
      <c r="A7" s="242"/>
      <c r="AK7" s="245"/>
      <c r="AL7" s="246"/>
      <c r="AM7" s="246"/>
      <c r="AN7" s="247"/>
      <c r="AO7" s="1127" t="s">
        <v>479</v>
      </c>
      <c r="AP7" s="248"/>
      <c r="AQ7" s="249" t="s">
        <v>480</v>
      </c>
      <c r="AR7" s="250"/>
    </row>
    <row r="8" spans="1:46" ht="13.2" x14ac:dyDescent="0.2">
      <c r="A8" s="242"/>
      <c r="AK8" s="251"/>
      <c r="AL8" s="252"/>
      <c r="AM8" s="252"/>
      <c r="AN8" s="253"/>
      <c r="AO8" s="1128"/>
      <c r="AP8" s="254" t="s">
        <v>481</v>
      </c>
      <c r="AQ8" s="255" t="s">
        <v>482</v>
      </c>
      <c r="AR8" s="256" t="s">
        <v>483</v>
      </c>
    </row>
    <row r="9" spans="1:46" ht="13.2" x14ac:dyDescent="0.2">
      <c r="A9" s="242"/>
      <c r="AK9" s="1129" t="s">
        <v>484</v>
      </c>
      <c r="AL9" s="1130"/>
      <c r="AM9" s="1130"/>
      <c r="AN9" s="1131"/>
      <c r="AO9" s="257">
        <v>16867696</v>
      </c>
      <c r="AP9" s="257">
        <v>75496</v>
      </c>
      <c r="AQ9" s="258">
        <v>70143</v>
      </c>
      <c r="AR9" s="259">
        <v>7.6</v>
      </c>
    </row>
    <row r="10" spans="1:46" ht="13.5" customHeight="1" x14ac:dyDescent="0.2">
      <c r="A10" s="242"/>
      <c r="AK10" s="1129" t="s">
        <v>485</v>
      </c>
      <c r="AL10" s="1130"/>
      <c r="AM10" s="1130"/>
      <c r="AN10" s="1131"/>
      <c r="AO10" s="260">
        <v>1097</v>
      </c>
      <c r="AP10" s="260">
        <v>5</v>
      </c>
      <c r="AQ10" s="261">
        <v>2309</v>
      </c>
      <c r="AR10" s="262">
        <v>-99.8</v>
      </c>
    </row>
    <row r="11" spans="1:46" ht="13.5" customHeight="1" x14ac:dyDescent="0.2">
      <c r="A11" s="242"/>
      <c r="AK11" s="1129" t="s">
        <v>486</v>
      </c>
      <c r="AL11" s="1130"/>
      <c r="AM11" s="1130"/>
      <c r="AN11" s="1131"/>
      <c r="AO11" s="260">
        <v>1025275</v>
      </c>
      <c r="AP11" s="260">
        <v>4589</v>
      </c>
      <c r="AQ11" s="261">
        <v>1878</v>
      </c>
      <c r="AR11" s="262">
        <v>144.4</v>
      </c>
    </row>
    <row r="12" spans="1:46" ht="13.5" customHeight="1" x14ac:dyDescent="0.2">
      <c r="A12" s="242"/>
      <c r="AK12" s="1129" t="s">
        <v>487</v>
      </c>
      <c r="AL12" s="1130"/>
      <c r="AM12" s="1130"/>
      <c r="AN12" s="1131"/>
      <c r="AO12" s="260" t="s">
        <v>488</v>
      </c>
      <c r="AP12" s="260" t="s">
        <v>488</v>
      </c>
      <c r="AQ12" s="261">
        <v>30</v>
      </c>
      <c r="AR12" s="262" t="s">
        <v>488</v>
      </c>
    </row>
    <row r="13" spans="1:46" ht="13.5" customHeight="1" x14ac:dyDescent="0.2">
      <c r="A13" s="242"/>
      <c r="AK13" s="1129" t="s">
        <v>489</v>
      </c>
      <c r="AL13" s="1130"/>
      <c r="AM13" s="1130"/>
      <c r="AN13" s="1131"/>
      <c r="AO13" s="260">
        <v>395756</v>
      </c>
      <c r="AP13" s="260">
        <v>1771</v>
      </c>
      <c r="AQ13" s="261">
        <v>1863</v>
      </c>
      <c r="AR13" s="262">
        <v>-4.9000000000000004</v>
      </c>
    </row>
    <row r="14" spans="1:46" ht="13.5" customHeight="1" x14ac:dyDescent="0.2">
      <c r="A14" s="242"/>
      <c r="AK14" s="1129" t="s">
        <v>490</v>
      </c>
      <c r="AL14" s="1130"/>
      <c r="AM14" s="1130"/>
      <c r="AN14" s="1131"/>
      <c r="AO14" s="260">
        <v>428014</v>
      </c>
      <c r="AP14" s="260">
        <v>1916</v>
      </c>
      <c r="AQ14" s="261">
        <v>1453</v>
      </c>
      <c r="AR14" s="262">
        <v>31.9</v>
      </c>
    </row>
    <row r="15" spans="1:46" ht="13.5" customHeight="1" x14ac:dyDescent="0.2">
      <c r="A15" s="242"/>
      <c r="AK15" s="1132" t="s">
        <v>491</v>
      </c>
      <c r="AL15" s="1133"/>
      <c r="AM15" s="1133"/>
      <c r="AN15" s="1134"/>
      <c r="AO15" s="260">
        <v>-1018393</v>
      </c>
      <c r="AP15" s="260">
        <v>-4558</v>
      </c>
      <c r="AQ15" s="261">
        <v>-3932</v>
      </c>
      <c r="AR15" s="262">
        <v>15.9</v>
      </c>
    </row>
    <row r="16" spans="1:46" ht="13.2" x14ac:dyDescent="0.2">
      <c r="A16" s="242"/>
      <c r="AK16" s="1132" t="s">
        <v>177</v>
      </c>
      <c r="AL16" s="1133"/>
      <c r="AM16" s="1133"/>
      <c r="AN16" s="1134"/>
      <c r="AO16" s="260">
        <v>17699445</v>
      </c>
      <c r="AP16" s="260">
        <v>79219</v>
      </c>
      <c r="AQ16" s="261">
        <v>73743</v>
      </c>
      <c r="AR16" s="262">
        <v>7.4</v>
      </c>
    </row>
    <row r="17" spans="1:46" ht="13.2" x14ac:dyDescent="0.2">
      <c r="A17" s="242"/>
    </row>
    <row r="18" spans="1:46" ht="13.2" x14ac:dyDescent="0.2">
      <c r="A18" s="242"/>
      <c r="AQ18" s="263"/>
      <c r="AR18" s="263"/>
    </row>
    <row r="19" spans="1:46" ht="13.2" x14ac:dyDescent="0.2">
      <c r="A19" s="242"/>
      <c r="AK19" s="238" t="s">
        <v>492</v>
      </c>
    </row>
    <row r="20" spans="1:46" ht="13.2" x14ac:dyDescent="0.2">
      <c r="A20" s="242"/>
      <c r="AK20" s="264"/>
      <c r="AL20" s="265"/>
      <c r="AM20" s="265"/>
      <c r="AN20" s="266"/>
      <c r="AO20" s="267" t="s">
        <v>493</v>
      </c>
      <c r="AP20" s="268" t="s">
        <v>494</v>
      </c>
      <c r="AQ20" s="269" t="s">
        <v>495</v>
      </c>
      <c r="AR20" s="270"/>
    </row>
    <row r="21" spans="1:46" s="243" customFormat="1" ht="13.2" x14ac:dyDescent="0.2">
      <c r="A21" s="271"/>
      <c r="AK21" s="1135" t="s">
        <v>496</v>
      </c>
      <c r="AL21" s="1136"/>
      <c r="AM21" s="1136"/>
      <c r="AN21" s="1137"/>
      <c r="AO21" s="272">
        <v>6.35</v>
      </c>
      <c r="AP21" s="273">
        <v>6.58</v>
      </c>
      <c r="AQ21" s="274">
        <v>-0.23</v>
      </c>
      <c r="AS21" s="275"/>
      <c r="AT21" s="271"/>
    </row>
    <row r="22" spans="1:46" s="243" customFormat="1" ht="13.2" x14ac:dyDescent="0.2">
      <c r="A22" s="271"/>
      <c r="AK22" s="1135" t="s">
        <v>497</v>
      </c>
      <c r="AL22" s="1136"/>
      <c r="AM22" s="1136"/>
      <c r="AN22" s="1137"/>
      <c r="AO22" s="276">
        <v>99.9</v>
      </c>
      <c r="AP22" s="277">
        <v>99.4</v>
      </c>
      <c r="AQ22" s="278">
        <v>0.5</v>
      </c>
      <c r="AR22" s="263"/>
      <c r="AS22" s="275"/>
      <c r="AT22" s="271"/>
    </row>
    <row r="23" spans="1:46" s="243" customFormat="1" ht="13.2" x14ac:dyDescent="0.2">
      <c r="A23" s="271"/>
      <c r="AP23" s="263"/>
      <c r="AQ23" s="263"/>
      <c r="AR23" s="263"/>
      <c r="AS23" s="275"/>
      <c r="AT23" s="271"/>
    </row>
    <row r="24" spans="1:46" s="243" customFormat="1" ht="13.2" x14ac:dyDescent="0.2">
      <c r="A24" s="271"/>
      <c r="AP24" s="263"/>
      <c r="AQ24" s="263"/>
      <c r="AR24" s="263"/>
      <c r="AS24" s="275"/>
      <c r="AT24" s="271"/>
    </row>
    <row r="25" spans="1:46" s="243" customFormat="1" ht="13.2" x14ac:dyDescent="0.2">
      <c r="A25" s="279"/>
      <c r="B25" s="280"/>
      <c r="C25" s="280"/>
      <c r="D25" s="280"/>
      <c r="E25" s="280"/>
      <c r="F25" s="280"/>
      <c r="G25" s="280"/>
      <c r="H25" s="280"/>
      <c r="I25" s="280"/>
      <c r="J25" s="280"/>
      <c r="K25" s="280"/>
      <c r="L25" s="280"/>
      <c r="M25" s="280"/>
      <c r="N25" s="280"/>
      <c r="O25" s="280"/>
      <c r="P25" s="280"/>
      <c r="Q25" s="280"/>
      <c r="R25" s="280"/>
      <c r="S25" s="280"/>
      <c r="T25" s="280"/>
      <c r="U25" s="280"/>
      <c r="V25" s="280"/>
      <c r="W25" s="280"/>
      <c r="X25" s="280"/>
      <c r="Y25" s="280"/>
      <c r="Z25" s="280"/>
      <c r="AA25" s="280"/>
      <c r="AB25" s="280"/>
      <c r="AC25" s="280"/>
      <c r="AD25" s="280"/>
      <c r="AE25" s="280"/>
      <c r="AF25" s="280"/>
      <c r="AG25" s="280"/>
      <c r="AH25" s="280"/>
      <c r="AI25" s="280"/>
      <c r="AJ25" s="280"/>
      <c r="AK25" s="280"/>
      <c r="AL25" s="280"/>
      <c r="AM25" s="280"/>
      <c r="AN25" s="280"/>
      <c r="AO25" s="280"/>
      <c r="AP25" s="281"/>
      <c r="AQ25" s="281"/>
      <c r="AR25" s="281"/>
      <c r="AS25" s="282"/>
      <c r="AT25" s="271"/>
    </row>
    <row r="26" spans="1:46" s="243" customFormat="1" ht="13.2"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3"/>
      <c r="AS27" s="238"/>
      <c r="AT27" s="238"/>
    </row>
    <row r="28" spans="1:46" ht="16.2" x14ac:dyDescent="0.2">
      <c r="A28" s="239" t="s">
        <v>499</v>
      </c>
      <c r="B28" s="240"/>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84"/>
    </row>
    <row r="29" spans="1:46" ht="13.2" x14ac:dyDescent="0.2">
      <c r="A29" s="242"/>
      <c r="AK29" s="243" t="s">
        <v>500</v>
      </c>
      <c r="AL29" s="243"/>
      <c r="AM29" s="243"/>
      <c r="AN29" s="243"/>
      <c r="AS29" s="285"/>
    </row>
    <row r="30" spans="1:46" ht="13.5" customHeight="1" x14ac:dyDescent="0.2">
      <c r="A30" s="242"/>
      <c r="AK30" s="245"/>
      <c r="AL30" s="246"/>
      <c r="AM30" s="246"/>
      <c r="AN30" s="247"/>
      <c r="AO30" s="1127" t="s">
        <v>479</v>
      </c>
      <c r="AP30" s="248"/>
      <c r="AQ30" s="249" t="s">
        <v>480</v>
      </c>
      <c r="AR30" s="250"/>
    </row>
    <row r="31" spans="1:46" ht="13.2" x14ac:dyDescent="0.2">
      <c r="A31" s="242"/>
      <c r="AK31" s="251"/>
      <c r="AL31" s="252"/>
      <c r="AM31" s="252"/>
      <c r="AN31" s="253"/>
      <c r="AO31" s="1128"/>
      <c r="AP31" s="254" t="s">
        <v>481</v>
      </c>
      <c r="AQ31" s="255" t="s">
        <v>482</v>
      </c>
      <c r="AR31" s="256" t="s">
        <v>483</v>
      </c>
    </row>
    <row r="32" spans="1:46" ht="27" customHeight="1" x14ac:dyDescent="0.2">
      <c r="A32" s="242"/>
      <c r="AK32" s="1143" t="s">
        <v>501</v>
      </c>
      <c r="AL32" s="1144"/>
      <c r="AM32" s="1144"/>
      <c r="AN32" s="1145"/>
      <c r="AO32" s="286">
        <v>6234323</v>
      </c>
      <c r="AP32" s="286">
        <v>27904</v>
      </c>
      <c r="AQ32" s="287">
        <v>30085</v>
      </c>
      <c r="AR32" s="288">
        <v>-7.2</v>
      </c>
    </row>
    <row r="33" spans="1:46" ht="13.5" customHeight="1" x14ac:dyDescent="0.2">
      <c r="A33" s="242"/>
      <c r="AK33" s="1143" t="s">
        <v>502</v>
      </c>
      <c r="AL33" s="1144"/>
      <c r="AM33" s="1144"/>
      <c r="AN33" s="1145"/>
      <c r="AO33" s="286" t="s">
        <v>488</v>
      </c>
      <c r="AP33" s="286" t="s">
        <v>488</v>
      </c>
      <c r="AQ33" s="287" t="s">
        <v>488</v>
      </c>
      <c r="AR33" s="288" t="s">
        <v>488</v>
      </c>
    </row>
    <row r="34" spans="1:46" ht="27" customHeight="1" x14ac:dyDescent="0.2">
      <c r="A34" s="242"/>
      <c r="AK34" s="1143" t="s">
        <v>503</v>
      </c>
      <c r="AL34" s="1144"/>
      <c r="AM34" s="1144"/>
      <c r="AN34" s="1145"/>
      <c r="AO34" s="286">
        <v>25000</v>
      </c>
      <c r="AP34" s="286">
        <v>112</v>
      </c>
      <c r="AQ34" s="287">
        <v>20</v>
      </c>
      <c r="AR34" s="288">
        <v>460</v>
      </c>
    </row>
    <row r="35" spans="1:46" ht="27" customHeight="1" x14ac:dyDescent="0.2">
      <c r="A35" s="242"/>
      <c r="AK35" s="1143" t="s">
        <v>504</v>
      </c>
      <c r="AL35" s="1144"/>
      <c r="AM35" s="1144"/>
      <c r="AN35" s="1145"/>
      <c r="AO35" s="286">
        <v>1213172</v>
      </c>
      <c r="AP35" s="286">
        <v>5430</v>
      </c>
      <c r="AQ35" s="287">
        <v>7684</v>
      </c>
      <c r="AR35" s="288">
        <v>-29.3</v>
      </c>
    </row>
    <row r="36" spans="1:46" ht="27" customHeight="1" x14ac:dyDescent="0.2">
      <c r="A36" s="242"/>
      <c r="AK36" s="1143" t="s">
        <v>505</v>
      </c>
      <c r="AL36" s="1144"/>
      <c r="AM36" s="1144"/>
      <c r="AN36" s="1145"/>
      <c r="AO36" s="286">
        <v>111708</v>
      </c>
      <c r="AP36" s="286">
        <v>500</v>
      </c>
      <c r="AQ36" s="287">
        <v>531</v>
      </c>
      <c r="AR36" s="288">
        <v>-5.8</v>
      </c>
    </row>
    <row r="37" spans="1:46" ht="13.5" customHeight="1" x14ac:dyDescent="0.2">
      <c r="A37" s="242"/>
      <c r="AK37" s="1143" t="s">
        <v>506</v>
      </c>
      <c r="AL37" s="1144"/>
      <c r="AM37" s="1144"/>
      <c r="AN37" s="1145"/>
      <c r="AO37" s="286">
        <v>90247</v>
      </c>
      <c r="AP37" s="286">
        <v>404</v>
      </c>
      <c r="AQ37" s="287">
        <v>977</v>
      </c>
      <c r="AR37" s="288">
        <v>-58.6</v>
      </c>
    </row>
    <row r="38" spans="1:46" ht="27" customHeight="1" x14ac:dyDescent="0.2">
      <c r="A38" s="242"/>
      <c r="AK38" s="1146" t="s">
        <v>507</v>
      </c>
      <c r="AL38" s="1147"/>
      <c r="AM38" s="1147"/>
      <c r="AN38" s="1148"/>
      <c r="AO38" s="289" t="s">
        <v>488</v>
      </c>
      <c r="AP38" s="289" t="s">
        <v>488</v>
      </c>
      <c r="AQ38" s="290">
        <v>0</v>
      </c>
      <c r="AR38" s="278" t="s">
        <v>488</v>
      </c>
      <c r="AS38" s="285"/>
    </row>
    <row r="39" spans="1:46" ht="13.2" x14ac:dyDescent="0.2">
      <c r="A39" s="242"/>
      <c r="AK39" s="1146" t="s">
        <v>508</v>
      </c>
      <c r="AL39" s="1147"/>
      <c r="AM39" s="1147"/>
      <c r="AN39" s="1148"/>
      <c r="AO39" s="286">
        <v>-3035688</v>
      </c>
      <c r="AP39" s="286">
        <v>-13587</v>
      </c>
      <c r="AQ39" s="287">
        <v>-7625</v>
      </c>
      <c r="AR39" s="288">
        <v>78.2</v>
      </c>
      <c r="AS39" s="285"/>
    </row>
    <row r="40" spans="1:46" ht="27" customHeight="1" x14ac:dyDescent="0.2">
      <c r="A40" s="242"/>
      <c r="AK40" s="1143" t="s">
        <v>509</v>
      </c>
      <c r="AL40" s="1144"/>
      <c r="AM40" s="1144"/>
      <c r="AN40" s="1145"/>
      <c r="AO40" s="286">
        <v>-2470433</v>
      </c>
      <c r="AP40" s="286">
        <v>-11057</v>
      </c>
      <c r="AQ40" s="287">
        <v>-22878</v>
      </c>
      <c r="AR40" s="288">
        <v>-51.7</v>
      </c>
      <c r="AS40" s="285"/>
    </row>
    <row r="41" spans="1:46" ht="13.2" x14ac:dyDescent="0.2">
      <c r="A41" s="242"/>
      <c r="AK41" s="1149" t="s">
        <v>287</v>
      </c>
      <c r="AL41" s="1150"/>
      <c r="AM41" s="1150"/>
      <c r="AN41" s="1151"/>
      <c r="AO41" s="286">
        <v>2168329</v>
      </c>
      <c r="AP41" s="286">
        <v>9705</v>
      </c>
      <c r="AQ41" s="287">
        <v>8794</v>
      </c>
      <c r="AR41" s="288">
        <v>10.4</v>
      </c>
      <c r="AS41" s="285"/>
    </row>
    <row r="42" spans="1:46" ht="13.2" x14ac:dyDescent="0.2">
      <c r="A42" s="242"/>
      <c r="AK42" s="291"/>
      <c r="AQ42" s="263"/>
      <c r="AR42" s="263"/>
      <c r="AS42" s="285"/>
    </row>
    <row r="43" spans="1:46" ht="13.2" x14ac:dyDescent="0.2">
      <c r="A43" s="242"/>
      <c r="AP43" s="292"/>
      <c r="AQ43" s="263"/>
      <c r="AS43" s="285"/>
    </row>
    <row r="44" spans="1:46" ht="13.2" x14ac:dyDescent="0.2">
      <c r="A44" s="242"/>
      <c r="AQ44" s="263"/>
    </row>
    <row r="45" spans="1:46" ht="13.2" x14ac:dyDescent="0.2">
      <c r="A45" s="240"/>
      <c r="B45" s="240"/>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c r="AQ45" s="293"/>
      <c r="AR45" s="240"/>
      <c r="AS45" s="240"/>
      <c r="AT45" s="238"/>
    </row>
    <row r="46" spans="1:46" ht="13.2" x14ac:dyDescent="0.2">
      <c r="A46" s="294"/>
      <c r="B46" s="294"/>
      <c r="C46" s="294"/>
      <c r="D46" s="294"/>
      <c r="E46" s="294"/>
      <c r="F46" s="294"/>
      <c r="G46" s="294"/>
      <c r="H46" s="294"/>
      <c r="I46" s="294"/>
      <c r="J46" s="294"/>
      <c r="K46" s="294"/>
      <c r="L46" s="294"/>
      <c r="M46" s="294"/>
      <c r="N46" s="294"/>
      <c r="O46" s="294"/>
      <c r="P46" s="294"/>
      <c r="Q46" s="294"/>
      <c r="R46" s="294"/>
      <c r="S46" s="294"/>
      <c r="T46" s="294"/>
      <c r="U46" s="294"/>
      <c r="V46" s="294"/>
      <c r="W46" s="294"/>
      <c r="X46" s="294"/>
      <c r="Y46" s="294"/>
      <c r="Z46" s="294"/>
      <c r="AA46" s="294"/>
      <c r="AB46" s="294"/>
      <c r="AC46" s="294"/>
      <c r="AD46" s="294"/>
      <c r="AE46" s="294"/>
      <c r="AF46" s="294"/>
      <c r="AG46" s="294"/>
      <c r="AH46" s="294"/>
      <c r="AI46" s="294"/>
      <c r="AJ46" s="294"/>
      <c r="AK46" s="294"/>
      <c r="AL46" s="294"/>
      <c r="AM46" s="294"/>
      <c r="AN46" s="294"/>
      <c r="AO46" s="294"/>
      <c r="AP46" s="294"/>
      <c r="AQ46" s="294"/>
      <c r="AR46" s="294"/>
      <c r="AS46" s="294"/>
      <c r="AT46" s="238"/>
    </row>
    <row r="47" spans="1:46" ht="17.25" customHeight="1" x14ac:dyDescent="0.2">
      <c r="A47" s="295" t="s">
        <v>510</v>
      </c>
    </row>
    <row r="48" spans="1:46" ht="13.2" x14ac:dyDescent="0.2">
      <c r="A48" s="242"/>
      <c r="AK48" s="296" t="s">
        <v>511</v>
      </c>
      <c r="AL48" s="296"/>
      <c r="AM48" s="296"/>
      <c r="AN48" s="296"/>
      <c r="AO48" s="296"/>
      <c r="AP48" s="296"/>
      <c r="AQ48" s="297"/>
      <c r="AR48" s="296"/>
    </row>
    <row r="49" spans="1:44" ht="13.5" customHeight="1" x14ac:dyDescent="0.2">
      <c r="A49" s="242"/>
      <c r="AK49" s="298"/>
      <c r="AL49" s="299"/>
      <c r="AM49" s="1138" t="s">
        <v>479</v>
      </c>
      <c r="AN49" s="1140" t="s">
        <v>512</v>
      </c>
      <c r="AO49" s="1141"/>
      <c r="AP49" s="1141"/>
      <c r="AQ49" s="1141"/>
      <c r="AR49" s="1142"/>
    </row>
    <row r="50" spans="1:44" ht="13.2" x14ac:dyDescent="0.2">
      <c r="A50" s="242"/>
      <c r="AK50" s="300"/>
      <c r="AL50" s="301"/>
      <c r="AM50" s="1139"/>
      <c r="AN50" s="302" t="s">
        <v>513</v>
      </c>
      <c r="AO50" s="303" t="s">
        <v>514</v>
      </c>
      <c r="AP50" s="304" t="s">
        <v>515</v>
      </c>
      <c r="AQ50" s="305" t="s">
        <v>516</v>
      </c>
      <c r="AR50" s="306" t="s">
        <v>517</v>
      </c>
    </row>
    <row r="51" spans="1:44" ht="13.2" x14ac:dyDescent="0.2">
      <c r="A51" s="242"/>
      <c r="AK51" s="298" t="s">
        <v>518</v>
      </c>
      <c r="AL51" s="299"/>
      <c r="AM51" s="307">
        <v>13059676</v>
      </c>
      <c r="AN51" s="308">
        <v>58378</v>
      </c>
      <c r="AO51" s="309">
        <v>8</v>
      </c>
      <c r="AP51" s="310">
        <v>43261</v>
      </c>
      <c r="AQ51" s="311">
        <v>-6</v>
      </c>
      <c r="AR51" s="312">
        <v>14</v>
      </c>
    </row>
    <row r="52" spans="1:44" ht="13.2" x14ac:dyDescent="0.2">
      <c r="A52" s="242"/>
      <c r="AK52" s="313"/>
      <c r="AL52" s="314" t="s">
        <v>519</v>
      </c>
      <c r="AM52" s="315">
        <v>10613254</v>
      </c>
      <c r="AN52" s="316">
        <v>47442</v>
      </c>
      <c r="AO52" s="317">
        <v>13.6</v>
      </c>
      <c r="AP52" s="318">
        <v>24721</v>
      </c>
      <c r="AQ52" s="319">
        <v>-1.7</v>
      </c>
      <c r="AR52" s="320">
        <v>15.3</v>
      </c>
    </row>
    <row r="53" spans="1:44" ht="13.2" x14ac:dyDescent="0.2">
      <c r="A53" s="242"/>
      <c r="AK53" s="298" t="s">
        <v>520</v>
      </c>
      <c r="AL53" s="299"/>
      <c r="AM53" s="307">
        <v>10691845</v>
      </c>
      <c r="AN53" s="308">
        <v>47849</v>
      </c>
      <c r="AO53" s="309">
        <v>-18</v>
      </c>
      <c r="AP53" s="310">
        <v>40626</v>
      </c>
      <c r="AQ53" s="311">
        <v>-6.1</v>
      </c>
      <c r="AR53" s="312">
        <v>-11.9</v>
      </c>
    </row>
    <row r="54" spans="1:44" ht="13.2" x14ac:dyDescent="0.2">
      <c r="A54" s="242"/>
      <c r="AK54" s="313"/>
      <c r="AL54" s="314" t="s">
        <v>519</v>
      </c>
      <c r="AM54" s="315">
        <v>9227041</v>
      </c>
      <c r="AN54" s="316">
        <v>41293</v>
      </c>
      <c r="AO54" s="317">
        <v>-13</v>
      </c>
      <c r="AP54" s="318">
        <v>24279</v>
      </c>
      <c r="AQ54" s="319">
        <v>-1.8</v>
      </c>
      <c r="AR54" s="320">
        <v>-11.2</v>
      </c>
    </row>
    <row r="55" spans="1:44" ht="13.2" x14ac:dyDescent="0.2">
      <c r="A55" s="242"/>
      <c r="AK55" s="298" t="s">
        <v>521</v>
      </c>
      <c r="AL55" s="299"/>
      <c r="AM55" s="307">
        <v>12555188</v>
      </c>
      <c r="AN55" s="308">
        <v>56091</v>
      </c>
      <c r="AO55" s="309">
        <v>17.2</v>
      </c>
      <c r="AP55" s="310">
        <v>46133</v>
      </c>
      <c r="AQ55" s="311">
        <v>13.6</v>
      </c>
      <c r="AR55" s="312">
        <v>3.6</v>
      </c>
    </row>
    <row r="56" spans="1:44" ht="13.2" x14ac:dyDescent="0.2">
      <c r="A56" s="242"/>
      <c r="AK56" s="313"/>
      <c r="AL56" s="314" t="s">
        <v>519</v>
      </c>
      <c r="AM56" s="315">
        <v>10349453</v>
      </c>
      <c r="AN56" s="316">
        <v>46237</v>
      </c>
      <c r="AO56" s="317">
        <v>12</v>
      </c>
      <c r="AP56" s="318">
        <v>27280</v>
      </c>
      <c r="AQ56" s="319">
        <v>12.4</v>
      </c>
      <c r="AR56" s="320">
        <v>-0.4</v>
      </c>
    </row>
    <row r="57" spans="1:44" ht="13.2" x14ac:dyDescent="0.2">
      <c r="A57" s="242"/>
      <c r="AK57" s="298" t="s">
        <v>522</v>
      </c>
      <c r="AL57" s="299"/>
      <c r="AM57" s="307">
        <v>13243518</v>
      </c>
      <c r="AN57" s="308">
        <v>59139</v>
      </c>
      <c r="AO57" s="309">
        <v>5.4</v>
      </c>
      <c r="AP57" s="310">
        <v>49174</v>
      </c>
      <c r="AQ57" s="311">
        <v>6.6</v>
      </c>
      <c r="AR57" s="312">
        <v>-1.2</v>
      </c>
    </row>
    <row r="58" spans="1:44" ht="13.2" x14ac:dyDescent="0.2">
      <c r="A58" s="242"/>
      <c r="AK58" s="313"/>
      <c r="AL58" s="314" t="s">
        <v>519</v>
      </c>
      <c r="AM58" s="315">
        <v>11238225</v>
      </c>
      <c r="AN58" s="316">
        <v>50184</v>
      </c>
      <c r="AO58" s="317">
        <v>8.5</v>
      </c>
      <c r="AP58" s="318">
        <v>29896</v>
      </c>
      <c r="AQ58" s="319">
        <v>9.6</v>
      </c>
      <c r="AR58" s="320">
        <v>-1.1000000000000001</v>
      </c>
    </row>
    <row r="59" spans="1:44" ht="13.2" x14ac:dyDescent="0.2">
      <c r="A59" s="242"/>
      <c r="AK59" s="298" t="s">
        <v>523</v>
      </c>
      <c r="AL59" s="299"/>
      <c r="AM59" s="307">
        <v>16292168</v>
      </c>
      <c r="AN59" s="308">
        <v>72920</v>
      </c>
      <c r="AO59" s="309">
        <v>23.3</v>
      </c>
      <c r="AP59" s="310">
        <v>50636</v>
      </c>
      <c r="AQ59" s="311">
        <v>3</v>
      </c>
      <c r="AR59" s="312">
        <v>20.3</v>
      </c>
    </row>
    <row r="60" spans="1:44" ht="13.2" x14ac:dyDescent="0.2">
      <c r="A60" s="242"/>
      <c r="AK60" s="313"/>
      <c r="AL60" s="314" t="s">
        <v>519</v>
      </c>
      <c r="AM60" s="315">
        <v>13319272</v>
      </c>
      <c r="AN60" s="316">
        <v>59614</v>
      </c>
      <c r="AO60" s="317">
        <v>18.8</v>
      </c>
      <c r="AP60" s="318">
        <v>31778</v>
      </c>
      <c r="AQ60" s="319">
        <v>6.3</v>
      </c>
      <c r="AR60" s="320">
        <v>12.5</v>
      </c>
    </row>
    <row r="61" spans="1:44" ht="13.2" x14ac:dyDescent="0.2">
      <c r="A61" s="242"/>
      <c r="AK61" s="298" t="s">
        <v>524</v>
      </c>
      <c r="AL61" s="321"/>
      <c r="AM61" s="307">
        <v>13168479</v>
      </c>
      <c r="AN61" s="308">
        <v>58875</v>
      </c>
      <c r="AO61" s="309">
        <v>7.2</v>
      </c>
      <c r="AP61" s="310">
        <v>45966</v>
      </c>
      <c r="AQ61" s="322">
        <v>2.2000000000000002</v>
      </c>
      <c r="AR61" s="312">
        <v>5</v>
      </c>
    </row>
    <row r="62" spans="1:44" ht="13.2" x14ac:dyDescent="0.2">
      <c r="A62" s="242"/>
      <c r="AK62" s="313"/>
      <c r="AL62" s="314" t="s">
        <v>519</v>
      </c>
      <c r="AM62" s="315">
        <v>10949449</v>
      </c>
      <c r="AN62" s="316">
        <v>48954</v>
      </c>
      <c r="AO62" s="317">
        <v>8</v>
      </c>
      <c r="AP62" s="318">
        <v>27591</v>
      </c>
      <c r="AQ62" s="319">
        <v>5</v>
      </c>
      <c r="AR62" s="320">
        <v>3</v>
      </c>
    </row>
    <row r="63" spans="1:44" ht="13.2" x14ac:dyDescent="0.2">
      <c r="A63" s="242"/>
    </row>
    <row r="64" spans="1:44" ht="13.2" x14ac:dyDescent="0.2">
      <c r="A64" s="242"/>
    </row>
    <row r="65" spans="1:46" ht="13.2" x14ac:dyDescent="0.2">
      <c r="A65" s="242"/>
    </row>
    <row r="66" spans="1:46" ht="13.2" x14ac:dyDescent="0.2">
      <c r="A66" s="323"/>
      <c r="B66" s="294"/>
      <c r="C66" s="294"/>
      <c r="D66" s="294"/>
      <c r="E66" s="294"/>
      <c r="F66" s="294"/>
      <c r="G66" s="294"/>
      <c r="H66" s="294"/>
      <c r="I66" s="294"/>
      <c r="J66" s="294"/>
      <c r="K66" s="294"/>
      <c r="L66" s="294"/>
      <c r="M66" s="294"/>
      <c r="N66" s="294"/>
      <c r="O66" s="294"/>
      <c r="P66" s="294"/>
      <c r="Q66" s="294"/>
      <c r="R66" s="294"/>
      <c r="S66" s="294"/>
      <c r="T66" s="294"/>
      <c r="U66" s="294"/>
      <c r="V66" s="294"/>
      <c r="W66" s="294"/>
      <c r="X66" s="294"/>
      <c r="Y66" s="294"/>
      <c r="Z66" s="294"/>
      <c r="AA66" s="294"/>
      <c r="AB66" s="294"/>
      <c r="AC66" s="294"/>
      <c r="AD66" s="294"/>
      <c r="AE66" s="294"/>
      <c r="AF66" s="294"/>
      <c r="AG66" s="294"/>
      <c r="AH66" s="294"/>
      <c r="AI66" s="294"/>
      <c r="AJ66" s="294"/>
      <c r="AK66" s="294"/>
      <c r="AL66" s="294"/>
      <c r="AM66" s="294"/>
      <c r="AN66" s="294"/>
      <c r="AO66" s="294"/>
      <c r="AP66" s="294"/>
      <c r="AQ66" s="294"/>
      <c r="AR66" s="294"/>
      <c r="AS66" s="324"/>
    </row>
    <row r="67" spans="1:46" ht="13.5" hidden="1" customHeight="1" x14ac:dyDescent="0.2">
      <c r="AS67" s="238"/>
      <c r="AT67" s="238"/>
    </row>
    <row r="70" spans="1:46" ht="13.2" hidden="1" x14ac:dyDescent="0.2"/>
    <row r="71" spans="1:46" ht="13.2" hidden="1" x14ac:dyDescent="0.2"/>
    <row r="72" spans="1:46" ht="13.2" hidden="1" x14ac:dyDescent="0.2"/>
    <row r="73" spans="1:46" ht="13.2" hidden="1" x14ac:dyDescent="0.2"/>
  </sheetData>
  <sheetProtection algorithmName="SHA-512" hashValue="6cpmyIi0BoppBOyqLe7oBJrwj+cliiqYApqTCnvAP3211kA/UvidUskBWk183by3FC3xaF2x/dN601fe0wh80g==" saltValue="3y5of64UDjiuPfWxv+YRH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37" customWidth="1"/>
    <col min="126" max="16384" width="9" style="236" hidden="1"/>
  </cols>
  <sheetData>
    <row r="1" spans="2:125" ht="13.5" customHeight="1"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c r="DQ1" s="236"/>
      <c r="DR1" s="236"/>
      <c r="DS1" s="236"/>
      <c r="DT1" s="236"/>
      <c r="DU1" s="236"/>
    </row>
    <row r="2" spans="2:125" ht="13.2" x14ac:dyDescent="0.2">
      <c r="B2" s="236"/>
      <c r="DG2" s="236"/>
    </row>
    <row r="3" spans="2:125" ht="13.2" x14ac:dyDescent="0.2">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H3" s="236"/>
      <c r="DI3" s="236"/>
      <c r="DJ3" s="236"/>
      <c r="DK3" s="236"/>
      <c r="DL3" s="236"/>
      <c r="DM3" s="236"/>
      <c r="DN3" s="236"/>
      <c r="DO3" s="236"/>
      <c r="DP3" s="236"/>
      <c r="DQ3" s="236"/>
      <c r="DR3" s="236"/>
      <c r="DS3" s="236"/>
      <c r="DT3" s="236"/>
      <c r="DU3" s="236"/>
    </row>
    <row r="4" spans="2:125" ht="13.2" x14ac:dyDescent="0.2"/>
    <row r="5" spans="2:125" ht="13.2" x14ac:dyDescent="0.2"/>
    <row r="6" spans="2:125" ht="13.2" x14ac:dyDescent="0.2"/>
    <row r="7" spans="2:125" ht="13.2" x14ac:dyDescent="0.2"/>
    <row r="8" spans="2:125" ht="13.2" x14ac:dyDescent="0.2"/>
    <row r="9" spans="2:125" ht="13.2" x14ac:dyDescent="0.2">
      <c r="DU9" s="236"/>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36"/>
    </row>
    <row r="18" spans="125:125" ht="13.2" x14ac:dyDescent="0.2"/>
    <row r="19" spans="125:125" ht="13.2" x14ac:dyDescent="0.2"/>
    <row r="20" spans="125:125" ht="13.2" x14ac:dyDescent="0.2">
      <c r="DU20" s="236"/>
    </row>
    <row r="21" spans="125:125" ht="13.2" x14ac:dyDescent="0.2">
      <c r="DU21" s="236"/>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36"/>
    </row>
    <row r="29" spans="125:125" ht="13.2" x14ac:dyDescent="0.2"/>
    <row r="30" spans="125:125" ht="13.2" x14ac:dyDescent="0.2"/>
    <row r="31" spans="125:125" ht="13.2" x14ac:dyDescent="0.2"/>
    <row r="32" spans="125:125" ht="13.2" x14ac:dyDescent="0.2"/>
    <row r="33" spans="2:125" ht="13.2" x14ac:dyDescent="0.2">
      <c r="B33" s="236"/>
      <c r="G33" s="236"/>
      <c r="I33" s="236"/>
    </row>
    <row r="34" spans="2:125" ht="13.2" x14ac:dyDescent="0.2">
      <c r="C34" s="236"/>
      <c r="P34" s="236"/>
      <c r="DE34" s="236"/>
      <c r="DH34" s="236"/>
    </row>
    <row r="35" spans="2:125" ht="13.2" x14ac:dyDescent="0.2">
      <c r="D35" s="236"/>
      <c r="E35" s="236"/>
      <c r="DG35" s="236"/>
      <c r="DJ35" s="236"/>
      <c r="DP35" s="236"/>
      <c r="DQ35" s="236"/>
      <c r="DR35" s="236"/>
      <c r="DS35" s="236"/>
      <c r="DT35" s="236"/>
      <c r="DU35" s="236"/>
    </row>
    <row r="36" spans="2:125" ht="13.2" x14ac:dyDescent="0.2">
      <c r="F36" s="236"/>
      <c r="H36" s="236"/>
      <c r="J36" s="236"/>
      <c r="K36" s="236"/>
      <c r="L36" s="236"/>
      <c r="M36" s="236"/>
      <c r="N36" s="236"/>
      <c r="O36" s="236"/>
      <c r="Q36" s="236"/>
      <c r="R36" s="236"/>
      <c r="S36" s="236"/>
      <c r="T36" s="236"/>
      <c r="U36" s="236"/>
      <c r="V36" s="236"/>
      <c r="W36" s="236"/>
      <c r="X36" s="236"/>
      <c r="Y36" s="236"/>
      <c r="Z36" s="236"/>
      <c r="AA36" s="236"/>
      <c r="AB36" s="236"/>
      <c r="AC36" s="236"/>
      <c r="AD36" s="236"/>
      <c r="AE36" s="236"/>
      <c r="AF36" s="236"/>
      <c r="AG36" s="236"/>
      <c r="AH36" s="236"/>
      <c r="AI36" s="236"/>
      <c r="AJ36" s="236"/>
      <c r="AK36" s="236"/>
      <c r="AL36" s="236"/>
      <c r="AM36" s="236"/>
      <c r="AN36" s="236"/>
      <c r="AO36" s="236"/>
      <c r="AP36" s="236"/>
      <c r="AQ36" s="236"/>
      <c r="AR36" s="236"/>
      <c r="AS36" s="236"/>
      <c r="AT36" s="236"/>
      <c r="AU36" s="236"/>
      <c r="AV36" s="236"/>
      <c r="AW36" s="236"/>
      <c r="AX36" s="236"/>
      <c r="AY36" s="236"/>
      <c r="AZ36" s="236"/>
      <c r="BA36" s="236"/>
      <c r="BB36" s="236"/>
      <c r="BC36" s="236"/>
      <c r="BD36" s="236"/>
      <c r="BE36" s="236"/>
      <c r="BF36" s="236"/>
      <c r="BG36" s="236"/>
      <c r="BH36" s="236"/>
      <c r="BI36" s="236"/>
      <c r="BJ36" s="236"/>
      <c r="BK36" s="236"/>
      <c r="BL36" s="236"/>
      <c r="BM36" s="236"/>
      <c r="BN36" s="236"/>
      <c r="BO36" s="236"/>
      <c r="BP36" s="236"/>
      <c r="BQ36" s="236"/>
      <c r="BR36" s="236"/>
      <c r="BS36" s="236"/>
      <c r="BT36" s="236"/>
      <c r="BU36" s="236"/>
      <c r="BV36" s="236"/>
      <c r="BW36" s="236"/>
      <c r="BX36" s="236"/>
      <c r="BY36" s="236"/>
      <c r="BZ36" s="236"/>
      <c r="CA36" s="236"/>
      <c r="CB36" s="236"/>
      <c r="CC36" s="236"/>
      <c r="CD36" s="236"/>
      <c r="CE36" s="236"/>
      <c r="CF36" s="236"/>
      <c r="CG36" s="236"/>
      <c r="CH36" s="236"/>
      <c r="CI36" s="236"/>
      <c r="CJ36" s="236"/>
      <c r="CK36" s="236"/>
      <c r="CL36" s="236"/>
      <c r="CM36" s="236"/>
      <c r="CN36" s="236"/>
      <c r="CO36" s="236"/>
      <c r="CP36" s="236"/>
      <c r="CQ36" s="236"/>
      <c r="CR36" s="236"/>
      <c r="CS36" s="236"/>
      <c r="CT36" s="236"/>
      <c r="CU36" s="236"/>
      <c r="CV36" s="236"/>
      <c r="CW36" s="236"/>
      <c r="CX36" s="236"/>
      <c r="CY36" s="236"/>
      <c r="CZ36" s="236"/>
      <c r="DA36" s="236"/>
      <c r="DB36" s="236"/>
      <c r="DC36" s="236"/>
      <c r="DD36" s="236"/>
      <c r="DF36" s="236"/>
      <c r="DI36" s="236"/>
      <c r="DK36" s="236"/>
      <c r="DL36" s="236"/>
      <c r="DM36" s="236"/>
      <c r="DN36" s="236"/>
      <c r="DO36" s="236"/>
      <c r="DP36" s="236"/>
      <c r="DQ36" s="236"/>
      <c r="DR36" s="236"/>
      <c r="DS36" s="236"/>
      <c r="DT36" s="236"/>
      <c r="DU36" s="236"/>
    </row>
    <row r="37" spans="2:125" ht="13.2" x14ac:dyDescent="0.2">
      <c r="DU37" s="236"/>
    </row>
    <row r="38" spans="2:125" ht="13.2" x14ac:dyDescent="0.2">
      <c r="DT38" s="236"/>
      <c r="DU38" s="236"/>
    </row>
    <row r="39" spans="2:125" ht="13.2" x14ac:dyDescent="0.2"/>
    <row r="40" spans="2:125" ht="13.2" x14ac:dyDescent="0.2">
      <c r="DH40" s="236"/>
    </row>
    <row r="41" spans="2:125" ht="13.2" x14ac:dyDescent="0.2">
      <c r="DE41" s="236"/>
    </row>
    <row r="42" spans="2:125" ht="13.2" x14ac:dyDescent="0.2">
      <c r="DG42" s="236"/>
      <c r="DJ42" s="236"/>
    </row>
    <row r="43" spans="2:125" ht="13.2" x14ac:dyDescent="0.2">
      <c r="Q43" s="236"/>
      <c r="R43" s="236"/>
      <c r="S43" s="236"/>
      <c r="T43" s="236"/>
      <c r="U43" s="236"/>
      <c r="V43" s="236"/>
      <c r="W43" s="236"/>
      <c r="X43" s="236"/>
      <c r="Y43" s="236"/>
      <c r="Z43" s="236"/>
      <c r="AA43" s="236"/>
      <c r="AB43" s="236"/>
      <c r="AC43" s="236"/>
      <c r="AD43" s="236"/>
      <c r="AE43" s="236"/>
      <c r="AF43" s="236"/>
      <c r="AG43" s="236"/>
      <c r="AH43" s="236"/>
      <c r="AI43" s="236"/>
      <c r="AJ43" s="236"/>
      <c r="AK43" s="236"/>
      <c r="AL43" s="236"/>
      <c r="AM43" s="236"/>
      <c r="AN43" s="236"/>
      <c r="AO43" s="236"/>
      <c r="AP43" s="236"/>
      <c r="AQ43" s="236"/>
      <c r="AR43" s="236"/>
      <c r="AS43" s="236"/>
      <c r="AT43" s="236"/>
      <c r="AU43" s="236"/>
      <c r="AV43" s="236"/>
      <c r="AW43" s="236"/>
      <c r="AX43" s="236"/>
      <c r="AY43" s="236"/>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c r="CE43" s="236"/>
      <c r="CF43" s="236"/>
      <c r="CG43" s="236"/>
      <c r="CH43" s="236"/>
      <c r="CI43" s="236"/>
      <c r="CJ43" s="236"/>
      <c r="CK43" s="236"/>
      <c r="CL43" s="236"/>
      <c r="CM43" s="236"/>
      <c r="CN43" s="236"/>
      <c r="CO43" s="236"/>
      <c r="CP43" s="236"/>
      <c r="CQ43" s="236"/>
      <c r="CR43" s="236"/>
      <c r="CS43" s="236"/>
      <c r="CT43" s="236"/>
      <c r="CU43" s="236"/>
      <c r="CV43" s="236"/>
      <c r="CW43" s="236"/>
      <c r="CX43" s="236"/>
      <c r="CY43" s="236"/>
      <c r="CZ43" s="236"/>
      <c r="DA43" s="236"/>
      <c r="DB43" s="236"/>
      <c r="DC43" s="236"/>
      <c r="DD43" s="236"/>
      <c r="DF43" s="236"/>
      <c r="DI43" s="236"/>
      <c r="DK43" s="236"/>
      <c r="DL43" s="236"/>
      <c r="DM43" s="236"/>
      <c r="DN43" s="236"/>
      <c r="DO43" s="236"/>
      <c r="DP43" s="236"/>
      <c r="DQ43" s="236"/>
      <c r="DR43" s="236"/>
      <c r="DS43" s="236"/>
      <c r="DT43" s="236"/>
      <c r="DU43" s="236"/>
    </row>
    <row r="44" spans="2:125" ht="13.2" x14ac:dyDescent="0.2">
      <c r="DU44" s="236"/>
    </row>
    <row r="45" spans="2:125" ht="13.2" x14ac:dyDescent="0.2"/>
    <row r="46" spans="2:125" ht="13.2" x14ac:dyDescent="0.2"/>
    <row r="47" spans="2:125" ht="13.2" x14ac:dyDescent="0.2"/>
    <row r="48" spans="2:125" ht="13.2" x14ac:dyDescent="0.2">
      <c r="DT48" s="236"/>
      <c r="DU48" s="236"/>
    </row>
    <row r="49" spans="120:125" ht="13.2" x14ac:dyDescent="0.2">
      <c r="DU49" s="236"/>
    </row>
    <row r="50" spans="120:125" ht="13.2" x14ac:dyDescent="0.2">
      <c r="DU50" s="236"/>
    </row>
    <row r="51" spans="120:125" ht="13.2" x14ac:dyDescent="0.2">
      <c r="DP51" s="236"/>
      <c r="DQ51" s="236"/>
      <c r="DR51" s="236"/>
      <c r="DS51" s="236"/>
      <c r="DT51" s="236"/>
      <c r="DU51" s="236"/>
    </row>
    <row r="52" spans="120:125" ht="13.2" x14ac:dyDescent="0.2"/>
    <row r="53" spans="120:125" ht="13.2" x14ac:dyDescent="0.2"/>
    <row r="54" spans="120:125" ht="13.2" x14ac:dyDescent="0.2">
      <c r="DU54" s="236"/>
    </row>
    <row r="55" spans="120:125" ht="13.2" x14ac:dyDescent="0.2"/>
    <row r="56" spans="120:125" ht="13.2" x14ac:dyDescent="0.2"/>
    <row r="57" spans="120:125" ht="13.2" x14ac:dyDescent="0.2"/>
    <row r="58" spans="120:125" ht="13.2" x14ac:dyDescent="0.2">
      <c r="DU58" s="236"/>
    </row>
    <row r="59" spans="120:125" ht="13.2" x14ac:dyDescent="0.2"/>
    <row r="60" spans="120:125" ht="13.2" x14ac:dyDescent="0.2"/>
    <row r="61" spans="120:125" ht="13.2" x14ac:dyDescent="0.2"/>
    <row r="62" spans="120:125" ht="13.2" x14ac:dyDescent="0.2"/>
    <row r="63" spans="120:125" ht="13.2" x14ac:dyDescent="0.2">
      <c r="DU63" s="236"/>
    </row>
    <row r="64" spans="120:125" ht="13.2" x14ac:dyDescent="0.2">
      <c r="DT64" s="236"/>
      <c r="DU64" s="236"/>
    </row>
    <row r="65" spans="123:125" ht="13.2" x14ac:dyDescent="0.2"/>
    <row r="66" spans="123:125" ht="13.2" x14ac:dyDescent="0.2"/>
    <row r="67" spans="123:125" ht="13.2" x14ac:dyDescent="0.2"/>
    <row r="68" spans="123:125" ht="13.2" x14ac:dyDescent="0.2"/>
    <row r="69" spans="123:125" ht="13.2" x14ac:dyDescent="0.2">
      <c r="DS69" s="236"/>
      <c r="DT69" s="236"/>
      <c r="DU69" s="236"/>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36"/>
    </row>
    <row r="83" spans="116:125" ht="13.2" x14ac:dyDescent="0.2">
      <c r="DM83" s="236"/>
      <c r="DN83" s="236"/>
      <c r="DO83" s="236"/>
      <c r="DP83" s="236"/>
      <c r="DQ83" s="236"/>
      <c r="DR83" s="236"/>
      <c r="DS83" s="236"/>
      <c r="DT83" s="236"/>
      <c r="DU83" s="236"/>
    </row>
    <row r="84" spans="116:125" ht="13.2" x14ac:dyDescent="0.2"/>
    <row r="85" spans="116:125" ht="13.2" x14ac:dyDescent="0.2"/>
    <row r="86" spans="116:125" ht="13.2" x14ac:dyDescent="0.2"/>
    <row r="87" spans="116:125" ht="13.2" x14ac:dyDescent="0.2"/>
    <row r="88" spans="116:125" ht="13.2" x14ac:dyDescent="0.2">
      <c r="DU88" s="236"/>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36"/>
      <c r="DT94" s="236"/>
      <c r="DU94" s="236"/>
    </row>
    <row r="95" spans="116:125" ht="13.5" customHeight="1" x14ac:dyDescent="0.2">
      <c r="DU95" s="236"/>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36"/>
    </row>
    <row r="102" spans="124:125" ht="13.5" customHeight="1" x14ac:dyDescent="0.2"/>
    <row r="103" spans="124:125" ht="13.5" customHeight="1" x14ac:dyDescent="0.2"/>
    <row r="104" spans="124:125" ht="13.5" customHeight="1" x14ac:dyDescent="0.2">
      <c r="DT104" s="236"/>
      <c r="DU104" s="236"/>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6" t="s">
        <v>476</v>
      </c>
    </row>
    <row r="121" spans="125:125" ht="13.5" hidden="1" customHeight="1" x14ac:dyDescent="0.2">
      <c r="DU121" s="236"/>
    </row>
  </sheetData>
  <sheetProtection algorithmName="SHA-512" hashValue="+0n2kdm6mIJ++bm1v7Zvtaw/79Rsr8Y+zvXrdbog2DBetRaVBreVDLCzcBFF/oTrhI4PW3d+aWC1qeQpoNxUhQ==" saltValue="yqwbpTmh1lpnpDKMpAYfy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37" customWidth="1"/>
    <col min="126" max="142" width="0" style="236" hidden="1" customWidth="1"/>
    <col min="143" max="16384" width="9" style="236" hidden="1"/>
  </cols>
  <sheetData>
    <row r="1" spans="1:125" ht="13.5" customHeight="1"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36"/>
      <c r="AL1" s="236"/>
      <c r="AM1" s="236"/>
      <c r="AN1" s="236"/>
      <c r="AO1" s="236"/>
      <c r="AP1" s="236"/>
      <c r="AQ1" s="236"/>
      <c r="AR1" s="236"/>
      <c r="AS1" s="236"/>
      <c r="AT1" s="236"/>
      <c r="AU1" s="236"/>
      <c r="AV1" s="236"/>
      <c r="AW1" s="236"/>
      <c r="AX1" s="236"/>
      <c r="AY1" s="236"/>
      <c r="AZ1" s="236"/>
      <c r="BA1" s="236"/>
      <c r="BB1" s="236"/>
      <c r="BC1" s="236"/>
      <c r="BD1" s="236"/>
      <c r="BE1" s="236"/>
      <c r="BF1" s="236"/>
      <c r="BG1" s="236"/>
      <c r="BH1" s="236"/>
      <c r="BI1" s="236"/>
      <c r="BJ1" s="236"/>
      <c r="BK1" s="236"/>
      <c r="BL1" s="236"/>
      <c r="BM1" s="236"/>
      <c r="BN1" s="236"/>
      <c r="BO1" s="236"/>
      <c r="BP1" s="236"/>
      <c r="BQ1" s="236"/>
      <c r="BR1" s="236"/>
      <c r="BS1" s="236"/>
      <c r="BT1" s="236"/>
      <c r="BU1" s="236"/>
      <c r="BV1" s="236"/>
      <c r="BW1" s="236"/>
      <c r="BX1" s="236"/>
      <c r="BY1" s="236"/>
      <c r="BZ1" s="236"/>
      <c r="CA1" s="236"/>
      <c r="CB1" s="236"/>
      <c r="CC1" s="236"/>
      <c r="CD1" s="236"/>
      <c r="CE1" s="236"/>
      <c r="CF1" s="236"/>
      <c r="CG1" s="236"/>
      <c r="CH1" s="236"/>
      <c r="CI1" s="236"/>
      <c r="CJ1" s="236"/>
      <c r="CK1" s="236"/>
      <c r="CL1" s="236"/>
      <c r="CM1" s="236"/>
      <c r="CN1" s="236"/>
      <c r="CO1" s="236"/>
      <c r="CP1" s="236"/>
      <c r="CQ1" s="236"/>
      <c r="CR1" s="236"/>
      <c r="CS1" s="236"/>
      <c r="CT1" s="236"/>
      <c r="CU1" s="236"/>
      <c r="CV1" s="236"/>
      <c r="CW1" s="236"/>
      <c r="CX1" s="236"/>
      <c r="CY1" s="236"/>
      <c r="CZ1" s="236"/>
      <c r="DA1" s="236"/>
      <c r="DB1" s="236"/>
      <c r="DC1" s="236"/>
      <c r="DD1" s="236"/>
      <c r="DE1" s="236"/>
      <c r="DF1" s="236"/>
      <c r="DG1" s="236"/>
      <c r="DH1" s="236"/>
      <c r="DI1" s="236"/>
      <c r="DJ1" s="236"/>
      <c r="DK1" s="236"/>
      <c r="DL1" s="236"/>
      <c r="DM1" s="236"/>
      <c r="DN1" s="236"/>
      <c r="DO1" s="236"/>
      <c r="DP1" s="236"/>
      <c r="DQ1" s="236"/>
      <c r="DR1" s="236"/>
      <c r="DS1" s="236"/>
      <c r="DT1" s="236"/>
      <c r="DU1" s="236"/>
    </row>
    <row r="2" spans="1:125" ht="13.2" x14ac:dyDescent="0.2">
      <c r="B2" s="236"/>
      <c r="T2" s="236"/>
    </row>
    <row r="3" spans="1:125" ht="13.2"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6"/>
      <c r="BN3" s="236"/>
      <c r="BO3" s="236"/>
      <c r="BP3" s="236"/>
      <c r="BQ3" s="236"/>
      <c r="BR3" s="236"/>
      <c r="BS3" s="236"/>
      <c r="BT3" s="236"/>
      <c r="BU3" s="236"/>
      <c r="BV3" s="236"/>
      <c r="BW3" s="236"/>
      <c r="BX3" s="236"/>
      <c r="BY3" s="236"/>
      <c r="BZ3" s="236"/>
      <c r="CA3" s="236"/>
      <c r="CB3" s="236"/>
      <c r="CC3" s="236"/>
      <c r="CD3" s="236"/>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36"/>
      <c r="G33" s="236"/>
      <c r="I33" s="236"/>
    </row>
    <row r="34" spans="2:125" ht="13.2" x14ac:dyDescent="0.2">
      <c r="C34" s="236"/>
      <c r="P34" s="236"/>
      <c r="R34" s="236"/>
      <c r="U34" s="236"/>
    </row>
    <row r="35" spans="2:125" ht="13.2" x14ac:dyDescent="0.2">
      <c r="D35" s="236"/>
      <c r="E35" s="236"/>
      <c r="T35" s="236"/>
      <c r="W35" s="236"/>
      <c r="X35" s="236"/>
      <c r="Y35" s="236"/>
      <c r="Z35" s="236"/>
      <c r="AA35" s="236"/>
      <c r="AB35" s="236"/>
      <c r="AC35" s="236"/>
      <c r="AD35" s="236"/>
      <c r="AE35" s="236"/>
      <c r="AF35" s="236"/>
      <c r="AG35" s="236"/>
      <c r="AH35" s="236"/>
      <c r="AI35" s="236"/>
      <c r="AJ35" s="236"/>
      <c r="AK35" s="236"/>
      <c r="AL35" s="236"/>
      <c r="AM35" s="236"/>
      <c r="AN35" s="236"/>
      <c r="AO35" s="236"/>
      <c r="AP35" s="236"/>
      <c r="AQ35" s="236"/>
      <c r="AR35" s="236"/>
      <c r="AS35" s="236"/>
      <c r="AT35" s="236"/>
      <c r="AU35" s="236"/>
      <c r="AV35" s="236"/>
      <c r="AW35" s="236"/>
      <c r="AX35" s="236"/>
      <c r="AY35" s="236"/>
      <c r="AZ35" s="236"/>
      <c r="BA35" s="236"/>
      <c r="BB35" s="236"/>
      <c r="BC35" s="236"/>
      <c r="BD35" s="236"/>
      <c r="BE35" s="236"/>
      <c r="BF35" s="236"/>
      <c r="BG35" s="236"/>
      <c r="BH35" s="236"/>
      <c r="BI35" s="236"/>
      <c r="BJ35" s="236"/>
      <c r="BK35" s="236"/>
      <c r="BL35" s="236"/>
      <c r="BM35" s="236"/>
      <c r="BN35" s="236"/>
      <c r="BO35" s="236"/>
      <c r="BP35" s="236"/>
      <c r="BQ35" s="236"/>
      <c r="BR35" s="236"/>
      <c r="BS35" s="236"/>
      <c r="BT35" s="236"/>
      <c r="BU35" s="236"/>
      <c r="BV35" s="236"/>
      <c r="BW35" s="236"/>
      <c r="BX35" s="236"/>
      <c r="BY35" s="236"/>
      <c r="BZ35" s="236"/>
      <c r="CA35" s="236"/>
      <c r="CB35" s="236"/>
      <c r="CC35" s="236"/>
      <c r="CD35" s="236"/>
      <c r="CE35" s="236"/>
      <c r="CF35" s="236"/>
      <c r="CG35" s="236"/>
      <c r="CH35" s="236"/>
      <c r="CI35" s="236"/>
      <c r="CJ35" s="236"/>
      <c r="CK35" s="236"/>
      <c r="CL35" s="236"/>
      <c r="CM35" s="236"/>
      <c r="CN35" s="236"/>
      <c r="CO35" s="236"/>
      <c r="CP35" s="236"/>
      <c r="CQ35" s="236"/>
      <c r="CR35" s="236"/>
      <c r="CS35" s="236"/>
      <c r="CT35" s="236"/>
      <c r="CU35" s="236"/>
      <c r="CV35" s="236"/>
      <c r="CW35" s="236"/>
      <c r="CX35" s="236"/>
      <c r="CY35" s="236"/>
      <c r="CZ35" s="236"/>
      <c r="DA35" s="236"/>
      <c r="DB35" s="236"/>
      <c r="DC35" s="236"/>
      <c r="DD35" s="236"/>
      <c r="DE35" s="236"/>
      <c r="DF35" s="236"/>
      <c r="DG35" s="236"/>
      <c r="DH35" s="236"/>
      <c r="DI35" s="236"/>
      <c r="DJ35" s="236"/>
      <c r="DK35" s="236"/>
      <c r="DL35" s="236"/>
      <c r="DM35" s="236"/>
      <c r="DN35" s="236"/>
      <c r="DO35" s="236"/>
      <c r="DP35" s="236"/>
      <c r="DQ35" s="236"/>
      <c r="DR35" s="236"/>
      <c r="DS35" s="236"/>
      <c r="DT35" s="236"/>
      <c r="DU35" s="236"/>
    </row>
    <row r="36" spans="2:125" ht="13.2" x14ac:dyDescent="0.2">
      <c r="F36" s="236"/>
      <c r="H36" s="236"/>
      <c r="J36" s="236"/>
      <c r="K36" s="236"/>
      <c r="L36" s="236"/>
      <c r="M36" s="236"/>
      <c r="N36" s="236"/>
      <c r="O36" s="236"/>
      <c r="Q36" s="236"/>
      <c r="S36" s="236"/>
      <c r="V36" s="236"/>
    </row>
    <row r="37" spans="2:125" ht="13.2" x14ac:dyDescent="0.2"/>
    <row r="38" spans="2:125" ht="13.2" x14ac:dyDescent="0.2"/>
    <row r="39" spans="2:125" ht="13.2" x14ac:dyDescent="0.2"/>
    <row r="40" spans="2:125" ht="13.2" x14ac:dyDescent="0.2">
      <c r="U40" s="236"/>
    </row>
    <row r="41" spans="2:125" ht="13.2" x14ac:dyDescent="0.2">
      <c r="R41" s="236"/>
    </row>
    <row r="42" spans="2:125" ht="13.2" x14ac:dyDescent="0.2">
      <c r="T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c r="BK42" s="236"/>
      <c r="BL42" s="236"/>
      <c r="BM42" s="236"/>
      <c r="BN42" s="236"/>
      <c r="BO42" s="236"/>
      <c r="BP42" s="236"/>
      <c r="BQ42" s="236"/>
      <c r="BR42" s="236"/>
      <c r="BS42" s="236"/>
      <c r="BT42" s="236"/>
      <c r="BU42" s="236"/>
      <c r="BV42" s="236"/>
      <c r="BW42" s="236"/>
      <c r="BX42" s="236"/>
      <c r="BY42" s="236"/>
      <c r="BZ42" s="236"/>
      <c r="CA42" s="236"/>
      <c r="CB42" s="236"/>
      <c r="CC42" s="236"/>
      <c r="CD42" s="236"/>
      <c r="CE42" s="236"/>
      <c r="CF42" s="236"/>
      <c r="CG42" s="236"/>
      <c r="CH42" s="236"/>
      <c r="CI42" s="236"/>
      <c r="CJ42" s="236"/>
      <c r="CK42" s="236"/>
      <c r="CL42" s="236"/>
      <c r="CM42" s="236"/>
      <c r="CN42" s="236"/>
      <c r="CO42" s="236"/>
      <c r="CP42" s="236"/>
      <c r="CQ42" s="236"/>
      <c r="CR42" s="236"/>
      <c r="CS42" s="236"/>
      <c r="CT42" s="236"/>
      <c r="CU42" s="236"/>
      <c r="CV42" s="236"/>
      <c r="CW42" s="236"/>
      <c r="CX42" s="236"/>
      <c r="CY42" s="236"/>
      <c r="CZ42" s="236"/>
      <c r="DA42" s="236"/>
      <c r="DB42" s="236"/>
      <c r="DC42" s="236"/>
      <c r="DD42" s="236"/>
      <c r="DE42" s="236"/>
      <c r="DF42" s="236"/>
      <c r="DG42" s="236"/>
      <c r="DH42" s="236"/>
      <c r="DI42" s="236"/>
      <c r="DJ42" s="236"/>
      <c r="DK42" s="236"/>
      <c r="DL42" s="236"/>
      <c r="DM42" s="236"/>
      <c r="DN42" s="236"/>
      <c r="DO42" s="236"/>
      <c r="DP42" s="236"/>
      <c r="DQ42" s="236"/>
      <c r="DR42" s="236"/>
      <c r="DS42" s="236"/>
      <c r="DT42" s="236"/>
      <c r="DU42" s="236"/>
    </row>
    <row r="43" spans="2:125" ht="13.2" x14ac:dyDescent="0.2">
      <c r="Q43" s="236"/>
      <c r="S43" s="236"/>
      <c r="V43" s="236"/>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37" t="s">
        <v>476</v>
      </c>
    </row>
  </sheetData>
  <sheetProtection algorithmName="SHA-512" hashValue="2qGZ1gzayv5wVjRoyRAVFIReXCqEzYUxShCIAUdcLesKhJuhciBONJNPJUna0OD/lcKg3VYeLgf4Cu8eKKCNVw==" saltValue="qpDqduH7UYdMCmSoMMTHP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28.87</v>
      </c>
      <c r="G47" s="12">
        <v>31.41</v>
      </c>
      <c r="H47" s="12">
        <v>28.58</v>
      </c>
      <c r="I47" s="12">
        <v>31.03</v>
      </c>
      <c r="J47" s="13">
        <v>30.1</v>
      </c>
    </row>
    <row r="48" spans="2:10" ht="57.75" customHeight="1" x14ac:dyDescent="0.2">
      <c r="B48" s="14"/>
      <c r="C48" s="1154" t="s">
        <v>4</v>
      </c>
      <c r="D48" s="1154"/>
      <c r="E48" s="1155"/>
      <c r="F48" s="15">
        <v>9.06</v>
      </c>
      <c r="G48" s="16">
        <v>11.41</v>
      </c>
      <c r="H48" s="16">
        <v>10.47</v>
      </c>
      <c r="I48" s="16">
        <v>7.33</v>
      </c>
      <c r="J48" s="17">
        <v>9.68</v>
      </c>
    </row>
    <row r="49" spans="2:10" ht="57.75" customHeight="1" thickBot="1" x14ac:dyDescent="0.25">
      <c r="B49" s="18"/>
      <c r="C49" s="1156" t="s">
        <v>5</v>
      </c>
      <c r="D49" s="1156"/>
      <c r="E49" s="1157"/>
      <c r="F49" s="19">
        <v>5.03</v>
      </c>
      <c r="G49" s="20">
        <v>1.62</v>
      </c>
      <c r="H49" s="20" t="s">
        <v>531</v>
      </c>
      <c r="I49" s="20">
        <v>1.03</v>
      </c>
      <c r="J49" s="21">
        <v>3.22</v>
      </c>
    </row>
    <row r="50" spans="2:10" ht="13.2" x14ac:dyDescent="0.2"/>
  </sheetData>
  <sheetProtection algorithmName="SHA-512" hashValue="AfxsnF2r5+lsxZ/hRTI0RD5bIwd+iVZiJDCczME1S5fVZGzMr4IgnQOs5g8dThCihqNodXEtA2V0T+hUmKurCw==" saltValue="HHyJwx4+bQszFf/A/t7eB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532</v>
      </c>
      <c r="D34" s="1162"/>
      <c r="E34" s="1163"/>
      <c r="F34" s="32">
        <v>9.06</v>
      </c>
      <c r="G34" s="33">
        <v>11.4</v>
      </c>
      <c r="H34" s="33">
        <v>10.47</v>
      </c>
      <c r="I34" s="33">
        <v>7.32</v>
      </c>
      <c r="J34" s="34">
        <v>9.68</v>
      </c>
      <c r="K34" s="22"/>
      <c r="L34" s="22"/>
      <c r="M34" s="22"/>
      <c r="N34" s="22"/>
      <c r="O34" s="22"/>
      <c r="P34" s="22"/>
    </row>
    <row r="35" spans="1:16" ht="39" customHeight="1" x14ac:dyDescent="0.2">
      <c r="A35" s="22"/>
      <c r="B35" s="35"/>
      <c r="C35" s="1158" t="s">
        <v>533</v>
      </c>
      <c r="D35" s="1158"/>
      <c r="E35" s="1159"/>
      <c r="F35" s="36">
        <v>5.05</v>
      </c>
      <c r="G35" s="37">
        <v>10.3</v>
      </c>
      <c r="H35" s="37">
        <v>7.4</v>
      </c>
      <c r="I35" s="37">
        <v>7.14</v>
      </c>
      <c r="J35" s="38">
        <v>5.68</v>
      </c>
      <c r="K35" s="22"/>
      <c r="L35" s="22"/>
      <c r="M35" s="22"/>
      <c r="N35" s="22"/>
      <c r="O35" s="22"/>
      <c r="P35" s="22"/>
    </row>
    <row r="36" spans="1:16" ht="39" customHeight="1" x14ac:dyDescent="0.2">
      <c r="A36" s="22"/>
      <c r="B36" s="35"/>
      <c r="C36" s="1158" t="s">
        <v>534</v>
      </c>
      <c r="D36" s="1158"/>
      <c r="E36" s="1159"/>
      <c r="F36" s="36">
        <v>1.65</v>
      </c>
      <c r="G36" s="37">
        <v>2.21</v>
      </c>
      <c r="H36" s="37">
        <v>2.71</v>
      </c>
      <c r="I36" s="37">
        <v>3.63</v>
      </c>
      <c r="J36" s="38">
        <v>4.3099999999999996</v>
      </c>
      <c r="K36" s="22"/>
      <c r="L36" s="22"/>
      <c r="M36" s="22"/>
      <c r="N36" s="22"/>
      <c r="O36" s="22"/>
      <c r="P36" s="22"/>
    </row>
    <row r="37" spans="1:16" ht="39" customHeight="1" x14ac:dyDescent="0.2">
      <c r="A37" s="22"/>
      <c r="B37" s="35"/>
      <c r="C37" s="1158" t="s">
        <v>535</v>
      </c>
      <c r="D37" s="1158"/>
      <c r="E37" s="1159"/>
      <c r="F37" s="36">
        <v>0.42</v>
      </c>
      <c r="G37" s="37">
        <v>0.18</v>
      </c>
      <c r="H37" s="37">
        <v>1.07</v>
      </c>
      <c r="I37" s="37">
        <v>1.02</v>
      </c>
      <c r="J37" s="38">
        <v>1.48</v>
      </c>
      <c r="K37" s="22"/>
      <c r="L37" s="22"/>
      <c r="M37" s="22"/>
      <c r="N37" s="22"/>
      <c r="O37" s="22"/>
      <c r="P37" s="22"/>
    </row>
    <row r="38" spans="1:16" ht="39" customHeight="1" x14ac:dyDescent="0.2">
      <c r="A38" s="22"/>
      <c r="B38" s="35"/>
      <c r="C38" s="1158" t="s">
        <v>536</v>
      </c>
      <c r="D38" s="1158"/>
      <c r="E38" s="1159"/>
      <c r="F38" s="36">
        <v>0.31</v>
      </c>
      <c r="G38" s="37">
        <v>0.32</v>
      </c>
      <c r="H38" s="37">
        <v>0.12</v>
      </c>
      <c r="I38" s="37">
        <v>0.23</v>
      </c>
      <c r="J38" s="38">
        <v>0.31</v>
      </c>
      <c r="K38" s="22"/>
      <c r="L38" s="22"/>
      <c r="M38" s="22"/>
      <c r="N38" s="22"/>
      <c r="O38" s="22"/>
      <c r="P38" s="22"/>
    </row>
    <row r="39" spans="1:16" ht="39" customHeight="1" x14ac:dyDescent="0.2">
      <c r="A39" s="22"/>
      <c r="B39" s="35"/>
      <c r="C39" s="1158" t="s">
        <v>537</v>
      </c>
      <c r="D39" s="1158"/>
      <c r="E39" s="1159"/>
      <c r="F39" s="36">
        <v>7.0000000000000007E-2</v>
      </c>
      <c r="G39" s="37">
        <v>7.0000000000000007E-2</v>
      </c>
      <c r="H39" s="37">
        <v>0.08</v>
      </c>
      <c r="I39" s="37">
        <v>7.0000000000000007E-2</v>
      </c>
      <c r="J39" s="38">
        <v>7.0000000000000007E-2</v>
      </c>
      <c r="K39" s="22"/>
      <c r="L39" s="22"/>
      <c r="M39" s="22"/>
      <c r="N39" s="22"/>
      <c r="O39" s="22"/>
      <c r="P39" s="22"/>
    </row>
    <row r="40" spans="1:16" ht="39" customHeight="1" x14ac:dyDescent="0.2">
      <c r="A40" s="22"/>
      <c r="B40" s="35"/>
      <c r="C40" s="1158" t="s">
        <v>538</v>
      </c>
      <c r="D40" s="1158"/>
      <c r="E40" s="1159"/>
      <c r="F40" s="36">
        <v>0</v>
      </c>
      <c r="G40" s="37">
        <v>0</v>
      </c>
      <c r="H40" s="37">
        <v>0</v>
      </c>
      <c r="I40" s="37">
        <v>0</v>
      </c>
      <c r="J40" s="38">
        <v>0</v>
      </c>
      <c r="K40" s="22"/>
      <c r="L40" s="22"/>
      <c r="M40" s="22"/>
      <c r="N40" s="22"/>
      <c r="O40" s="22"/>
      <c r="P40" s="22"/>
    </row>
    <row r="41" spans="1:16" ht="39" customHeight="1" x14ac:dyDescent="0.2">
      <c r="A41" s="22"/>
      <c r="B41" s="35"/>
      <c r="C41" s="1158" t="s">
        <v>539</v>
      </c>
      <c r="D41" s="1158"/>
      <c r="E41" s="1159"/>
      <c r="F41" s="36" t="s">
        <v>488</v>
      </c>
      <c r="G41" s="37" t="s">
        <v>488</v>
      </c>
      <c r="H41" s="37" t="s">
        <v>488</v>
      </c>
      <c r="I41" s="37" t="s">
        <v>488</v>
      </c>
      <c r="J41" s="38">
        <v>0</v>
      </c>
      <c r="K41" s="22"/>
      <c r="L41" s="22"/>
      <c r="M41" s="22"/>
      <c r="N41" s="22"/>
      <c r="O41" s="22"/>
      <c r="P41" s="22"/>
    </row>
    <row r="42" spans="1:16" ht="39" customHeight="1" x14ac:dyDescent="0.2">
      <c r="A42" s="22"/>
      <c r="B42" s="39"/>
      <c r="C42" s="1158" t="s">
        <v>540</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541</v>
      </c>
      <c r="D43" s="1160"/>
      <c r="E43" s="1161"/>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n6gjS/4D+WCqVMqAk+BFn/WYVnXJCussG8eB03J5uwZuw++RGi5lyOALQGBVsulIiz/zraZ3sfJSViGYGa1rvQ==" saltValue="7b/R4zPRUOB04jwbajc1v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5753</v>
      </c>
      <c r="L45" s="58">
        <v>6044</v>
      </c>
      <c r="M45" s="58">
        <v>6132</v>
      </c>
      <c r="N45" s="58">
        <v>6036</v>
      </c>
      <c r="O45" s="59">
        <v>6234</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2">
      <c r="A47" s="46"/>
      <c r="B47" s="1166"/>
      <c r="C47" s="1167"/>
      <c r="D47" s="60"/>
      <c r="E47" s="1172" t="s">
        <v>12</v>
      </c>
      <c r="F47" s="1172"/>
      <c r="G47" s="1172"/>
      <c r="H47" s="1172"/>
      <c r="I47" s="1172"/>
      <c r="J47" s="1173"/>
      <c r="K47" s="61">
        <v>42</v>
      </c>
      <c r="L47" s="62">
        <v>42</v>
      </c>
      <c r="M47" s="62">
        <v>42</v>
      </c>
      <c r="N47" s="62">
        <v>42</v>
      </c>
      <c r="O47" s="63">
        <v>25</v>
      </c>
      <c r="P47" s="46"/>
      <c r="Q47" s="46"/>
      <c r="R47" s="46"/>
      <c r="S47" s="46"/>
      <c r="T47" s="46"/>
      <c r="U47" s="46"/>
    </row>
    <row r="48" spans="1:21" ht="30.75" customHeight="1" x14ac:dyDescent="0.2">
      <c r="A48" s="46"/>
      <c r="B48" s="1166"/>
      <c r="C48" s="1167"/>
      <c r="D48" s="60"/>
      <c r="E48" s="1172" t="s">
        <v>13</v>
      </c>
      <c r="F48" s="1172"/>
      <c r="G48" s="1172"/>
      <c r="H48" s="1172"/>
      <c r="I48" s="1172"/>
      <c r="J48" s="1173"/>
      <c r="K48" s="61">
        <v>1122</v>
      </c>
      <c r="L48" s="62">
        <v>1163</v>
      </c>
      <c r="M48" s="62">
        <v>1141</v>
      </c>
      <c r="N48" s="62">
        <v>1249</v>
      </c>
      <c r="O48" s="63">
        <v>1213</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488</v>
      </c>
      <c r="L49" s="62">
        <v>5</v>
      </c>
      <c r="M49" s="62">
        <v>5</v>
      </c>
      <c r="N49" s="62">
        <v>12</v>
      </c>
      <c r="O49" s="63">
        <v>112</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488</v>
      </c>
      <c r="L50" s="62" t="s">
        <v>488</v>
      </c>
      <c r="M50" s="62">
        <v>654</v>
      </c>
      <c r="N50" s="62">
        <v>123</v>
      </c>
      <c r="O50" s="63">
        <v>90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488</v>
      </c>
      <c r="L51" s="62" t="s">
        <v>488</v>
      </c>
      <c r="M51" s="62" t="s">
        <v>488</v>
      </c>
      <c r="N51" s="62" t="s">
        <v>488</v>
      </c>
      <c r="O51" s="63" t="s">
        <v>488</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5725</v>
      </c>
      <c r="L52" s="62">
        <v>6044</v>
      </c>
      <c r="M52" s="62">
        <v>6231</v>
      </c>
      <c r="N52" s="62">
        <v>5756</v>
      </c>
      <c r="O52" s="63">
        <v>5507</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1192</v>
      </c>
      <c r="L53" s="67">
        <v>1210</v>
      </c>
      <c r="M53" s="67">
        <v>1743</v>
      </c>
      <c r="N53" s="67">
        <v>1706</v>
      </c>
      <c r="O53" s="68">
        <v>2167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v>658</v>
      </c>
      <c r="L60" s="88">
        <v>700</v>
      </c>
      <c r="M60" s="88">
        <v>742</v>
      </c>
      <c r="N60" s="88">
        <v>783</v>
      </c>
      <c r="O60" s="89">
        <v>500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3WstVegS7gtIID0Dnanx/TVxv/IyuQ3P4FqK4Vroyy/3MupiUtZEmPANe7hbgIJeOp3Dd3LaVK/c5fF80hAX7Q==" saltValue="1A2kJosHirya0kmTVoMI6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25">
        <v>58568</v>
      </c>
      <c r="J41" s="326">
        <v>60349</v>
      </c>
      <c r="K41" s="326">
        <v>63061</v>
      </c>
      <c r="L41" s="326">
        <v>67207</v>
      </c>
      <c r="M41" s="327">
        <v>74334</v>
      </c>
    </row>
    <row r="42" spans="2:13" ht="27.75" customHeight="1" x14ac:dyDescent="0.2">
      <c r="B42" s="1197"/>
      <c r="C42" s="1198"/>
      <c r="D42" s="104"/>
      <c r="E42" s="1203" t="s">
        <v>32</v>
      </c>
      <c r="F42" s="1203"/>
      <c r="G42" s="1203"/>
      <c r="H42" s="1204"/>
      <c r="I42" s="328" t="s">
        <v>488</v>
      </c>
      <c r="J42" s="329" t="s">
        <v>488</v>
      </c>
      <c r="K42" s="329">
        <v>654</v>
      </c>
      <c r="L42" s="329">
        <v>1990</v>
      </c>
      <c r="M42" s="330">
        <v>1850</v>
      </c>
    </row>
    <row r="43" spans="2:13" ht="27.75" customHeight="1" x14ac:dyDescent="0.2">
      <c r="B43" s="1197"/>
      <c r="C43" s="1198"/>
      <c r="D43" s="104"/>
      <c r="E43" s="1203" t="s">
        <v>33</v>
      </c>
      <c r="F43" s="1203"/>
      <c r="G43" s="1203"/>
      <c r="H43" s="1204"/>
      <c r="I43" s="328">
        <v>12900</v>
      </c>
      <c r="J43" s="329">
        <v>13817</v>
      </c>
      <c r="K43" s="329">
        <v>14407</v>
      </c>
      <c r="L43" s="329">
        <v>14648</v>
      </c>
      <c r="M43" s="330">
        <v>14982</v>
      </c>
    </row>
    <row r="44" spans="2:13" ht="27.75" customHeight="1" x14ac:dyDescent="0.2">
      <c r="B44" s="1197"/>
      <c r="C44" s="1198"/>
      <c r="D44" s="104"/>
      <c r="E44" s="1203" t="s">
        <v>34</v>
      </c>
      <c r="F44" s="1203"/>
      <c r="G44" s="1203"/>
      <c r="H44" s="1204"/>
      <c r="I44" s="328">
        <v>1265</v>
      </c>
      <c r="J44" s="329">
        <v>1373</v>
      </c>
      <c r="K44" s="329">
        <v>2307</v>
      </c>
      <c r="L44" s="329">
        <v>4715</v>
      </c>
      <c r="M44" s="330">
        <v>11099</v>
      </c>
    </row>
    <row r="45" spans="2:13" ht="27.75" customHeight="1" x14ac:dyDescent="0.2">
      <c r="B45" s="1197"/>
      <c r="C45" s="1198"/>
      <c r="D45" s="104"/>
      <c r="E45" s="1203" t="s">
        <v>35</v>
      </c>
      <c r="F45" s="1203"/>
      <c r="G45" s="1203"/>
      <c r="H45" s="1204"/>
      <c r="I45" s="328">
        <v>11125</v>
      </c>
      <c r="J45" s="329">
        <v>10660</v>
      </c>
      <c r="K45" s="329">
        <v>10698</v>
      </c>
      <c r="L45" s="329">
        <v>10840</v>
      </c>
      <c r="M45" s="330">
        <v>10902</v>
      </c>
    </row>
    <row r="46" spans="2:13" ht="27.75" customHeight="1" x14ac:dyDescent="0.2">
      <c r="B46" s="1197"/>
      <c r="C46" s="1198"/>
      <c r="D46" s="105"/>
      <c r="E46" s="1203" t="s">
        <v>36</v>
      </c>
      <c r="F46" s="1203"/>
      <c r="G46" s="1203"/>
      <c r="H46" s="1204"/>
      <c r="I46" s="328" t="s">
        <v>488</v>
      </c>
      <c r="J46" s="329" t="s">
        <v>488</v>
      </c>
      <c r="K46" s="329" t="s">
        <v>488</v>
      </c>
      <c r="L46" s="329" t="s">
        <v>488</v>
      </c>
      <c r="M46" s="330" t="s">
        <v>488</v>
      </c>
    </row>
    <row r="47" spans="2:13" ht="27.75" customHeight="1" x14ac:dyDescent="0.2">
      <c r="B47" s="1197"/>
      <c r="C47" s="1198"/>
      <c r="D47" s="106"/>
      <c r="E47" s="1205" t="s">
        <v>37</v>
      </c>
      <c r="F47" s="1206"/>
      <c r="G47" s="1206"/>
      <c r="H47" s="1207"/>
      <c r="I47" s="328" t="s">
        <v>488</v>
      </c>
      <c r="J47" s="329" t="s">
        <v>488</v>
      </c>
      <c r="K47" s="329" t="s">
        <v>488</v>
      </c>
      <c r="L47" s="329" t="s">
        <v>488</v>
      </c>
      <c r="M47" s="330" t="s">
        <v>488</v>
      </c>
    </row>
    <row r="48" spans="2:13" ht="27.75" customHeight="1" x14ac:dyDescent="0.2">
      <c r="B48" s="1197"/>
      <c r="C48" s="1198"/>
      <c r="D48" s="104"/>
      <c r="E48" s="1203" t="s">
        <v>38</v>
      </c>
      <c r="F48" s="1203"/>
      <c r="G48" s="1203"/>
      <c r="H48" s="1204"/>
      <c r="I48" s="328" t="s">
        <v>488</v>
      </c>
      <c r="J48" s="329" t="s">
        <v>488</v>
      </c>
      <c r="K48" s="329" t="s">
        <v>488</v>
      </c>
      <c r="L48" s="329" t="s">
        <v>488</v>
      </c>
      <c r="M48" s="330" t="s">
        <v>488</v>
      </c>
    </row>
    <row r="49" spans="2:13" ht="27.75" customHeight="1" x14ac:dyDescent="0.2">
      <c r="B49" s="1199"/>
      <c r="C49" s="1200"/>
      <c r="D49" s="104"/>
      <c r="E49" s="1203" t="s">
        <v>39</v>
      </c>
      <c r="F49" s="1203"/>
      <c r="G49" s="1203"/>
      <c r="H49" s="1204"/>
      <c r="I49" s="328" t="s">
        <v>488</v>
      </c>
      <c r="J49" s="329" t="s">
        <v>488</v>
      </c>
      <c r="K49" s="329" t="s">
        <v>488</v>
      </c>
      <c r="L49" s="329" t="s">
        <v>488</v>
      </c>
      <c r="M49" s="330" t="s">
        <v>488</v>
      </c>
    </row>
    <row r="50" spans="2:13" ht="27.75" customHeight="1" x14ac:dyDescent="0.2">
      <c r="B50" s="1208" t="s">
        <v>40</v>
      </c>
      <c r="C50" s="1209"/>
      <c r="D50" s="107"/>
      <c r="E50" s="1203" t="s">
        <v>41</v>
      </c>
      <c r="F50" s="1203"/>
      <c r="G50" s="1203"/>
      <c r="H50" s="1204"/>
      <c r="I50" s="328">
        <v>26472</v>
      </c>
      <c r="J50" s="329">
        <v>28714</v>
      </c>
      <c r="K50" s="329">
        <v>31127</v>
      </c>
      <c r="L50" s="329">
        <v>33372</v>
      </c>
      <c r="M50" s="330">
        <v>33532</v>
      </c>
    </row>
    <row r="51" spans="2:13" ht="27.75" customHeight="1" x14ac:dyDescent="0.2">
      <c r="B51" s="1197"/>
      <c r="C51" s="1198"/>
      <c r="D51" s="104"/>
      <c r="E51" s="1203" t="s">
        <v>42</v>
      </c>
      <c r="F51" s="1203"/>
      <c r="G51" s="1203"/>
      <c r="H51" s="1204"/>
      <c r="I51" s="328">
        <v>12261</v>
      </c>
      <c r="J51" s="329">
        <v>14954</v>
      </c>
      <c r="K51" s="329">
        <v>17411</v>
      </c>
      <c r="L51" s="329">
        <v>17154</v>
      </c>
      <c r="M51" s="330">
        <v>17325</v>
      </c>
    </row>
    <row r="52" spans="2:13" ht="27.75" customHeight="1" x14ac:dyDescent="0.2">
      <c r="B52" s="1199"/>
      <c r="C52" s="1200"/>
      <c r="D52" s="104"/>
      <c r="E52" s="1203" t="s">
        <v>43</v>
      </c>
      <c r="F52" s="1203"/>
      <c r="G52" s="1203"/>
      <c r="H52" s="1204"/>
      <c r="I52" s="328">
        <v>25318</v>
      </c>
      <c r="J52" s="329">
        <v>23348</v>
      </c>
      <c r="K52" s="329">
        <v>21803</v>
      </c>
      <c r="L52" s="329">
        <v>21264</v>
      </c>
      <c r="M52" s="330">
        <v>22788</v>
      </c>
    </row>
    <row r="53" spans="2:13" ht="27.75" customHeight="1" thickBot="1" x14ac:dyDescent="0.25">
      <c r="B53" s="1210" t="s">
        <v>19</v>
      </c>
      <c r="C53" s="1211"/>
      <c r="D53" s="108"/>
      <c r="E53" s="1212" t="s">
        <v>44</v>
      </c>
      <c r="F53" s="1212"/>
      <c r="G53" s="1212"/>
      <c r="H53" s="1213"/>
      <c r="I53" s="331">
        <v>19808</v>
      </c>
      <c r="J53" s="332">
        <v>19184</v>
      </c>
      <c r="K53" s="332">
        <v>20785</v>
      </c>
      <c r="L53" s="332">
        <v>27611</v>
      </c>
      <c r="M53" s="333">
        <v>39523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kumIa/9fvCB4D23Tr/1oqz5IcFhDTNnMYHN+tdDAGbxgLMIHFkeCtij47JUp+KDKZtyMQSQE9sh2ipaTAnMIHg==" saltValue="eJj1nwwTfmZUBD85nxc5l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FA8ED-1EF8-4EB3-9847-A82816B75137}">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346"/>
      <c r="C55" s="1222" t="s">
        <v>46</v>
      </c>
      <c r="D55" s="1222"/>
      <c r="E55" s="1223"/>
      <c r="F55" s="334">
        <v>14156</v>
      </c>
      <c r="G55" s="334">
        <v>16079</v>
      </c>
      <c r="H55" s="335">
        <v>16362</v>
      </c>
    </row>
    <row r="56" spans="2:8" ht="52.5" customHeight="1" x14ac:dyDescent="0.2">
      <c r="B56" s="347"/>
      <c r="C56" s="1224" t="s">
        <v>47</v>
      </c>
      <c r="D56" s="1224"/>
      <c r="E56" s="1225"/>
      <c r="F56" s="336" t="s">
        <v>488</v>
      </c>
      <c r="G56" s="336" t="s">
        <v>488</v>
      </c>
      <c r="H56" s="337" t="s">
        <v>488</v>
      </c>
    </row>
    <row r="57" spans="2:8" ht="53.25" customHeight="1" x14ac:dyDescent="0.2">
      <c r="B57" s="347"/>
      <c r="C57" s="1226" t="s">
        <v>48</v>
      </c>
      <c r="D57" s="1226"/>
      <c r="E57" s="1227"/>
      <c r="F57" s="338">
        <v>14199</v>
      </c>
      <c r="G57" s="338">
        <v>15489</v>
      </c>
      <c r="H57" s="339">
        <v>15210</v>
      </c>
    </row>
    <row r="58" spans="2:8" ht="45.75" customHeight="1" x14ac:dyDescent="0.2">
      <c r="B58" s="348"/>
      <c r="C58" s="1214" t="s">
        <v>547</v>
      </c>
      <c r="D58" s="1215"/>
      <c r="E58" s="1216"/>
      <c r="F58" s="340">
        <v>8039</v>
      </c>
      <c r="G58" s="340">
        <v>8045</v>
      </c>
      <c r="H58" s="341">
        <v>7754</v>
      </c>
    </row>
    <row r="59" spans="2:8" ht="45.75" customHeight="1" x14ac:dyDescent="0.2">
      <c r="B59" s="348"/>
      <c r="C59" s="1214" t="s">
        <v>548</v>
      </c>
      <c r="D59" s="1215"/>
      <c r="E59" s="1216"/>
      <c r="F59" s="340">
        <v>2400</v>
      </c>
      <c r="G59" s="340">
        <v>3405</v>
      </c>
      <c r="H59" s="341">
        <v>3422</v>
      </c>
    </row>
    <row r="60" spans="2:8" ht="45.75" customHeight="1" x14ac:dyDescent="0.2">
      <c r="B60" s="348"/>
      <c r="C60" s="1214" t="s">
        <v>549</v>
      </c>
      <c r="D60" s="1215"/>
      <c r="E60" s="1216"/>
      <c r="F60" s="340">
        <v>3019</v>
      </c>
      <c r="G60" s="340">
        <v>3325</v>
      </c>
      <c r="H60" s="341">
        <v>3334</v>
      </c>
    </row>
    <row r="61" spans="2:8" ht="45.75" customHeight="1" x14ac:dyDescent="0.2">
      <c r="B61" s="348"/>
      <c r="C61" s="1214" t="s">
        <v>550</v>
      </c>
      <c r="D61" s="1215"/>
      <c r="E61" s="1216"/>
      <c r="F61" s="340">
        <v>204</v>
      </c>
      <c r="G61" s="340">
        <v>204</v>
      </c>
      <c r="H61" s="341">
        <v>204</v>
      </c>
    </row>
    <row r="62" spans="2:8" ht="45.75" customHeight="1" thickBot="1" x14ac:dyDescent="0.25">
      <c r="B62" s="349"/>
      <c r="C62" s="1217" t="s">
        <v>551</v>
      </c>
      <c r="D62" s="1218"/>
      <c r="E62" s="1219"/>
      <c r="F62" s="342">
        <v>177</v>
      </c>
      <c r="G62" s="342">
        <v>177</v>
      </c>
      <c r="H62" s="343">
        <v>177</v>
      </c>
    </row>
    <row r="63" spans="2:8" ht="52.5" customHeight="1" thickBot="1" x14ac:dyDescent="0.25">
      <c r="B63" s="350"/>
      <c r="C63" s="1220" t="s">
        <v>49</v>
      </c>
      <c r="D63" s="1220"/>
      <c r="E63" s="1221"/>
      <c r="F63" s="344">
        <v>28355</v>
      </c>
      <c r="G63" s="344">
        <v>31568</v>
      </c>
      <c r="H63" s="345">
        <v>31572</v>
      </c>
    </row>
    <row r="64" spans="2:8" ht="13.2" x14ac:dyDescent="0.2"/>
  </sheetData>
  <sheetProtection algorithmName="SHA-512" hashValue="gnVBrY4q/9yy/PiDyRGTyuitFA7aDWfEuOET21V0ci5CAFUkT94GMur0CHyd6wETALYVfQqxY5nE0wEnE52e/w==" saltValue="orblPgaDZZwMnZOV0fPE/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39073-246C-4CF5-8478-D1B779FBB1AC}">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238" customWidth="1"/>
    <col min="2" max="107" width="2.44140625" style="238" customWidth="1"/>
    <col min="108" max="108" width="6.109375" style="244" customWidth="1"/>
    <col min="109" max="109" width="5.88671875" style="242" customWidth="1"/>
    <col min="110" max="16384" width="8.6640625" style="238" hidden="1"/>
  </cols>
  <sheetData>
    <row r="1" spans="1:109" ht="42.75" customHeight="1" x14ac:dyDescent="0.2">
      <c r="A1" s="376"/>
      <c r="B1" s="375"/>
      <c r="DD1" s="238"/>
      <c r="DE1" s="238"/>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38"/>
      <c r="DE2" s="238"/>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38"/>
      <c r="DE3" s="238"/>
    </row>
    <row r="4" spans="1:109" s="236"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36"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36"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36"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36"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36"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36"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36"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36"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36"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36"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36" customFormat="1" ht="13.2" x14ac:dyDescent="0.2">
      <c r="A15" s="238"/>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36" customFormat="1" ht="13.2" x14ac:dyDescent="0.2">
      <c r="A16" s="238"/>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36" customFormat="1" ht="13.2" x14ac:dyDescent="0.2">
      <c r="A17" s="238"/>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36" customFormat="1" ht="13.2" x14ac:dyDescent="0.2">
      <c r="A18" s="238"/>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38"/>
      <c r="DE19" s="238"/>
    </row>
    <row r="20" spans="1:109" ht="13.2" x14ac:dyDescent="0.2">
      <c r="DD20" s="238"/>
      <c r="DE20" s="238"/>
    </row>
    <row r="21" spans="1:109" ht="17.25" customHeight="1" x14ac:dyDescent="0.2">
      <c r="B21" s="373"/>
      <c r="C21" s="240"/>
      <c r="D21" s="240"/>
      <c r="E21" s="240"/>
      <c r="F21" s="240"/>
      <c r="G21" s="240"/>
      <c r="H21" s="240"/>
      <c r="I21" s="240"/>
      <c r="J21" s="240"/>
      <c r="K21" s="240"/>
      <c r="L21" s="240"/>
      <c r="M21" s="240"/>
      <c r="N21" s="372"/>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372"/>
      <c r="AU21" s="240"/>
      <c r="AV21" s="240"/>
      <c r="AW21" s="240"/>
      <c r="AX21" s="240"/>
      <c r="AY21" s="240"/>
      <c r="AZ21" s="240"/>
      <c r="BA21" s="240"/>
      <c r="BB21" s="240"/>
      <c r="BC21" s="240"/>
      <c r="BD21" s="240"/>
      <c r="BE21" s="240"/>
      <c r="BF21" s="372"/>
      <c r="BG21" s="240"/>
      <c r="BH21" s="240"/>
      <c r="BI21" s="240"/>
      <c r="BJ21" s="240"/>
      <c r="BK21" s="240"/>
      <c r="BL21" s="240"/>
      <c r="BM21" s="240"/>
      <c r="BN21" s="240"/>
      <c r="BO21" s="240"/>
      <c r="BP21" s="240"/>
      <c r="BQ21" s="240"/>
      <c r="BR21" s="372"/>
      <c r="BS21" s="240"/>
      <c r="BT21" s="240"/>
      <c r="BU21" s="240"/>
      <c r="BV21" s="240"/>
      <c r="BW21" s="240"/>
      <c r="BX21" s="240"/>
      <c r="BY21" s="240"/>
      <c r="BZ21" s="240"/>
      <c r="CA21" s="240"/>
      <c r="CB21" s="240"/>
      <c r="CC21" s="240"/>
      <c r="CD21" s="372"/>
      <c r="CE21" s="240"/>
      <c r="CF21" s="240"/>
      <c r="CG21" s="240"/>
      <c r="CH21" s="240"/>
      <c r="CI21" s="240"/>
      <c r="CJ21" s="240"/>
      <c r="CK21" s="240"/>
      <c r="CL21" s="240"/>
      <c r="CM21" s="240"/>
      <c r="CN21" s="240"/>
      <c r="CO21" s="240"/>
      <c r="CP21" s="372"/>
      <c r="CQ21" s="240"/>
      <c r="CR21" s="240"/>
      <c r="CS21" s="240"/>
      <c r="CT21" s="240"/>
      <c r="CU21" s="240"/>
      <c r="CV21" s="240"/>
      <c r="CW21" s="240"/>
      <c r="CX21" s="240"/>
      <c r="CY21" s="240"/>
      <c r="CZ21" s="240"/>
      <c r="DA21" s="240"/>
      <c r="DB21" s="372"/>
      <c r="DC21" s="240"/>
      <c r="DD21" s="241"/>
      <c r="DE21" s="238"/>
    </row>
    <row r="22" spans="1:109" ht="17.25" customHeight="1" x14ac:dyDescent="0.2">
      <c r="B22" s="242"/>
    </row>
    <row r="23" spans="1:109" ht="13.2" x14ac:dyDescent="0.2">
      <c r="B23" s="242"/>
    </row>
    <row r="24" spans="1:109" ht="13.2" x14ac:dyDescent="0.2">
      <c r="B24" s="242"/>
    </row>
    <row r="25" spans="1:109" ht="13.2" x14ac:dyDescent="0.2">
      <c r="B25" s="242"/>
    </row>
    <row r="26" spans="1:109" ht="13.2" x14ac:dyDescent="0.2">
      <c r="B26" s="242"/>
    </row>
    <row r="27" spans="1:109" ht="13.2" x14ac:dyDescent="0.2">
      <c r="B27" s="242"/>
    </row>
    <row r="28" spans="1:109" ht="13.2" x14ac:dyDescent="0.2">
      <c r="B28" s="242"/>
    </row>
    <row r="29" spans="1:109" ht="13.2" x14ac:dyDescent="0.2">
      <c r="B29" s="242"/>
    </row>
    <row r="30" spans="1:109" ht="13.2" x14ac:dyDescent="0.2">
      <c r="B30" s="242"/>
    </row>
    <row r="31" spans="1:109" ht="13.2" x14ac:dyDescent="0.2">
      <c r="B31" s="242"/>
    </row>
    <row r="32" spans="1:109" ht="13.2" x14ac:dyDescent="0.2">
      <c r="B32" s="242"/>
    </row>
    <row r="33" spans="2:109" ht="13.2" x14ac:dyDescent="0.2">
      <c r="B33" s="242"/>
    </row>
    <row r="34" spans="2:109" ht="13.2" x14ac:dyDescent="0.2">
      <c r="B34" s="242"/>
    </row>
    <row r="35" spans="2:109" ht="13.2" x14ac:dyDescent="0.2">
      <c r="B35" s="242"/>
    </row>
    <row r="36" spans="2:109" ht="13.2" x14ac:dyDescent="0.2">
      <c r="B36" s="242"/>
    </row>
    <row r="37" spans="2:109" ht="13.2" x14ac:dyDescent="0.2">
      <c r="B37" s="242"/>
    </row>
    <row r="38" spans="2:109" ht="13.2" x14ac:dyDescent="0.2">
      <c r="B38" s="242"/>
    </row>
    <row r="39" spans="2:109" ht="13.2" x14ac:dyDescent="0.2">
      <c r="B39" s="323"/>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294"/>
      <c r="AL39" s="294"/>
      <c r="AM39" s="294"/>
      <c r="AN39" s="294"/>
      <c r="AO39" s="294"/>
      <c r="AP39" s="294"/>
      <c r="AQ39" s="294"/>
      <c r="AR39" s="294"/>
      <c r="AS39" s="294"/>
      <c r="AT39" s="294"/>
      <c r="AU39" s="294"/>
      <c r="AV39" s="294"/>
      <c r="AW39" s="294"/>
      <c r="AX39" s="294"/>
      <c r="AY39" s="294"/>
      <c r="AZ39" s="294"/>
      <c r="BA39" s="294"/>
      <c r="BB39" s="294"/>
      <c r="BC39" s="294"/>
      <c r="BD39" s="294"/>
      <c r="BE39" s="294"/>
      <c r="BF39" s="294"/>
      <c r="BG39" s="294"/>
      <c r="BH39" s="294"/>
      <c r="BI39" s="294"/>
      <c r="BJ39" s="294"/>
      <c r="BK39" s="294"/>
      <c r="BL39" s="294"/>
      <c r="BM39" s="294"/>
      <c r="BN39" s="294"/>
      <c r="BO39" s="294"/>
      <c r="BP39" s="294"/>
      <c r="BQ39" s="294"/>
      <c r="BR39" s="294"/>
      <c r="BS39" s="294"/>
      <c r="BT39" s="294"/>
      <c r="BU39" s="294"/>
      <c r="BV39" s="294"/>
      <c r="BW39" s="294"/>
      <c r="BX39" s="294"/>
      <c r="BY39" s="294"/>
      <c r="BZ39" s="294"/>
      <c r="CA39" s="294"/>
      <c r="CB39" s="294"/>
      <c r="CC39" s="294"/>
      <c r="CD39" s="294"/>
      <c r="CE39" s="294"/>
      <c r="CF39" s="294"/>
      <c r="CG39" s="294"/>
      <c r="CH39" s="294"/>
      <c r="CI39" s="294"/>
      <c r="CJ39" s="294"/>
      <c r="CK39" s="294"/>
      <c r="CL39" s="294"/>
      <c r="CM39" s="294"/>
      <c r="CN39" s="294"/>
      <c r="CO39" s="294"/>
      <c r="CP39" s="294"/>
      <c r="CQ39" s="294"/>
      <c r="CR39" s="294"/>
      <c r="CS39" s="294"/>
      <c r="CT39" s="294"/>
      <c r="CU39" s="294"/>
      <c r="CV39" s="294"/>
      <c r="CW39" s="294"/>
      <c r="CX39" s="294"/>
      <c r="CY39" s="294"/>
      <c r="CZ39" s="294"/>
      <c r="DA39" s="294"/>
      <c r="DB39" s="294"/>
      <c r="DC39" s="294"/>
      <c r="DD39" s="324"/>
    </row>
    <row r="40" spans="2:109" ht="13.2" x14ac:dyDescent="0.2">
      <c r="B40" s="364"/>
      <c r="DD40" s="364"/>
      <c r="DE40" s="238"/>
    </row>
    <row r="41" spans="2:109" ht="16.2" x14ac:dyDescent="0.2">
      <c r="B41" s="239" t="s">
        <v>572</v>
      </c>
      <c r="C41" s="240"/>
      <c r="D41" s="240"/>
      <c r="E41" s="240"/>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240"/>
      <c r="AP41" s="240"/>
      <c r="AQ41" s="240"/>
      <c r="AR41" s="240"/>
      <c r="AS41" s="240"/>
      <c r="AT41" s="240"/>
      <c r="AU41" s="240"/>
      <c r="AV41" s="240"/>
      <c r="AW41" s="240"/>
      <c r="AX41" s="240"/>
      <c r="AY41" s="240"/>
      <c r="AZ41" s="240"/>
      <c r="BA41" s="240"/>
      <c r="BB41" s="240"/>
      <c r="BC41" s="240"/>
      <c r="BD41" s="240"/>
      <c r="BE41" s="240"/>
      <c r="BF41" s="240"/>
      <c r="BG41" s="240"/>
      <c r="BH41" s="240"/>
      <c r="BI41" s="240"/>
      <c r="BJ41" s="240"/>
      <c r="BK41" s="240"/>
      <c r="BL41" s="240"/>
      <c r="BM41" s="240"/>
      <c r="BN41" s="240"/>
      <c r="BO41" s="240"/>
      <c r="BP41" s="240"/>
      <c r="BQ41" s="240"/>
      <c r="BR41" s="240"/>
      <c r="BS41" s="240"/>
      <c r="BT41" s="240"/>
      <c r="BU41" s="240"/>
      <c r="BV41" s="240"/>
      <c r="BW41" s="240"/>
      <c r="BX41" s="240"/>
      <c r="BY41" s="240"/>
      <c r="BZ41" s="240"/>
      <c r="CA41" s="240"/>
      <c r="CB41" s="240"/>
      <c r="CC41" s="240"/>
      <c r="CD41" s="240"/>
      <c r="CE41" s="240"/>
      <c r="CF41" s="240"/>
      <c r="CG41" s="240"/>
      <c r="CH41" s="240"/>
      <c r="CI41" s="240"/>
      <c r="CJ41" s="240"/>
      <c r="CK41" s="240"/>
      <c r="CL41" s="240"/>
      <c r="CM41" s="240"/>
      <c r="CN41" s="240"/>
      <c r="CO41" s="240"/>
      <c r="CP41" s="240"/>
      <c r="CQ41" s="240"/>
      <c r="CR41" s="240"/>
      <c r="CS41" s="240"/>
      <c r="CT41" s="240"/>
      <c r="CU41" s="240"/>
      <c r="CV41" s="240"/>
      <c r="CW41" s="240"/>
      <c r="CX41" s="240"/>
      <c r="CY41" s="240"/>
      <c r="CZ41" s="240"/>
      <c r="DA41" s="240"/>
      <c r="DB41" s="240"/>
      <c r="DC41" s="240"/>
      <c r="DD41" s="241"/>
    </row>
    <row r="42" spans="2:109" ht="13.2" x14ac:dyDescent="0.2">
      <c r="B42" s="242"/>
      <c r="G42" s="361"/>
      <c r="I42" s="360"/>
      <c r="J42" s="360"/>
      <c r="K42" s="360"/>
      <c r="AM42" s="361"/>
      <c r="AN42" s="361" t="s">
        <v>568</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2"/>
      <c r="AN43" s="1240" t="s">
        <v>571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2"/>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2"/>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2"/>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2"/>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2"/>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2"/>
      <c r="AN49" s="238" t="s">
        <v>566</v>
      </c>
    </row>
    <row r="50" spans="1:109" ht="13.2" x14ac:dyDescent="0.2">
      <c r="B50" s="242"/>
      <c r="G50" s="1228"/>
      <c r="H50" s="1228"/>
      <c r="I50" s="1228"/>
      <c r="J50" s="1228"/>
      <c r="K50" s="354"/>
      <c r="L50" s="354"/>
      <c r="M50" s="353"/>
      <c r="N50" s="353"/>
      <c r="AN50" s="1236"/>
      <c r="AO50" s="1237"/>
      <c r="AP50" s="1237"/>
      <c r="AQ50" s="1237"/>
      <c r="AR50" s="1237"/>
      <c r="AS50" s="1237"/>
      <c r="AT50" s="1237"/>
      <c r="AU50" s="1237"/>
      <c r="AV50" s="1237"/>
      <c r="AW50" s="1237"/>
      <c r="AX50" s="1237"/>
      <c r="AY50" s="1237"/>
      <c r="AZ50" s="1237"/>
      <c r="BA50" s="1237"/>
      <c r="BB50" s="1237"/>
      <c r="BC50" s="1237"/>
      <c r="BD50" s="1237"/>
      <c r="BE50" s="1237"/>
      <c r="BF50" s="1237"/>
      <c r="BG50" s="1237"/>
      <c r="BH50" s="1237"/>
      <c r="BI50" s="1237"/>
      <c r="BJ50" s="1237"/>
      <c r="BK50" s="1237"/>
      <c r="BL50" s="1237"/>
      <c r="BM50" s="1237"/>
      <c r="BN50" s="1237"/>
      <c r="BO50" s="1238"/>
      <c r="BP50" s="1231" t="s">
        <v>526</v>
      </c>
      <c r="BQ50" s="1231"/>
      <c r="BR50" s="1231"/>
      <c r="BS50" s="1231"/>
      <c r="BT50" s="1231"/>
      <c r="BU50" s="1231"/>
      <c r="BV50" s="1231"/>
      <c r="BW50" s="1231"/>
      <c r="BX50" s="1231" t="s">
        <v>527</v>
      </c>
      <c r="BY50" s="1231"/>
      <c r="BZ50" s="1231"/>
      <c r="CA50" s="1231"/>
      <c r="CB50" s="1231"/>
      <c r="CC50" s="1231"/>
      <c r="CD50" s="1231"/>
      <c r="CE50" s="1231"/>
      <c r="CF50" s="1231" t="s">
        <v>528</v>
      </c>
      <c r="CG50" s="1231"/>
      <c r="CH50" s="1231"/>
      <c r="CI50" s="1231"/>
      <c r="CJ50" s="1231"/>
      <c r="CK50" s="1231"/>
      <c r="CL50" s="1231"/>
      <c r="CM50" s="1231"/>
      <c r="CN50" s="1231" t="s">
        <v>529</v>
      </c>
      <c r="CO50" s="1231"/>
      <c r="CP50" s="1231"/>
      <c r="CQ50" s="1231"/>
      <c r="CR50" s="1231"/>
      <c r="CS50" s="1231"/>
      <c r="CT50" s="1231"/>
      <c r="CU50" s="1231"/>
      <c r="CV50" s="1231" t="s">
        <v>530</v>
      </c>
      <c r="CW50" s="1231"/>
      <c r="CX50" s="1231"/>
      <c r="CY50" s="1231"/>
      <c r="CZ50" s="1231"/>
      <c r="DA50" s="1231"/>
      <c r="DB50" s="1231"/>
      <c r="DC50" s="1231"/>
    </row>
    <row r="51" spans="1:109" ht="13.5" customHeight="1" x14ac:dyDescent="0.2">
      <c r="B51" s="242"/>
      <c r="G51" s="1239"/>
      <c r="H51" s="1239"/>
      <c r="I51" s="1249"/>
      <c r="J51" s="1249"/>
      <c r="K51" s="1233"/>
      <c r="L51" s="1233"/>
      <c r="M51" s="1233"/>
      <c r="N51" s="1233"/>
      <c r="AM51" s="352"/>
      <c r="AN51" s="1232" t="s">
        <v>565</v>
      </c>
      <c r="AO51" s="1232"/>
      <c r="AP51" s="1232"/>
      <c r="AQ51" s="1232"/>
      <c r="AR51" s="1232"/>
      <c r="AS51" s="1232"/>
      <c r="AT51" s="1232"/>
      <c r="AU51" s="1232"/>
      <c r="AV51" s="1232"/>
      <c r="AW51" s="1232"/>
      <c r="AX51" s="1232"/>
      <c r="AY51" s="1232"/>
      <c r="AZ51" s="1232"/>
      <c r="BA51" s="1232"/>
      <c r="BB51" s="1232" t="s">
        <v>563</v>
      </c>
      <c r="BC51" s="1232"/>
      <c r="BD51" s="1232"/>
      <c r="BE51" s="1232"/>
      <c r="BF51" s="1232"/>
      <c r="BG51" s="1232"/>
      <c r="BH51" s="1232"/>
      <c r="BI51" s="1232"/>
      <c r="BJ51" s="1232"/>
      <c r="BK51" s="1232"/>
      <c r="BL51" s="1232"/>
      <c r="BM51" s="1232"/>
      <c r="BN51" s="1232"/>
      <c r="BO51" s="1232"/>
      <c r="BP51" s="1230">
        <v>39.700000000000003</v>
      </c>
      <c r="BQ51" s="1230"/>
      <c r="BR51" s="1230"/>
      <c r="BS51" s="1230"/>
      <c r="BT51" s="1230"/>
      <c r="BU51" s="1230"/>
      <c r="BV51" s="1230"/>
      <c r="BW51" s="1230"/>
      <c r="BX51" s="1230">
        <v>42</v>
      </c>
      <c r="BY51" s="1230"/>
      <c r="BZ51" s="1230"/>
      <c r="CA51" s="1230"/>
      <c r="CB51" s="1230"/>
      <c r="CC51" s="1230"/>
      <c r="CD51" s="1230"/>
      <c r="CE51" s="1230"/>
      <c r="CF51" s="1230">
        <v>44.6</v>
      </c>
      <c r="CG51" s="1230"/>
      <c r="CH51" s="1230"/>
      <c r="CI51" s="1230"/>
      <c r="CJ51" s="1230"/>
      <c r="CK51" s="1230"/>
      <c r="CL51" s="1230"/>
      <c r="CM51" s="1230"/>
      <c r="CN51" s="1230">
        <v>56.2</v>
      </c>
      <c r="CO51" s="1230"/>
      <c r="CP51" s="1230"/>
      <c r="CQ51" s="1230"/>
      <c r="CR51" s="1230"/>
      <c r="CS51" s="1230"/>
      <c r="CT51" s="1230"/>
      <c r="CU51" s="1230"/>
      <c r="CV51" s="1230">
        <v>76.099999999999994</v>
      </c>
      <c r="CW51" s="1230"/>
      <c r="CX51" s="1230"/>
      <c r="CY51" s="1230"/>
      <c r="CZ51" s="1230"/>
      <c r="DA51" s="1230"/>
      <c r="DB51" s="1230"/>
      <c r="DC51" s="1230"/>
    </row>
    <row r="52" spans="1:109" ht="13.2" x14ac:dyDescent="0.2">
      <c r="B52" s="242"/>
      <c r="G52" s="1239"/>
      <c r="H52" s="1239"/>
      <c r="I52" s="1249"/>
      <c r="J52" s="1249"/>
      <c r="K52" s="1233"/>
      <c r="L52" s="1233"/>
      <c r="M52" s="1233"/>
      <c r="N52" s="1233"/>
      <c r="AM52" s="352"/>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60"/>
      <c r="B53" s="242"/>
      <c r="G53" s="1239"/>
      <c r="H53" s="1239"/>
      <c r="I53" s="1228"/>
      <c r="J53" s="1228"/>
      <c r="K53" s="1233"/>
      <c r="L53" s="1233"/>
      <c r="M53" s="1233"/>
      <c r="N53" s="1233"/>
      <c r="AM53" s="352"/>
      <c r="AN53" s="1232"/>
      <c r="AO53" s="1232"/>
      <c r="AP53" s="1232"/>
      <c r="AQ53" s="1232"/>
      <c r="AR53" s="1232"/>
      <c r="AS53" s="1232"/>
      <c r="AT53" s="1232"/>
      <c r="AU53" s="1232"/>
      <c r="AV53" s="1232"/>
      <c r="AW53" s="1232"/>
      <c r="AX53" s="1232"/>
      <c r="AY53" s="1232"/>
      <c r="AZ53" s="1232"/>
      <c r="BA53" s="1232"/>
      <c r="BB53" s="1232" t="s">
        <v>570</v>
      </c>
      <c r="BC53" s="1232"/>
      <c r="BD53" s="1232"/>
      <c r="BE53" s="1232"/>
      <c r="BF53" s="1232"/>
      <c r="BG53" s="1232"/>
      <c r="BH53" s="1232"/>
      <c r="BI53" s="1232"/>
      <c r="BJ53" s="1232"/>
      <c r="BK53" s="1232"/>
      <c r="BL53" s="1232"/>
      <c r="BM53" s="1232"/>
      <c r="BN53" s="1232"/>
      <c r="BO53" s="1232"/>
      <c r="BP53" s="1230">
        <v>61.8</v>
      </c>
      <c r="BQ53" s="1230"/>
      <c r="BR53" s="1230"/>
      <c r="BS53" s="1230"/>
      <c r="BT53" s="1230"/>
      <c r="BU53" s="1230"/>
      <c r="BV53" s="1230"/>
      <c r="BW53" s="1230"/>
      <c r="BX53" s="1230">
        <v>62.7</v>
      </c>
      <c r="BY53" s="1230"/>
      <c r="BZ53" s="1230"/>
      <c r="CA53" s="1230"/>
      <c r="CB53" s="1230"/>
      <c r="CC53" s="1230"/>
      <c r="CD53" s="1230"/>
      <c r="CE53" s="1230"/>
      <c r="CF53" s="1230">
        <v>62.8</v>
      </c>
      <c r="CG53" s="1230"/>
      <c r="CH53" s="1230"/>
      <c r="CI53" s="1230"/>
      <c r="CJ53" s="1230"/>
      <c r="CK53" s="1230"/>
      <c r="CL53" s="1230"/>
      <c r="CM53" s="1230"/>
      <c r="CN53" s="1230">
        <v>63.3</v>
      </c>
      <c r="CO53" s="1230"/>
      <c r="CP53" s="1230"/>
      <c r="CQ53" s="1230"/>
      <c r="CR53" s="1230"/>
      <c r="CS53" s="1230"/>
      <c r="CT53" s="1230"/>
      <c r="CU53" s="1230"/>
      <c r="CV53" s="1230">
        <v>63.2</v>
      </c>
      <c r="CW53" s="1230"/>
      <c r="CX53" s="1230"/>
      <c r="CY53" s="1230"/>
      <c r="CZ53" s="1230"/>
      <c r="DA53" s="1230"/>
      <c r="DB53" s="1230"/>
      <c r="DC53" s="1230"/>
    </row>
    <row r="54" spans="1:109" ht="13.2" x14ac:dyDescent="0.2">
      <c r="A54" s="360"/>
      <c r="B54" s="242"/>
      <c r="G54" s="1239"/>
      <c r="H54" s="1239"/>
      <c r="I54" s="1228"/>
      <c r="J54" s="1228"/>
      <c r="K54" s="1233"/>
      <c r="L54" s="1233"/>
      <c r="M54" s="1233"/>
      <c r="N54" s="1233"/>
      <c r="AM54" s="352"/>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60"/>
      <c r="B55" s="242"/>
      <c r="G55" s="1228"/>
      <c r="H55" s="1228"/>
      <c r="I55" s="1228"/>
      <c r="J55" s="1228"/>
      <c r="K55" s="1233"/>
      <c r="L55" s="1233"/>
      <c r="M55" s="1233"/>
      <c r="N55" s="1233"/>
      <c r="AN55" s="1231" t="s">
        <v>564</v>
      </c>
      <c r="AO55" s="1231"/>
      <c r="AP55" s="1231"/>
      <c r="AQ55" s="1231"/>
      <c r="AR55" s="1231"/>
      <c r="AS55" s="1231"/>
      <c r="AT55" s="1231"/>
      <c r="AU55" s="1231"/>
      <c r="AV55" s="1231"/>
      <c r="AW55" s="1231"/>
      <c r="AX55" s="1231"/>
      <c r="AY55" s="1231"/>
      <c r="AZ55" s="1231"/>
      <c r="BA55" s="1231"/>
      <c r="BB55" s="1232" t="s">
        <v>563</v>
      </c>
      <c r="BC55" s="1232"/>
      <c r="BD55" s="1232"/>
      <c r="BE55" s="1232"/>
      <c r="BF55" s="1232"/>
      <c r="BG55" s="1232"/>
      <c r="BH55" s="1232"/>
      <c r="BI55" s="1232"/>
      <c r="BJ55" s="1232"/>
      <c r="BK55" s="1232"/>
      <c r="BL55" s="1232"/>
      <c r="BM55" s="1232"/>
      <c r="BN55" s="1232"/>
      <c r="BO55" s="1232"/>
      <c r="BP55" s="1230">
        <v>18</v>
      </c>
      <c r="BQ55" s="1230"/>
      <c r="BR55" s="1230"/>
      <c r="BS55" s="1230"/>
      <c r="BT55" s="1230"/>
      <c r="BU55" s="1230"/>
      <c r="BV55" s="1230"/>
      <c r="BW55" s="1230"/>
      <c r="BX55" s="1230">
        <v>13.1</v>
      </c>
      <c r="BY55" s="1230"/>
      <c r="BZ55" s="1230"/>
      <c r="CA55" s="1230"/>
      <c r="CB55" s="1230"/>
      <c r="CC55" s="1230"/>
      <c r="CD55" s="1230"/>
      <c r="CE55" s="1230"/>
      <c r="CF55" s="1230">
        <v>10.9</v>
      </c>
      <c r="CG55" s="1230"/>
      <c r="CH55" s="1230"/>
      <c r="CI55" s="1230"/>
      <c r="CJ55" s="1230"/>
      <c r="CK55" s="1230"/>
      <c r="CL55" s="1230"/>
      <c r="CM55" s="1230"/>
      <c r="CN55" s="1230">
        <v>13.6</v>
      </c>
      <c r="CO55" s="1230"/>
      <c r="CP55" s="1230"/>
      <c r="CQ55" s="1230"/>
      <c r="CR55" s="1230"/>
      <c r="CS55" s="1230"/>
      <c r="CT55" s="1230"/>
      <c r="CU55" s="1230"/>
      <c r="CV55" s="1230">
        <v>15.3</v>
      </c>
      <c r="CW55" s="1230"/>
      <c r="CX55" s="1230"/>
      <c r="CY55" s="1230"/>
      <c r="CZ55" s="1230"/>
      <c r="DA55" s="1230"/>
      <c r="DB55" s="1230"/>
      <c r="DC55" s="1230"/>
    </row>
    <row r="56" spans="1:109" ht="13.2" x14ac:dyDescent="0.2">
      <c r="A56" s="360"/>
      <c r="B56" s="242"/>
      <c r="G56" s="1228"/>
      <c r="H56" s="1228"/>
      <c r="I56" s="1228"/>
      <c r="J56" s="1228"/>
      <c r="K56" s="1233"/>
      <c r="L56" s="1233"/>
      <c r="M56" s="1233"/>
      <c r="N56" s="1233"/>
      <c r="AN56" s="1231"/>
      <c r="AO56" s="1231"/>
      <c r="AP56" s="1231"/>
      <c r="AQ56" s="1231"/>
      <c r="AR56" s="1231"/>
      <c r="AS56" s="1231"/>
      <c r="AT56" s="1231"/>
      <c r="AU56" s="1231"/>
      <c r="AV56" s="1231"/>
      <c r="AW56" s="1231"/>
      <c r="AX56" s="1231"/>
      <c r="AY56" s="1231"/>
      <c r="AZ56" s="1231"/>
      <c r="BA56" s="1231"/>
      <c r="BB56" s="1232"/>
      <c r="BC56" s="1232"/>
      <c r="BD56" s="1232"/>
      <c r="BE56" s="1232"/>
      <c r="BF56" s="1232"/>
      <c r="BG56" s="1232"/>
      <c r="BH56" s="1232"/>
      <c r="BI56" s="1232"/>
      <c r="BJ56" s="1232"/>
      <c r="BK56" s="1232"/>
      <c r="BL56" s="1232"/>
      <c r="BM56" s="1232"/>
      <c r="BN56" s="1232"/>
      <c r="BO56" s="1232"/>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60" customFormat="1" ht="13.2" x14ac:dyDescent="0.2">
      <c r="B57" s="365"/>
      <c r="G57" s="1228"/>
      <c r="H57" s="1228"/>
      <c r="I57" s="1234"/>
      <c r="J57" s="1234"/>
      <c r="K57" s="1233"/>
      <c r="L57" s="1233"/>
      <c r="M57" s="1233"/>
      <c r="N57" s="1233"/>
      <c r="AM57" s="238"/>
      <c r="AN57" s="1231"/>
      <c r="AO57" s="1231"/>
      <c r="AP57" s="1231"/>
      <c r="AQ57" s="1231"/>
      <c r="AR57" s="1231"/>
      <c r="AS57" s="1231"/>
      <c r="AT57" s="1231"/>
      <c r="AU57" s="1231"/>
      <c r="AV57" s="1231"/>
      <c r="AW57" s="1231"/>
      <c r="AX57" s="1231"/>
      <c r="AY57" s="1231"/>
      <c r="AZ57" s="1231"/>
      <c r="BA57" s="1231"/>
      <c r="BB57" s="1232" t="s">
        <v>570</v>
      </c>
      <c r="BC57" s="1232"/>
      <c r="BD57" s="1232"/>
      <c r="BE57" s="1232"/>
      <c r="BF57" s="1232"/>
      <c r="BG57" s="1232"/>
      <c r="BH57" s="1232"/>
      <c r="BI57" s="1232"/>
      <c r="BJ57" s="1232"/>
      <c r="BK57" s="1232"/>
      <c r="BL57" s="1232"/>
      <c r="BM57" s="1232"/>
      <c r="BN57" s="1232"/>
      <c r="BO57" s="1232"/>
      <c r="BP57" s="1230">
        <v>61.9</v>
      </c>
      <c r="BQ57" s="1230"/>
      <c r="BR57" s="1230"/>
      <c r="BS57" s="1230"/>
      <c r="BT57" s="1230"/>
      <c r="BU57" s="1230"/>
      <c r="BV57" s="1230"/>
      <c r="BW57" s="1230"/>
      <c r="BX57" s="1230">
        <v>62.5</v>
      </c>
      <c r="BY57" s="1230"/>
      <c r="BZ57" s="1230"/>
      <c r="CA57" s="1230"/>
      <c r="CB57" s="1230"/>
      <c r="CC57" s="1230"/>
      <c r="CD57" s="1230"/>
      <c r="CE57" s="1230"/>
      <c r="CF57" s="1230">
        <v>63.5</v>
      </c>
      <c r="CG57" s="1230"/>
      <c r="CH57" s="1230"/>
      <c r="CI57" s="1230"/>
      <c r="CJ57" s="1230"/>
      <c r="CK57" s="1230"/>
      <c r="CL57" s="1230"/>
      <c r="CM57" s="1230"/>
      <c r="CN57" s="1230">
        <v>63.8</v>
      </c>
      <c r="CO57" s="1230"/>
      <c r="CP57" s="1230"/>
      <c r="CQ57" s="1230"/>
      <c r="CR57" s="1230"/>
      <c r="CS57" s="1230"/>
      <c r="CT57" s="1230"/>
      <c r="CU57" s="1230"/>
      <c r="CV57" s="1230">
        <v>64.099999999999994</v>
      </c>
      <c r="CW57" s="1230"/>
      <c r="CX57" s="1230"/>
      <c r="CY57" s="1230"/>
      <c r="CZ57" s="1230"/>
      <c r="DA57" s="1230"/>
      <c r="DB57" s="1230"/>
      <c r="DC57" s="1230"/>
      <c r="DD57" s="370"/>
      <c r="DE57" s="365"/>
    </row>
    <row r="58" spans="1:109" s="360" customFormat="1" ht="13.2" x14ac:dyDescent="0.2">
      <c r="A58" s="238"/>
      <c r="B58" s="365"/>
      <c r="G58" s="1228"/>
      <c r="H58" s="1228"/>
      <c r="I58" s="1234"/>
      <c r="J58" s="1234"/>
      <c r="K58" s="1233"/>
      <c r="L58" s="1233"/>
      <c r="M58" s="1233"/>
      <c r="N58" s="1233"/>
      <c r="AM58" s="238"/>
      <c r="AN58" s="1231"/>
      <c r="AO58" s="1231"/>
      <c r="AP58" s="1231"/>
      <c r="AQ58" s="1231"/>
      <c r="AR58" s="1231"/>
      <c r="AS58" s="1231"/>
      <c r="AT58" s="1231"/>
      <c r="AU58" s="1231"/>
      <c r="AV58" s="1231"/>
      <c r="AW58" s="1231"/>
      <c r="AX58" s="1231"/>
      <c r="AY58" s="1231"/>
      <c r="AZ58" s="1231"/>
      <c r="BA58" s="1231"/>
      <c r="BB58" s="1232"/>
      <c r="BC58" s="1232"/>
      <c r="BD58" s="1232"/>
      <c r="BE58" s="1232"/>
      <c r="BF58" s="1232"/>
      <c r="BG58" s="1232"/>
      <c r="BH58" s="1232"/>
      <c r="BI58" s="1232"/>
      <c r="BJ58" s="1232"/>
      <c r="BK58" s="1232"/>
      <c r="BL58" s="1232"/>
      <c r="BM58" s="1232"/>
      <c r="BN58" s="1232"/>
      <c r="BO58" s="1232"/>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70"/>
      <c r="DE58" s="365"/>
    </row>
    <row r="59" spans="1:109" s="360" customFormat="1" ht="13.2" x14ac:dyDescent="0.2">
      <c r="A59" s="238"/>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38"/>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38"/>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38"/>
    </row>
    <row r="63" spans="1:109" ht="16.2" x14ac:dyDescent="0.2">
      <c r="B63" s="295" t="s">
        <v>569</v>
      </c>
    </row>
    <row r="64" spans="1:109" ht="13.2" x14ac:dyDescent="0.2">
      <c r="B64" s="242"/>
      <c r="G64" s="361"/>
      <c r="I64" s="363"/>
      <c r="J64" s="363"/>
      <c r="K64" s="363"/>
      <c r="L64" s="363"/>
      <c r="M64" s="363"/>
      <c r="N64" s="362"/>
      <c r="AM64" s="361"/>
      <c r="AN64" s="361" t="s">
        <v>568</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2"/>
      <c r="AN65" s="1240" t="s">
        <v>567</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2"/>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2"/>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2"/>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2"/>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2"/>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2"/>
      <c r="G71" s="355"/>
      <c r="I71" s="358"/>
      <c r="J71" s="357"/>
      <c r="K71" s="357"/>
      <c r="L71" s="356"/>
      <c r="M71" s="357"/>
      <c r="N71" s="356"/>
      <c r="AM71" s="355"/>
      <c r="AN71" s="238" t="s">
        <v>566</v>
      </c>
    </row>
    <row r="72" spans="2:107" ht="13.2" x14ac:dyDescent="0.2">
      <c r="B72" s="242"/>
      <c r="G72" s="1228"/>
      <c r="H72" s="1228"/>
      <c r="I72" s="1228"/>
      <c r="J72" s="1228"/>
      <c r="K72" s="354"/>
      <c r="L72" s="354"/>
      <c r="M72" s="353"/>
      <c r="N72" s="353"/>
      <c r="AN72" s="1236"/>
      <c r="AO72" s="1237"/>
      <c r="AP72" s="1237"/>
      <c r="AQ72" s="1237"/>
      <c r="AR72" s="1237"/>
      <c r="AS72" s="1237"/>
      <c r="AT72" s="1237"/>
      <c r="AU72" s="1237"/>
      <c r="AV72" s="1237"/>
      <c r="AW72" s="1237"/>
      <c r="AX72" s="1237"/>
      <c r="AY72" s="1237"/>
      <c r="AZ72" s="1237"/>
      <c r="BA72" s="1237"/>
      <c r="BB72" s="1237"/>
      <c r="BC72" s="1237"/>
      <c r="BD72" s="1237"/>
      <c r="BE72" s="1237"/>
      <c r="BF72" s="1237"/>
      <c r="BG72" s="1237"/>
      <c r="BH72" s="1237"/>
      <c r="BI72" s="1237"/>
      <c r="BJ72" s="1237"/>
      <c r="BK72" s="1237"/>
      <c r="BL72" s="1237"/>
      <c r="BM72" s="1237"/>
      <c r="BN72" s="1237"/>
      <c r="BO72" s="1238"/>
      <c r="BP72" s="1231" t="s">
        <v>526</v>
      </c>
      <c r="BQ72" s="1231"/>
      <c r="BR72" s="1231"/>
      <c r="BS72" s="1231"/>
      <c r="BT72" s="1231"/>
      <c r="BU72" s="1231"/>
      <c r="BV72" s="1231"/>
      <c r="BW72" s="1231"/>
      <c r="BX72" s="1231" t="s">
        <v>527</v>
      </c>
      <c r="BY72" s="1231"/>
      <c r="BZ72" s="1231"/>
      <c r="CA72" s="1231"/>
      <c r="CB72" s="1231"/>
      <c r="CC72" s="1231"/>
      <c r="CD72" s="1231"/>
      <c r="CE72" s="1231"/>
      <c r="CF72" s="1231" t="s">
        <v>528</v>
      </c>
      <c r="CG72" s="1231"/>
      <c r="CH72" s="1231"/>
      <c r="CI72" s="1231"/>
      <c r="CJ72" s="1231"/>
      <c r="CK72" s="1231"/>
      <c r="CL72" s="1231"/>
      <c r="CM72" s="1231"/>
      <c r="CN72" s="1231" t="s">
        <v>529</v>
      </c>
      <c r="CO72" s="1231"/>
      <c r="CP72" s="1231"/>
      <c r="CQ72" s="1231"/>
      <c r="CR72" s="1231"/>
      <c r="CS72" s="1231"/>
      <c r="CT72" s="1231"/>
      <c r="CU72" s="1231"/>
      <c r="CV72" s="1231" t="s">
        <v>530</v>
      </c>
      <c r="CW72" s="1231"/>
      <c r="CX72" s="1231"/>
      <c r="CY72" s="1231"/>
      <c r="CZ72" s="1231"/>
      <c r="DA72" s="1231"/>
      <c r="DB72" s="1231"/>
      <c r="DC72" s="1231"/>
    </row>
    <row r="73" spans="2:107" ht="13.2" x14ac:dyDescent="0.2">
      <c r="B73" s="242"/>
      <c r="G73" s="1239"/>
      <c r="H73" s="1239"/>
      <c r="I73" s="1239"/>
      <c r="J73" s="1239"/>
      <c r="K73" s="1229"/>
      <c r="L73" s="1229"/>
      <c r="M73" s="1229"/>
      <c r="N73" s="1229"/>
      <c r="AM73" s="352"/>
      <c r="AN73" s="1232" t="s">
        <v>565</v>
      </c>
      <c r="AO73" s="1232"/>
      <c r="AP73" s="1232"/>
      <c r="AQ73" s="1232"/>
      <c r="AR73" s="1232"/>
      <c r="AS73" s="1232"/>
      <c r="AT73" s="1232"/>
      <c r="AU73" s="1232"/>
      <c r="AV73" s="1232"/>
      <c r="AW73" s="1232"/>
      <c r="AX73" s="1232"/>
      <c r="AY73" s="1232"/>
      <c r="AZ73" s="1232"/>
      <c r="BA73" s="1232"/>
      <c r="BB73" s="1232" t="s">
        <v>563</v>
      </c>
      <c r="BC73" s="1232"/>
      <c r="BD73" s="1232"/>
      <c r="BE73" s="1232"/>
      <c r="BF73" s="1232"/>
      <c r="BG73" s="1232"/>
      <c r="BH73" s="1232"/>
      <c r="BI73" s="1232"/>
      <c r="BJ73" s="1232"/>
      <c r="BK73" s="1232"/>
      <c r="BL73" s="1232"/>
      <c r="BM73" s="1232"/>
      <c r="BN73" s="1232"/>
      <c r="BO73" s="1232"/>
      <c r="BP73" s="1230">
        <v>39.700000000000003</v>
      </c>
      <c r="BQ73" s="1230"/>
      <c r="BR73" s="1230"/>
      <c r="BS73" s="1230"/>
      <c r="BT73" s="1230"/>
      <c r="BU73" s="1230"/>
      <c r="BV73" s="1230"/>
      <c r="BW73" s="1230"/>
      <c r="BX73" s="1230">
        <v>42</v>
      </c>
      <c r="BY73" s="1230"/>
      <c r="BZ73" s="1230"/>
      <c r="CA73" s="1230"/>
      <c r="CB73" s="1230"/>
      <c r="CC73" s="1230"/>
      <c r="CD73" s="1230"/>
      <c r="CE73" s="1230"/>
      <c r="CF73" s="1230">
        <v>44.6</v>
      </c>
      <c r="CG73" s="1230"/>
      <c r="CH73" s="1230"/>
      <c r="CI73" s="1230"/>
      <c r="CJ73" s="1230"/>
      <c r="CK73" s="1230"/>
      <c r="CL73" s="1230"/>
      <c r="CM73" s="1230"/>
      <c r="CN73" s="1230">
        <v>56.2</v>
      </c>
      <c r="CO73" s="1230"/>
      <c r="CP73" s="1230"/>
      <c r="CQ73" s="1230"/>
      <c r="CR73" s="1230"/>
      <c r="CS73" s="1230"/>
      <c r="CT73" s="1230"/>
      <c r="CU73" s="1230"/>
      <c r="CV73" s="1230">
        <v>76.099999999999994</v>
      </c>
      <c r="CW73" s="1230"/>
      <c r="CX73" s="1230"/>
      <c r="CY73" s="1230"/>
      <c r="CZ73" s="1230"/>
      <c r="DA73" s="1230"/>
      <c r="DB73" s="1230"/>
      <c r="DC73" s="1230"/>
    </row>
    <row r="74" spans="2:107" ht="13.2" x14ac:dyDescent="0.2">
      <c r="B74" s="242"/>
      <c r="G74" s="1239"/>
      <c r="H74" s="1239"/>
      <c r="I74" s="1239"/>
      <c r="J74" s="1239"/>
      <c r="K74" s="1229"/>
      <c r="L74" s="1229"/>
      <c r="M74" s="1229"/>
      <c r="N74" s="1229"/>
      <c r="AM74" s="352"/>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2"/>
      <c r="G75" s="1239"/>
      <c r="H75" s="1239"/>
      <c r="I75" s="1228"/>
      <c r="J75" s="1228"/>
      <c r="K75" s="1233"/>
      <c r="L75" s="1233"/>
      <c r="M75" s="1233"/>
      <c r="N75" s="1233"/>
      <c r="AM75" s="352"/>
      <c r="AN75" s="1232"/>
      <c r="AO75" s="1232"/>
      <c r="AP75" s="1232"/>
      <c r="AQ75" s="1232"/>
      <c r="AR75" s="1232"/>
      <c r="AS75" s="1232"/>
      <c r="AT75" s="1232"/>
      <c r="AU75" s="1232"/>
      <c r="AV75" s="1232"/>
      <c r="AW75" s="1232"/>
      <c r="AX75" s="1232"/>
      <c r="AY75" s="1232"/>
      <c r="AZ75" s="1232"/>
      <c r="BA75" s="1232"/>
      <c r="BB75" s="1232" t="s">
        <v>562</v>
      </c>
      <c r="BC75" s="1232"/>
      <c r="BD75" s="1232"/>
      <c r="BE75" s="1232"/>
      <c r="BF75" s="1232"/>
      <c r="BG75" s="1232"/>
      <c r="BH75" s="1232"/>
      <c r="BI75" s="1232"/>
      <c r="BJ75" s="1232"/>
      <c r="BK75" s="1232"/>
      <c r="BL75" s="1232"/>
      <c r="BM75" s="1232"/>
      <c r="BN75" s="1232"/>
      <c r="BO75" s="1232"/>
      <c r="BP75" s="1230">
        <v>2.5</v>
      </c>
      <c r="BQ75" s="1230"/>
      <c r="BR75" s="1230"/>
      <c r="BS75" s="1230"/>
      <c r="BT75" s="1230"/>
      <c r="BU75" s="1230"/>
      <c r="BV75" s="1230"/>
      <c r="BW75" s="1230"/>
      <c r="BX75" s="1230">
        <v>2.7</v>
      </c>
      <c r="BY75" s="1230"/>
      <c r="BZ75" s="1230"/>
      <c r="CA75" s="1230"/>
      <c r="CB75" s="1230"/>
      <c r="CC75" s="1230"/>
      <c r="CD75" s="1230"/>
      <c r="CE75" s="1230"/>
      <c r="CF75" s="1230">
        <v>2.9</v>
      </c>
      <c r="CG75" s="1230"/>
      <c r="CH75" s="1230"/>
      <c r="CI75" s="1230"/>
      <c r="CJ75" s="1230"/>
      <c r="CK75" s="1230"/>
      <c r="CL75" s="1230"/>
      <c r="CM75" s="1230"/>
      <c r="CN75" s="1230">
        <v>3.2</v>
      </c>
      <c r="CO75" s="1230"/>
      <c r="CP75" s="1230"/>
      <c r="CQ75" s="1230"/>
      <c r="CR75" s="1230"/>
      <c r="CS75" s="1230"/>
      <c r="CT75" s="1230"/>
      <c r="CU75" s="1230"/>
      <c r="CV75" s="1230">
        <v>3.7</v>
      </c>
      <c r="CW75" s="1230"/>
      <c r="CX75" s="1230"/>
      <c r="CY75" s="1230"/>
      <c r="CZ75" s="1230"/>
      <c r="DA75" s="1230"/>
      <c r="DB75" s="1230"/>
      <c r="DC75" s="1230"/>
    </row>
    <row r="76" spans="2:107" ht="13.2" x14ac:dyDescent="0.2">
      <c r="B76" s="242"/>
      <c r="G76" s="1239"/>
      <c r="H76" s="1239"/>
      <c r="I76" s="1228"/>
      <c r="J76" s="1228"/>
      <c r="K76" s="1233"/>
      <c r="L76" s="1233"/>
      <c r="M76" s="1233"/>
      <c r="N76" s="1233"/>
      <c r="AM76" s="352"/>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2"/>
      <c r="G77" s="1228"/>
      <c r="H77" s="1228"/>
      <c r="I77" s="1228"/>
      <c r="J77" s="1228"/>
      <c r="K77" s="1229"/>
      <c r="L77" s="1229"/>
      <c r="M77" s="1229"/>
      <c r="N77" s="1229"/>
      <c r="AN77" s="1231" t="s">
        <v>564</v>
      </c>
      <c r="AO77" s="1231"/>
      <c r="AP77" s="1231"/>
      <c r="AQ77" s="1231"/>
      <c r="AR77" s="1231"/>
      <c r="AS77" s="1231"/>
      <c r="AT77" s="1231"/>
      <c r="AU77" s="1231"/>
      <c r="AV77" s="1231"/>
      <c r="AW77" s="1231"/>
      <c r="AX77" s="1231"/>
      <c r="AY77" s="1231"/>
      <c r="AZ77" s="1231"/>
      <c r="BA77" s="1231"/>
      <c r="BB77" s="1232" t="s">
        <v>563</v>
      </c>
      <c r="BC77" s="1232"/>
      <c r="BD77" s="1232"/>
      <c r="BE77" s="1232"/>
      <c r="BF77" s="1232"/>
      <c r="BG77" s="1232"/>
      <c r="BH77" s="1232"/>
      <c r="BI77" s="1232"/>
      <c r="BJ77" s="1232"/>
      <c r="BK77" s="1232"/>
      <c r="BL77" s="1232"/>
      <c r="BM77" s="1232"/>
      <c r="BN77" s="1232"/>
      <c r="BO77" s="1232"/>
      <c r="BP77" s="1230">
        <v>18</v>
      </c>
      <c r="BQ77" s="1230"/>
      <c r="BR77" s="1230"/>
      <c r="BS77" s="1230"/>
      <c r="BT77" s="1230"/>
      <c r="BU77" s="1230"/>
      <c r="BV77" s="1230"/>
      <c r="BW77" s="1230"/>
      <c r="BX77" s="1230">
        <v>13.1</v>
      </c>
      <c r="BY77" s="1230"/>
      <c r="BZ77" s="1230"/>
      <c r="CA77" s="1230"/>
      <c r="CB77" s="1230"/>
      <c r="CC77" s="1230"/>
      <c r="CD77" s="1230"/>
      <c r="CE77" s="1230"/>
      <c r="CF77" s="1230">
        <v>10.9</v>
      </c>
      <c r="CG77" s="1230"/>
      <c r="CH77" s="1230"/>
      <c r="CI77" s="1230"/>
      <c r="CJ77" s="1230"/>
      <c r="CK77" s="1230"/>
      <c r="CL77" s="1230"/>
      <c r="CM77" s="1230"/>
      <c r="CN77" s="1230">
        <v>13.6</v>
      </c>
      <c r="CO77" s="1230"/>
      <c r="CP77" s="1230"/>
      <c r="CQ77" s="1230"/>
      <c r="CR77" s="1230"/>
      <c r="CS77" s="1230"/>
      <c r="CT77" s="1230"/>
      <c r="CU77" s="1230"/>
      <c r="CV77" s="1230">
        <v>15.3</v>
      </c>
      <c r="CW77" s="1230"/>
      <c r="CX77" s="1230"/>
      <c r="CY77" s="1230"/>
      <c r="CZ77" s="1230"/>
      <c r="DA77" s="1230"/>
      <c r="DB77" s="1230"/>
      <c r="DC77" s="1230"/>
    </row>
    <row r="78" spans="2:107" ht="13.2" x14ac:dyDescent="0.2">
      <c r="B78" s="242"/>
      <c r="G78" s="1228"/>
      <c r="H78" s="1228"/>
      <c r="I78" s="1228"/>
      <c r="J78" s="1228"/>
      <c r="K78" s="1229"/>
      <c r="L78" s="1229"/>
      <c r="M78" s="1229"/>
      <c r="N78" s="1229"/>
      <c r="AN78" s="1231"/>
      <c r="AO78" s="1231"/>
      <c r="AP78" s="1231"/>
      <c r="AQ78" s="1231"/>
      <c r="AR78" s="1231"/>
      <c r="AS78" s="1231"/>
      <c r="AT78" s="1231"/>
      <c r="AU78" s="1231"/>
      <c r="AV78" s="1231"/>
      <c r="AW78" s="1231"/>
      <c r="AX78" s="1231"/>
      <c r="AY78" s="1231"/>
      <c r="AZ78" s="1231"/>
      <c r="BA78" s="1231"/>
      <c r="BB78" s="1232"/>
      <c r="BC78" s="1232"/>
      <c r="BD78" s="1232"/>
      <c r="BE78" s="1232"/>
      <c r="BF78" s="1232"/>
      <c r="BG78" s="1232"/>
      <c r="BH78" s="1232"/>
      <c r="BI78" s="1232"/>
      <c r="BJ78" s="1232"/>
      <c r="BK78" s="1232"/>
      <c r="BL78" s="1232"/>
      <c r="BM78" s="1232"/>
      <c r="BN78" s="1232"/>
      <c r="BO78" s="1232"/>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2"/>
      <c r="G79" s="1228"/>
      <c r="H79" s="1228"/>
      <c r="I79" s="1234"/>
      <c r="J79" s="1234"/>
      <c r="K79" s="1235"/>
      <c r="L79" s="1235"/>
      <c r="M79" s="1235"/>
      <c r="N79" s="1235"/>
      <c r="AN79" s="1231"/>
      <c r="AO79" s="1231"/>
      <c r="AP79" s="1231"/>
      <c r="AQ79" s="1231"/>
      <c r="AR79" s="1231"/>
      <c r="AS79" s="1231"/>
      <c r="AT79" s="1231"/>
      <c r="AU79" s="1231"/>
      <c r="AV79" s="1231"/>
      <c r="AW79" s="1231"/>
      <c r="AX79" s="1231"/>
      <c r="AY79" s="1231"/>
      <c r="AZ79" s="1231"/>
      <c r="BA79" s="1231"/>
      <c r="BB79" s="1232" t="s">
        <v>562</v>
      </c>
      <c r="BC79" s="1232"/>
      <c r="BD79" s="1232"/>
      <c r="BE79" s="1232"/>
      <c r="BF79" s="1232"/>
      <c r="BG79" s="1232"/>
      <c r="BH79" s="1232"/>
      <c r="BI79" s="1232"/>
      <c r="BJ79" s="1232"/>
      <c r="BK79" s="1232"/>
      <c r="BL79" s="1232"/>
      <c r="BM79" s="1232"/>
      <c r="BN79" s="1232"/>
      <c r="BO79" s="1232"/>
      <c r="BP79" s="1230">
        <v>3.5</v>
      </c>
      <c r="BQ79" s="1230"/>
      <c r="BR79" s="1230"/>
      <c r="BS79" s="1230"/>
      <c r="BT79" s="1230"/>
      <c r="BU79" s="1230"/>
      <c r="BV79" s="1230"/>
      <c r="BW79" s="1230"/>
      <c r="BX79" s="1230">
        <v>3.6</v>
      </c>
      <c r="BY79" s="1230"/>
      <c r="BZ79" s="1230"/>
      <c r="CA79" s="1230"/>
      <c r="CB79" s="1230"/>
      <c r="CC79" s="1230"/>
      <c r="CD79" s="1230"/>
      <c r="CE79" s="1230"/>
      <c r="CF79" s="1230">
        <v>4</v>
      </c>
      <c r="CG79" s="1230"/>
      <c r="CH79" s="1230"/>
      <c r="CI79" s="1230"/>
      <c r="CJ79" s="1230"/>
      <c r="CK79" s="1230"/>
      <c r="CL79" s="1230"/>
      <c r="CM79" s="1230"/>
      <c r="CN79" s="1230">
        <v>4.3</v>
      </c>
      <c r="CO79" s="1230"/>
      <c r="CP79" s="1230"/>
      <c r="CQ79" s="1230"/>
      <c r="CR79" s="1230"/>
      <c r="CS79" s="1230"/>
      <c r="CT79" s="1230"/>
      <c r="CU79" s="1230"/>
      <c r="CV79" s="1230">
        <v>4.5</v>
      </c>
      <c r="CW79" s="1230"/>
      <c r="CX79" s="1230"/>
      <c r="CY79" s="1230"/>
      <c r="CZ79" s="1230"/>
      <c r="DA79" s="1230"/>
      <c r="DB79" s="1230"/>
      <c r="DC79" s="1230"/>
    </row>
    <row r="80" spans="2:107" ht="13.2" x14ac:dyDescent="0.2">
      <c r="B80" s="242"/>
      <c r="G80" s="1228"/>
      <c r="H80" s="1228"/>
      <c r="I80" s="1234"/>
      <c r="J80" s="1234"/>
      <c r="K80" s="1235"/>
      <c r="L80" s="1235"/>
      <c r="M80" s="1235"/>
      <c r="N80" s="1235"/>
      <c r="AN80" s="1231"/>
      <c r="AO80" s="1231"/>
      <c r="AP80" s="1231"/>
      <c r="AQ80" s="1231"/>
      <c r="AR80" s="1231"/>
      <c r="AS80" s="1231"/>
      <c r="AT80" s="1231"/>
      <c r="AU80" s="1231"/>
      <c r="AV80" s="1231"/>
      <c r="AW80" s="1231"/>
      <c r="AX80" s="1231"/>
      <c r="AY80" s="1231"/>
      <c r="AZ80" s="1231"/>
      <c r="BA80" s="1231"/>
      <c r="BB80" s="1232"/>
      <c r="BC80" s="1232"/>
      <c r="BD80" s="1232"/>
      <c r="BE80" s="1232"/>
      <c r="BF80" s="1232"/>
      <c r="BG80" s="1232"/>
      <c r="BH80" s="1232"/>
      <c r="BI80" s="1232"/>
      <c r="BJ80" s="1232"/>
      <c r="BK80" s="1232"/>
      <c r="BL80" s="1232"/>
      <c r="BM80" s="1232"/>
      <c r="BN80" s="1232"/>
      <c r="BO80" s="1232"/>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2"/>
    </row>
    <row r="82" spans="2:109" ht="16.2" x14ac:dyDescent="0.2">
      <c r="B82" s="242"/>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3"/>
      <c r="C83" s="294"/>
      <c r="D83" s="294"/>
      <c r="E83" s="294"/>
      <c r="F83" s="294"/>
      <c r="G83" s="294"/>
      <c r="H83" s="294"/>
      <c r="I83" s="294"/>
      <c r="J83" s="294"/>
      <c r="K83" s="294"/>
      <c r="L83" s="294"/>
      <c r="M83" s="294"/>
      <c r="N83" s="294"/>
      <c r="O83" s="294"/>
      <c r="P83" s="294"/>
      <c r="Q83" s="294"/>
      <c r="R83" s="294"/>
      <c r="S83" s="294"/>
      <c r="T83" s="294"/>
      <c r="U83" s="294"/>
      <c r="V83" s="294"/>
      <c r="W83" s="294"/>
      <c r="X83" s="294"/>
      <c r="Y83" s="294"/>
      <c r="Z83" s="294"/>
      <c r="AA83" s="294"/>
      <c r="AB83" s="294"/>
      <c r="AC83" s="294"/>
      <c r="AD83" s="294"/>
      <c r="AE83" s="294"/>
      <c r="AF83" s="294"/>
      <c r="AG83" s="294"/>
      <c r="AH83" s="294"/>
      <c r="AI83" s="294"/>
      <c r="AJ83" s="294"/>
      <c r="AK83" s="294"/>
      <c r="AL83" s="294"/>
      <c r="AM83" s="294"/>
      <c r="AN83" s="294"/>
      <c r="AO83" s="294"/>
      <c r="AP83" s="294"/>
      <c r="AQ83" s="294"/>
      <c r="AR83" s="294"/>
      <c r="AS83" s="294"/>
      <c r="AT83" s="294"/>
      <c r="AU83" s="294"/>
      <c r="AV83" s="294"/>
      <c r="AW83" s="294"/>
      <c r="AX83" s="294"/>
      <c r="AY83" s="294"/>
      <c r="AZ83" s="294"/>
      <c r="BA83" s="294"/>
      <c r="BB83" s="294"/>
      <c r="BC83" s="294"/>
      <c r="BD83" s="294"/>
      <c r="BE83" s="294"/>
      <c r="BF83" s="294"/>
      <c r="BG83" s="294"/>
      <c r="BH83" s="294"/>
      <c r="BI83" s="294"/>
      <c r="BJ83" s="294"/>
      <c r="BK83" s="294"/>
      <c r="BL83" s="294"/>
      <c r="BM83" s="294"/>
      <c r="BN83" s="294"/>
      <c r="BO83" s="294"/>
      <c r="BP83" s="294"/>
      <c r="BQ83" s="294"/>
      <c r="BR83" s="294"/>
      <c r="BS83" s="294"/>
      <c r="BT83" s="294"/>
      <c r="BU83" s="294"/>
      <c r="BV83" s="294"/>
      <c r="BW83" s="294"/>
      <c r="BX83" s="294"/>
      <c r="BY83" s="294"/>
      <c r="BZ83" s="294"/>
      <c r="CA83" s="294"/>
      <c r="CB83" s="294"/>
      <c r="CC83" s="294"/>
      <c r="CD83" s="294"/>
      <c r="CE83" s="294"/>
      <c r="CF83" s="294"/>
      <c r="CG83" s="294"/>
      <c r="CH83" s="294"/>
      <c r="CI83" s="294"/>
      <c r="CJ83" s="294"/>
      <c r="CK83" s="294"/>
      <c r="CL83" s="294"/>
      <c r="CM83" s="294"/>
      <c r="CN83" s="294"/>
      <c r="CO83" s="294"/>
      <c r="CP83" s="294"/>
      <c r="CQ83" s="294"/>
      <c r="CR83" s="294"/>
      <c r="CS83" s="294"/>
      <c r="CT83" s="294"/>
      <c r="CU83" s="294"/>
      <c r="CV83" s="294"/>
      <c r="CW83" s="294"/>
      <c r="CX83" s="294"/>
      <c r="CY83" s="294"/>
      <c r="CZ83" s="294"/>
      <c r="DA83" s="294"/>
      <c r="DB83" s="294"/>
      <c r="DC83" s="294"/>
      <c r="DD83" s="324"/>
    </row>
    <row r="84" spans="2:109" ht="13.2" x14ac:dyDescent="0.2">
      <c r="DD84" s="238"/>
      <c r="DE84" s="238"/>
    </row>
    <row r="85" spans="2:109" ht="13.2" x14ac:dyDescent="0.2">
      <c r="DD85" s="238"/>
      <c r="DE85" s="238"/>
    </row>
  </sheetData>
  <sheetProtection algorithmName="SHA-512" hashValue="hHZ4NOj5mB4KLx/2LF/0QtDQ/++bPSFJ5aGDYzSCelQGpj8N8mKeHxJz8oGJRV0eEsOk7ectfHSX5EVDQnHjiw==" saltValue="7tqnlUrKQvzISdSNgTwWlw=="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9C071-B4E1-4E82-910B-12299CB9288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37" customWidth="1"/>
    <col min="35" max="122" width="2.44140625" style="236" customWidth="1"/>
    <col min="123" max="16384" width="2.44140625" style="236" hidden="1"/>
  </cols>
  <sheetData>
    <row r="1" spans="1:34" ht="13.5" customHeight="1" x14ac:dyDescent="0.2">
      <c r="A1" s="236"/>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row>
    <row r="2" spans="1:34" ht="13.2" x14ac:dyDescent="0.2">
      <c r="S2" s="236"/>
      <c r="AH2" s="236"/>
    </row>
    <row r="3" spans="1:34" ht="13.2"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row>
    <row r="4" spans="1:34" ht="13.2" x14ac:dyDescent="0.2"/>
    <row r="5" spans="1:34" ht="13.2" x14ac:dyDescent="0.2"/>
    <row r="6" spans="1:34" ht="13.2" x14ac:dyDescent="0.2"/>
    <row r="7" spans="1:34" ht="13.2" x14ac:dyDescent="0.2"/>
    <row r="8" spans="1:34" ht="13.2" x14ac:dyDescent="0.2"/>
    <row r="9" spans="1:34" ht="13.2" x14ac:dyDescent="0.2">
      <c r="AH9" s="236"/>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36"/>
    </row>
    <row r="18" spans="12:34" ht="13.2" x14ac:dyDescent="0.2"/>
    <row r="19" spans="12:34" ht="13.2" x14ac:dyDescent="0.2"/>
    <row r="20" spans="12:34" ht="13.2" x14ac:dyDescent="0.2">
      <c r="AH20" s="236"/>
    </row>
    <row r="21" spans="12:34" ht="13.2" x14ac:dyDescent="0.2">
      <c r="AH21" s="236"/>
    </row>
    <row r="22" spans="12:34" ht="13.2" x14ac:dyDescent="0.2"/>
    <row r="23" spans="12:34" ht="13.2" x14ac:dyDescent="0.2"/>
    <row r="24" spans="12:34" ht="13.2" x14ac:dyDescent="0.2">
      <c r="Q24" s="236"/>
    </row>
    <row r="25" spans="12:34" ht="13.2" x14ac:dyDescent="0.2"/>
    <row r="26" spans="12:34" ht="13.2" x14ac:dyDescent="0.2"/>
    <row r="27" spans="12:34" ht="13.2" x14ac:dyDescent="0.2"/>
    <row r="28" spans="12:34" ht="13.2" x14ac:dyDescent="0.2">
      <c r="O28" s="236"/>
      <c r="T28" s="236"/>
      <c r="AH28" s="236"/>
    </row>
    <row r="29" spans="12:34" ht="13.2" x14ac:dyDescent="0.2"/>
    <row r="30" spans="12:34" ht="13.2" x14ac:dyDescent="0.2"/>
    <row r="31" spans="12:34" ht="13.2" x14ac:dyDescent="0.2">
      <c r="Q31" s="236"/>
    </row>
    <row r="32" spans="12:34" ht="13.2" x14ac:dyDescent="0.2">
      <c r="L32" s="236"/>
    </row>
    <row r="33" spans="2:34" ht="13.2" x14ac:dyDescent="0.2">
      <c r="C33" s="236"/>
      <c r="E33" s="236"/>
      <c r="G33" s="236"/>
      <c r="I33" s="236"/>
      <c r="X33" s="236"/>
    </row>
    <row r="34" spans="2:34" ht="13.2" x14ac:dyDescent="0.2">
      <c r="B34" s="236"/>
      <c r="P34" s="236"/>
      <c r="R34" s="236"/>
      <c r="T34" s="236"/>
    </row>
    <row r="35" spans="2:34" ht="13.2" x14ac:dyDescent="0.2">
      <c r="D35" s="236"/>
      <c r="W35" s="236"/>
      <c r="AC35" s="236"/>
      <c r="AD35" s="236"/>
      <c r="AE35" s="236"/>
      <c r="AF35" s="236"/>
      <c r="AG35" s="236"/>
      <c r="AH35" s="236"/>
    </row>
    <row r="36" spans="2:34" ht="13.2" x14ac:dyDescent="0.2">
      <c r="H36" s="236"/>
      <c r="J36" s="236"/>
      <c r="K36" s="236"/>
      <c r="M36" s="236"/>
      <c r="Y36" s="236"/>
      <c r="Z36" s="236"/>
      <c r="AA36" s="236"/>
      <c r="AB36" s="236"/>
      <c r="AC36" s="236"/>
      <c r="AD36" s="236"/>
      <c r="AE36" s="236"/>
      <c r="AF36" s="236"/>
      <c r="AG36" s="236"/>
      <c r="AH36" s="236"/>
    </row>
    <row r="37" spans="2:34" ht="13.2" x14ac:dyDescent="0.2">
      <c r="AH37" s="236"/>
    </row>
    <row r="38" spans="2:34" ht="13.2" x14ac:dyDescent="0.2">
      <c r="AG38" s="236"/>
      <c r="AH38" s="236"/>
    </row>
    <row r="39" spans="2:34" ht="13.2" x14ac:dyDescent="0.2"/>
    <row r="40" spans="2:34" ht="13.2" x14ac:dyDescent="0.2">
      <c r="X40" s="236"/>
    </row>
    <row r="41" spans="2:34" ht="13.2" x14ac:dyDescent="0.2">
      <c r="R41" s="236"/>
    </row>
    <row r="42" spans="2:34" ht="13.2" x14ac:dyDescent="0.2">
      <c r="W42" s="236"/>
    </row>
    <row r="43" spans="2:34" ht="13.2" x14ac:dyDescent="0.2">
      <c r="Y43" s="236"/>
      <c r="Z43" s="236"/>
      <c r="AA43" s="236"/>
      <c r="AB43" s="236"/>
      <c r="AC43" s="236"/>
      <c r="AD43" s="236"/>
      <c r="AE43" s="236"/>
      <c r="AF43" s="236"/>
      <c r="AG43" s="236"/>
      <c r="AH43" s="236"/>
    </row>
    <row r="44" spans="2:34" ht="13.2" x14ac:dyDescent="0.2">
      <c r="AH44" s="236"/>
    </row>
    <row r="45" spans="2:34" ht="13.2" x14ac:dyDescent="0.2">
      <c r="X45" s="236"/>
    </row>
    <row r="46" spans="2:34" ht="13.2" x14ac:dyDescent="0.2"/>
    <row r="47" spans="2:34" ht="13.2" x14ac:dyDescent="0.2"/>
    <row r="48" spans="2:34" ht="13.2" x14ac:dyDescent="0.2">
      <c r="W48" s="236"/>
      <c r="Y48" s="236"/>
      <c r="Z48" s="236"/>
      <c r="AA48" s="236"/>
      <c r="AB48" s="236"/>
      <c r="AC48" s="236"/>
      <c r="AD48" s="236"/>
      <c r="AE48" s="236"/>
      <c r="AF48" s="236"/>
      <c r="AG48" s="236"/>
      <c r="AH48" s="236"/>
    </row>
    <row r="49" spans="28:34" ht="13.2" x14ac:dyDescent="0.2"/>
    <row r="50" spans="28:34" ht="13.2" x14ac:dyDescent="0.2">
      <c r="AE50" s="236"/>
      <c r="AF50" s="236"/>
      <c r="AG50" s="236"/>
      <c r="AH50" s="236"/>
    </row>
    <row r="51" spans="28:34" ht="13.2" x14ac:dyDescent="0.2">
      <c r="AC51" s="236"/>
      <c r="AD51" s="236"/>
      <c r="AE51" s="236"/>
      <c r="AF51" s="236"/>
      <c r="AG51" s="236"/>
      <c r="AH51" s="236"/>
    </row>
    <row r="52" spans="28:34" ht="13.2" x14ac:dyDescent="0.2"/>
    <row r="53" spans="28:34" ht="13.2" x14ac:dyDescent="0.2">
      <c r="AF53" s="236"/>
      <c r="AG53" s="236"/>
      <c r="AH53" s="236"/>
    </row>
    <row r="54" spans="28:34" ht="13.2" x14ac:dyDescent="0.2">
      <c r="AH54" s="236"/>
    </row>
    <row r="55" spans="28:34" ht="13.2" x14ac:dyDescent="0.2"/>
    <row r="56" spans="28:34" ht="13.2" x14ac:dyDescent="0.2">
      <c r="AB56" s="236"/>
      <c r="AC56" s="236"/>
      <c r="AD56" s="236"/>
      <c r="AE56" s="236"/>
      <c r="AF56" s="236"/>
      <c r="AG56" s="236"/>
      <c r="AH56" s="236"/>
    </row>
    <row r="57" spans="28:34" ht="13.2" x14ac:dyDescent="0.2">
      <c r="AH57" s="236"/>
    </row>
    <row r="58" spans="28:34" ht="13.2" x14ac:dyDescent="0.2">
      <c r="AH58" s="236"/>
    </row>
    <row r="59" spans="28:34" ht="13.2" x14ac:dyDescent="0.2"/>
    <row r="60" spans="28:34" ht="13.2" x14ac:dyDescent="0.2"/>
    <row r="61" spans="28:34" ht="13.2" x14ac:dyDescent="0.2"/>
    <row r="62" spans="28:34" ht="13.2" x14ac:dyDescent="0.2"/>
    <row r="63" spans="28:34" ht="13.2" x14ac:dyDescent="0.2">
      <c r="AH63" s="236"/>
    </row>
    <row r="64" spans="28:34" ht="13.2" x14ac:dyDescent="0.2">
      <c r="AG64" s="236"/>
      <c r="AH64" s="236"/>
    </row>
    <row r="65" spans="28:34" ht="13.2" x14ac:dyDescent="0.2"/>
    <row r="66" spans="28:34" ht="13.2" x14ac:dyDescent="0.2"/>
    <row r="67" spans="28:34" ht="13.2" x14ac:dyDescent="0.2"/>
    <row r="68" spans="28:34" ht="13.2" x14ac:dyDescent="0.2">
      <c r="AB68" s="236"/>
      <c r="AC68" s="236"/>
      <c r="AD68" s="236"/>
      <c r="AE68" s="236"/>
      <c r="AF68" s="236"/>
      <c r="AG68" s="236"/>
      <c r="AH68" s="236"/>
    </row>
    <row r="69" spans="28:34" ht="13.2" x14ac:dyDescent="0.2">
      <c r="AF69" s="236"/>
      <c r="AG69" s="236"/>
      <c r="AH69" s="236"/>
    </row>
    <row r="70" spans="28:34" ht="13.2" x14ac:dyDescent="0.2"/>
    <row r="71" spans="28:34" ht="13.2" x14ac:dyDescent="0.2"/>
    <row r="72" spans="28:34" ht="13.2" x14ac:dyDescent="0.2"/>
    <row r="73" spans="28:34" ht="13.2" x14ac:dyDescent="0.2"/>
    <row r="74" spans="28:34" ht="13.2" x14ac:dyDescent="0.2"/>
    <row r="75" spans="28:34" ht="13.2" x14ac:dyDescent="0.2">
      <c r="AH75" s="236"/>
    </row>
    <row r="76" spans="28:34" ht="13.2" x14ac:dyDescent="0.2">
      <c r="AF76" s="236"/>
      <c r="AG76" s="236"/>
      <c r="AH76" s="236"/>
    </row>
    <row r="77" spans="28:34" ht="13.2" x14ac:dyDescent="0.2">
      <c r="AG77" s="236"/>
      <c r="AH77" s="236"/>
    </row>
    <row r="78" spans="28:34" ht="13.2" x14ac:dyDescent="0.2"/>
    <row r="79" spans="28:34" ht="13.2" x14ac:dyDescent="0.2"/>
    <row r="80" spans="28:34" ht="13.2" x14ac:dyDescent="0.2"/>
    <row r="81" spans="25:34" ht="13.2" x14ac:dyDescent="0.2"/>
    <row r="82" spans="25:34" ht="13.2" x14ac:dyDescent="0.2">
      <c r="Y82" s="236"/>
    </row>
    <row r="83" spans="25:34" ht="13.2" x14ac:dyDescent="0.2">
      <c r="Y83" s="236"/>
      <c r="Z83" s="236"/>
      <c r="AA83" s="236"/>
      <c r="AB83" s="236"/>
      <c r="AC83" s="236"/>
      <c r="AD83" s="236"/>
      <c r="AE83" s="236"/>
      <c r="AF83" s="236"/>
      <c r="AG83" s="236"/>
      <c r="AH83" s="236"/>
    </row>
    <row r="84" spans="25:34" ht="13.2" x14ac:dyDescent="0.2"/>
    <row r="85" spans="25:34" ht="13.2" x14ac:dyDescent="0.2"/>
    <row r="86" spans="25:34" ht="13.2" x14ac:dyDescent="0.2"/>
    <row r="87" spans="25:34" ht="13.2" x14ac:dyDescent="0.2"/>
    <row r="88" spans="25:34" ht="13.2" x14ac:dyDescent="0.2">
      <c r="AH88" s="236"/>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36"/>
      <c r="AG94" s="236"/>
      <c r="AH94" s="236"/>
    </row>
    <row r="95" spans="25:34" ht="13.5" customHeight="1" x14ac:dyDescent="0.2">
      <c r="AH95" s="23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6"/>
    </row>
    <row r="102" spans="33:34" ht="13.5" customHeight="1" x14ac:dyDescent="0.2"/>
    <row r="103" spans="33:34" ht="13.5" customHeight="1" x14ac:dyDescent="0.2"/>
    <row r="104" spans="33:34" ht="13.5" customHeight="1" x14ac:dyDescent="0.2">
      <c r="AG104" s="236"/>
      <c r="AH104" s="23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6"/>
    </row>
    <row r="117" spans="34:122" ht="13.5" customHeight="1" x14ac:dyDescent="0.2"/>
    <row r="118" spans="34:122" ht="13.5" customHeight="1" x14ac:dyDescent="0.2"/>
    <row r="119" spans="34:122" ht="13.5" customHeight="1" x14ac:dyDescent="0.2"/>
    <row r="120" spans="34:122" ht="13.5" customHeight="1" x14ac:dyDescent="0.2">
      <c r="AH120" s="236"/>
    </row>
    <row r="121" spans="34:122" ht="13.5" customHeight="1" x14ac:dyDescent="0.2">
      <c r="AH121" s="236"/>
    </row>
    <row r="122" spans="34:122" ht="13.5" customHeight="1" x14ac:dyDescent="0.2"/>
    <row r="123" spans="34:122" ht="13.5" customHeight="1" x14ac:dyDescent="0.2"/>
    <row r="124" spans="34:122" ht="13.5" customHeight="1" x14ac:dyDescent="0.2"/>
    <row r="125" spans="34:122" ht="13.5" customHeight="1" x14ac:dyDescent="0.2">
      <c r="DR125" s="236" t="s">
        <v>476</v>
      </c>
    </row>
  </sheetData>
  <sheetProtection algorithmName="SHA-512" hashValue="NYPZofvi5Cv46ppx5zEl0VRxMMdg7qTLH7NxeoW0lHBi5r+JD486ZFLKhOQOeRpLQGyqgokyUuzEoO57fsZAUQ==" saltValue="aPwjR0brcFg4+D4Q+9Dfm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0E66F-9A53-4732-91A8-709A5DAB9C5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37" customWidth="1"/>
    <col min="35" max="122" width="2.44140625" style="236" customWidth="1"/>
    <col min="123" max="16384" width="2.44140625" style="236" hidden="1"/>
  </cols>
  <sheetData>
    <row r="1" spans="2:34" ht="13.5" customHeight="1" x14ac:dyDescent="0.2">
      <c r="B1" s="236"/>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row>
    <row r="2" spans="2:34" ht="13.2" x14ac:dyDescent="0.2">
      <c r="S2" s="236"/>
      <c r="AH2" s="236"/>
    </row>
    <row r="3" spans="2:34" ht="13.2" x14ac:dyDescent="0.2">
      <c r="C3" s="236"/>
      <c r="D3" s="236"/>
      <c r="E3" s="236"/>
      <c r="F3" s="236"/>
      <c r="G3" s="236"/>
      <c r="H3" s="236"/>
      <c r="I3" s="236"/>
      <c r="J3" s="236"/>
      <c r="K3" s="236"/>
      <c r="L3" s="236"/>
      <c r="M3" s="236"/>
      <c r="N3" s="236"/>
      <c r="O3" s="236"/>
      <c r="P3" s="236"/>
      <c r="Q3" s="236"/>
      <c r="R3" s="236"/>
      <c r="S3" s="236"/>
      <c r="U3" s="236"/>
      <c r="V3" s="236"/>
      <c r="W3" s="236"/>
      <c r="X3" s="236"/>
      <c r="Y3" s="236"/>
      <c r="Z3" s="236"/>
      <c r="AA3" s="236"/>
      <c r="AB3" s="236"/>
      <c r="AC3" s="236"/>
      <c r="AD3" s="236"/>
      <c r="AE3" s="236"/>
      <c r="AF3" s="236"/>
      <c r="AG3" s="236"/>
      <c r="AH3" s="236"/>
    </row>
    <row r="4" spans="2:34" ht="13.2" x14ac:dyDescent="0.2"/>
    <row r="5" spans="2:34" ht="13.2" x14ac:dyDescent="0.2"/>
    <row r="6" spans="2:34" ht="13.2" x14ac:dyDescent="0.2"/>
    <row r="7" spans="2:34" ht="13.2" x14ac:dyDescent="0.2"/>
    <row r="8" spans="2:34" ht="13.2" x14ac:dyDescent="0.2"/>
    <row r="9" spans="2:34" ht="13.2" x14ac:dyDescent="0.2">
      <c r="AH9" s="236"/>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36"/>
    </row>
    <row r="18" spans="12:34" ht="13.2" x14ac:dyDescent="0.2"/>
    <row r="19" spans="12:34" ht="13.2" x14ac:dyDescent="0.2"/>
    <row r="20" spans="12:34" ht="13.2" x14ac:dyDescent="0.2">
      <c r="AH20" s="236"/>
    </row>
    <row r="21" spans="12:34" ht="13.2" x14ac:dyDescent="0.2">
      <c r="AH21" s="236"/>
    </row>
    <row r="22" spans="12:34" ht="13.2" x14ac:dyDescent="0.2"/>
    <row r="23" spans="12:34" ht="13.2" x14ac:dyDescent="0.2"/>
    <row r="24" spans="12:34" ht="13.2" x14ac:dyDescent="0.2">
      <c r="Q24" s="236"/>
    </row>
    <row r="25" spans="12:34" ht="13.2" x14ac:dyDescent="0.2"/>
    <row r="26" spans="12:34" ht="13.2" x14ac:dyDescent="0.2"/>
    <row r="27" spans="12:34" ht="13.2" x14ac:dyDescent="0.2"/>
    <row r="28" spans="12:34" ht="13.2" x14ac:dyDescent="0.2">
      <c r="O28" s="236"/>
      <c r="T28" s="236"/>
      <c r="AH28" s="236"/>
    </row>
    <row r="29" spans="12:34" ht="13.2" x14ac:dyDescent="0.2"/>
    <row r="30" spans="12:34" ht="13.2" x14ac:dyDescent="0.2"/>
    <row r="31" spans="12:34" ht="13.2" x14ac:dyDescent="0.2">
      <c r="Q31" s="236"/>
    </row>
    <row r="32" spans="12:34" ht="13.2" x14ac:dyDescent="0.2">
      <c r="L32" s="236"/>
    </row>
    <row r="33" spans="2:34" ht="13.2" x14ac:dyDescent="0.2">
      <c r="C33" s="236"/>
      <c r="E33" s="236"/>
      <c r="G33" s="236"/>
      <c r="I33" s="236"/>
      <c r="X33" s="236"/>
    </row>
    <row r="34" spans="2:34" ht="13.2" x14ac:dyDescent="0.2">
      <c r="B34" s="236"/>
      <c r="P34" s="236"/>
      <c r="R34" s="236"/>
      <c r="T34" s="236"/>
    </row>
    <row r="35" spans="2:34" ht="13.2" x14ac:dyDescent="0.2">
      <c r="D35" s="236"/>
      <c r="W35" s="236"/>
      <c r="AC35" s="236"/>
      <c r="AD35" s="236"/>
      <c r="AE35" s="236"/>
      <c r="AF35" s="236"/>
      <c r="AG35" s="236"/>
      <c r="AH35" s="236"/>
    </row>
    <row r="36" spans="2:34" ht="13.2" x14ac:dyDescent="0.2">
      <c r="H36" s="236"/>
      <c r="J36" s="236"/>
      <c r="K36" s="236"/>
      <c r="M36" s="236"/>
      <c r="Y36" s="236"/>
      <c r="Z36" s="236"/>
      <c r="AA36" s="236"/>
      <c r="AB36" s="236"/>
      <c r="AC36" s="236"/>
      <c r="AD36" s="236"/>
      <c r="AE36" s="236"/>
      <c r="AF36" s="236"/>
      <c r="AG36" s="236"/>
      <c r="AH36" s="236"/>
    </row>
    <row r="37" spans="2:34" ht="13.2" x14ac:dyDescent="0.2">
      <c r="AH37" s="236"/>
    </row>
    <row r="38" spans="2:34" ht="13.2" x14ac:dyDescent="0.2">
      <c r="AG38" s="236"/>
      <c r="AH38" s="236"/>
    </row>
    <row r="39" spans="2:34" ht="13.2" x14ac:dyDescent="0.2"/>
    <row r="40" spans="2:34" ht="13.2" x14ac:dyDescent="0.2">
      <c r="X40" s="236"/>
    </row>
    <row r="41" spans="2:34" ht="13.2" x14ac:dyDescent="0.2">
      <c r="R41" s="236"/>
    </row>
    <row r="42" spans="2:34" ht="13.2" x14ac:dyDescent="0.2">
      <c r="W42" s="236"/>
    </row>
    <row r="43" spans="2:34" ht="13.2" x14ac:dyDescent="0.2">
      <c r="Y43" s="236"/>
      <c r="Z43" s="236"/>
      <c r="AA43" s="236"/>
      <c r="AB43" s="236"/>
      <c r="AC43" s="236"/>
      <c r="AD43" s="236"/>
      <c r="AE43" s="236"/>
      <c r="AF43" s="236"/>
      <c r="AG43" s="236"/>
      <c r="AH43" s="236"/>
    </row>
    <row r="44" spans="2:34" ht="13.2" x14ac:dyDescent="0.2">
      <c r="AH44" s="236"/>
    </row>
    <row r="45" spans="2:34" ht="13.2" x14ac:dyDescent="0.2">
      <c r="X45" s="236"/>
    </row>
    <row r="46" spans="2:34" ht="13.2" x14ac:dyDescent="0.2"/>
    <row r="47" spans="2:34" ht="13.2" x14ac:dyDescent="0.2"/>
    <row r="48" spans="2:34" ht="13.2" x14ac:dyDescent="0.2">
      <c r="W48" s="236"/>
      <c r="Y48" s="236"/>
      <c r="Z48" s="236"/>
      <c r="AA48" s="236"/>
      <c r="AB48" s="236"/>
      <c r="AC48" s="236"/>
      <c r="AD48" s="236"/>
      <c r="AE48" s="236"/>
      <c r="AF48" s="236"/>
      <c r="AG48" s="236"/>
      <c r="AH48" s="236"/>
    </row>
    <row r="49" spans="28:34" ht="13.2" x14ac:dyDescent="0.2"/>
    <row r="50" spans="28:34" ht="13.2" x14ac:dyDescent="0.2">
      <c r="AE50" s="236"/>
      <c r="AF50" s="236"/>
      <c r="AG50" s="236"/>
      <c r="AH50" s="236"/>
    </row>
    <row r="51" spans="28:34" ht="13.2" x14ac:dyDescent="0.2">
      <c r="AC51" s="236"/>
      <c r="AD51" s="236"/>
      <c r="AE51" s="236"/>
      <c r="AF51" s="236"/>
      <c r="AG51" s="236"/>
      <c r="AH51" s="236"/>
    </row>
    <row r="52" spans="28:34" ht="13.2" x14ac:dyDescent="0.2"/>
    <row r="53" spans="28:34" ht="13.2" x14ac:dyDescent="0.2">
      <c r="AF53" s="236"/>
      <c r="AG53" s="236"/>
      <c r="AH53" s="236"/>
    </row>
    <row r="54" spans="28:34" ht="13.2" x14ac:dyDescent="0.2">
      <c r="AH54" s="236"/>
    </row>
    <row r="55" spans="28:34" ht="13.2" x14ac:dyDescent="0.2"/>
    <row r="56" spans="28:34" ht="13.2" x14ac:dyDescent="0.2">
      <c r="AB56" s="236"/>
      <c r="AC56" s="236"/>
      <c r="AD56" s="236"/>
      <c r="AE56" s="236"/>
      <c r="AF56" s="236"/>
      <c r="AG56" s="236"/>
      <c r="AH56" s="236"/>
    </row>
    <row r="57" spans="28:34" ht="13.2" x14ac:dyDescent="0.2">
      <c r="AH57" s="236"/>
    </row>
    <row r="58" spans="28:34" ht="13.2" x14ac:dyDescent="0.2">
      <c r="AH58" s="236"/>
    </row>
    <row r="59" spans="28:34" ht="13.2" x14ac:dyDescent="0.2">
      <c r="AG59" s="236"/>
      <c r="AH59" s="236"/>
    </row>
    <row r="60" spans="28:34" ht="13.2" x14ac:dyDescent="0.2"/>
    <row r="61" spans="28:34" ht="13.2" x14ac:dyDescent="0.2"/>
    <row r="62" spans="28:34" ht="13.2" x14ac:dyDescent="0.2"/>
    <row r="63" spans="28:34" ht="13.2" x14ac:dyDescent="0.2">
      <c r="AH63" s="236"/>
    </row>
    <row r="64" spans="28:34" ht="13.2" x14ac:dyDescent="0.2">
      <c r="AG64" s="236"/>
      <c r="AH64" s="236"/>
    </row>
    <row r="65" spans="28:34" ht="13.2" x14ac:dyDescent="0.2"/>
    <row r="66" spans="28:34" ht="13.2" x14ac:dyDescent="0.2"/>
    <row r="67" spans="28:34" ht="13.2" x14ac:dyDescent="0.2"/>
    <row r="68" spans="28:34" ht="13.2" x14ac:dyDescent="0.2">
      <c r="AB68" s="236"/>
      <c r="AC68" s="236"/>
      <c r="AD68" s="236"/>
      <c r="AE68" s="236"/>
      <c r="AF68" s="236"/>
      <c r="AG68" s="236"/>
      <c r="AH68" s="236"/>
    </row>
    <row r="69" spans="28:34" ht="13.2" x14ac:dyDescent="0.2">
      <c r="AF69" s="236"/>
      <c r="AG69" s="236"/>
      <c r="AH69" s="236"/>
    </row>
    <row r="70" spans="28:34" ht="13.2" x14ac:dyDescent="0.2"/>
    <row r="71" spans="28:34" ht="13.2" x14ac:dyDescent="0.2"/>
    <row r="72" spans="28:34" ht="13.2" x14ac:dyDescent="0.2"/>
    <row r="73" spans="28:34" ht="13.2" x14ac:dyDescent="0.2"/>
    <row r="74" spans="28:34" ht="13.2" x14ac:dyDescent="0.2"/>
    <row r="75" spans="28:34" ht="13.2" x14ac:dyDescent="0.2">
      <c r="AH75" s="236"/>
    </row>
    <row r="76" spans="28:34" ht="13.2" x14ac:dyDescent="0.2">
      <c r="AF76" s="236"/>
      <c r="AG76" s="236"/>
      <c r="AH76" s="236"/>
    </row>
    <row r="77" spans="28:34" ht="13.2" x14ac:dyDescent="0.2">
      <c r="AG77" s="236"/>
      <c r="AH77" s="236"/>
    </row>
    <row r="78" spans="28:34" ht="13.2" x14ac:dyDescent="0.2"/>
    <row r="79" spans="28:34" ht="13.2" x14ac:dyDescent="0.2"/>
    <row r="80" spans="28:34" ht="13.2" x14ac:dyDescent="0.2"/>
    <row r="81" spans="25:34" ht="13.2" x14ac:dyDescent="0.2"/>
    <row r="82" spans="25:34" ht="13.2" x14ac:dyDescent="0.2">
      <c r="Y82" s="236"/>
    </row>
    <row r="83" spans="25:34" ht="13.2" x14ac:dyDescent="0.2">
      <c r="Y83" s="236"/>
      <c r="Z83" s="236"/>
      <c r="AA83" s="236"/>
      <c r="AB83" s="236"/>
      <c r="AC83" s="236"/>
      <c r="AD83" s="236"/>
      <c r="AE83" s="236"/>
      <c r="AF83" s="236"/>
      <c r="AG83" s="236"/>
      <c r="AH83" s="236"/>
    </row>
    <row r="84" spans="25:34" ht="13.2" x14ac:dyDescent="0.2"/>
    <row r="85" spans="25:34" ht="13.2" x14ac:dyDescent="0.2"/>
    <row r="86" spans="25:34" ht="13.2" x14ac:dyDescent="0.2"/>
    <row r="87" spans="25:34" ht="13.2" x14ac:dyDescent="0.2"/>
    <row r="88" spans="25:34" ht="13.2" x14ac:dyDescent="0.2">
      <c r="AH88" s="236"/>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36"/>
      <c r="AG94" s="236"/>
      <c r="AH94" s="236"/>
    </row>
    <row r="95" spans="25:34" ht="13.5" customHeight="1" x14ac:dyDescent="0.2">
      <c r="AH95" s="236"/>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36"/>
    </row>
    <row r="102" spans="33:34" ht="13.5" customHeight="1" x14ac:dyDescent="0.2"/>
    <row r="103" spans="33:34" ht="13.5" customHeight="1" x14ac:dyDescent="0.2"/>
    <row r="104" spans="33:34" ht="13.5" customHeight="1" x14ac:dyDescent="0.2">
      <c r="AG104" s="236"/>
      <c r="AH104" s="236"/>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36"/>
    </row>
    <row r="117" spans="34:122" ht="13.5" customHeight="1" x14ac:dyDescent="0.2"/>
    <row r="118" spans="34:122" ht="13.5" customHeight="1" x14ac:dyDescent="0.2"/>
    <row r="119" spans="34:122" ht="13.5" customHeight="1" x14ac:dyDescent="0.2"/>
    <row r="120" spans="34:122" ht="13.5" customHeight="1" x14ac:dyDescent="0.2">
      <c r="AH120" s="236"/>
    </row>
    <row r="121" spans="34:122" ht="13.5" customHeight="1" x14ac:dyDescent="0.2">
      <c r="AH121" s="236"/>
    </row>
    <row r="122" spans="34:122" ht="13.5" customHeight="1" x14ac:dyDescent="0.2"/>
    <row r="123" spans="34:122" ht="13.5" customHeight="1" x14ac:dyDescent="0.2"/>
    <row r="124" spans="34:122" ht="13.5" customHeight="1" x14ac:dyDescent="0.2"/>
    <row r="125" spans="34:122" ht="13.5" customHeight="1" x14ac:dyDescent="0.2">
      <c r="DR125" s="236" t="s">
        <v>476</v>
      </c>
    </row>
  </sheetData>
  <sheetProtection algorithmName="SHA-512" hashValue="WF25c/CnjhLNHJqEmYyYCkGL4DbPORIbDmvYN9BtiC1u1J8grZ7E0mQlTAXbiQbVbU1aEpwNbzBYT3jiS902lw==" saltValue="6TRqNcTNxWo1tY0GoRs1N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25" customWidth="1"/>
    <col min="2" max="8" width="13.33203125" style="125" customWidth="1"/>
    <col min="9" max="16384" width="11.109375" style="125"/>
  </cols>
  <sheetData>
    <row r="1" spans="1:8" x14ac:dyDescent="0.2">
      <c r="A1" s="119"/>
      <c r="B1" s="120"/>
      <c r="C1" s="121"/>
      <c r="D1" s="122"/>
      <c r="E1" s="123"/>
      <c r="F1" s="123"/>
      <c r="G1" s="123"/>
      <c r="H1" s="124"/>
    </row>
    <row r="2" spans="1:8" x14ac:dyDescent="0.2">
      <c r="A2" s="126"/>
      <c r="B2" s="127"/>
      <c r="C2" s="128"/>
      <c r="D2" s="129" t="s">
        <v>50</v>
      </c>
      <c r="E2" s="130"/>
      <c r="F2" s="131" t="s">
        <v>525</v>
      </c>
      <c r="G2" s="132"/>
      <c r="H2" s="133"/>
    </row>
    <row r="3" spans="1:8" x14ac:dyDescent="0.2">
      <c r="A3" s="129" t="s">
        <v>518</v>
      </c>
      <c r="B3" s="134"/>
      <c r="C3" s="135"/>
      <c r="D3" s="136">
        <v>58378</v>
      </c>
      <c r="E3" s="137"/>
      <c r="F3" s="138">
        <v>43261</v>
      </c>
      <c r="G3" s="139"/>
      <c r="H3" s="140"/>
    </row>
    <row r="4" spans="1:8" x14ac:dyDescent="0.2">
      <c r="A4" s="141"/>
      <c r="B4" s="142"/>
      <c r="C4" s="143"/>
      <c r="D4" s="144">
        <v>47442</v>
      </c>
      <c r="E4" s="145"/>
      <c r="F4" s="146">
        <v>24721</v>
      </c>
      <c r="G4" s="147"/>
      <c r="H4" s="148"/>
    </row>
    <row r="5" spans="1:8" x14ac:dyDescent="0.2">
      <c r="A5" s="129" t="s">
        <v>520</v>
      </c>
      <c r="B5" s="134"/>
      <c r="C5" s="135"/>
      <c r="D5" s="136">
        <v>47849</v>
      </c>
      <c r="E5" s="137"/>
      <c r="F5" s="138">
        <v>40626</v>
      </c>
      <c r="G5" s="139"/>
      <c r="H5" s="140"/>
    </row>
    <row r="6" spans="1:8" x14ac:dyDescent="0.2">
      <c r="A6" s="141"/>
      <c r="B6" s="142"/>
      <c r="C6" s="143"/>
      <c r="D6" s="144">
        <v>41293</v>
      </c>
      <c r="E6" s="145"/>
      <c r="F6" s="146">
        <v>24279</v>
      </c>
      <c r="G6" s="147"/>
      <c r="H6" s="148"/>
    </row>
    <row r="7" spans="1:8" x14ac:dyDescent="0.2">
      <c r="A7" s="129" t="s">
        <v>521</v>
      </c>
      <c r="B7" s="134"/>
      <c r="C7" s="135"/>
      <c r="D7" s="136">
        <v>56091</v>
      </c>
      <c r="E7" s="137"/>
      <c r="F7" s="138">
        <v>46133</v>
      </c>
      <c r="G7" s="139"/>
      <c r="H7" s="140"/>
    </row>
    <row r="8" spans="1:8" x14ac:dyDescent="0.2">
      <c r="A8" s="141"/>
      <c r="B8" s="142"/>
      <c r="C8" s="143"/>
      <c r="D8" s="144">
        <v>46237</v>
      </c>
      <c r="E8" s="145"/>
      <c r="F8" s="146">
        <v>27280</v>
      </c>
      <c r="G8" s="147"/>
      <c r="H8" s="148"/>
    </row>
    <row r="9" spans="1:8" x14ac:dyDescent="0.2">
      <c r="A9" s="129" t="s">
        <v>522</v>
      </c>
      <c r="B9" s="134"/>
      <c r="C9" s="135"/>
      <c r="D9" s="136">
        <v>59139</v>
      </c>
      <c r="E9" s="137"/>
      <c r="F9" s="138">
        <v>49174</v>
      </c>
      <c r="G9" s="139"/>
      <c r="H9" s="140"/>
    </row>
    <row r="10" spans="1:8" x14ac:dyDescent="0.2">
      <c r="A10" s="141"/>
      <c r="B10" s="142"/>
      <c r="C10" s="143"/>
      <c r="D10" s="144">
        <v>50184</v>
      </c>
      <c r="E10" s="145"/>
      <c r="F10" s="146">
        <v>29896</v>
      </c>
      <c r="G10" s="147"/>
      <c r="H10" s="148"/>
    </row>
    <row r="11" spans="1:8" x14ac:dyDescent="0.2">
      <c r="A11" s="129" t="s">
        <v>523</v>
      </c>
      <c r="B11" s="134"/>
      <c r="C11" s="135"/>
      <c r="D11" s="136">
        <v>72920</v>
      </c>
      <c r="E11" s="137"/>
      <c r="F11" s="138">
        <v>50636</v>
      </c>
      <c r="G11" s="139"/>
      <c r="H11" s="140"/>
    </row>
    <row r="12" spans="1:8" x14ac:dyDescent="0.2">
      <c r="A12" s="141"/>
      <c r="B12" s="142"/>
      <c r="C12" s="149"/>
      <c r="D12" s="144">
        <v>59614</v>
      </c>
      <c r="E12" s="145"/>
      <c r="F12" s="146">
        <v>31778</v>
      </c>
      <c r="G12" s="147"/>
      <c r="H12" s="148"/>
    </row>
    <row r="13" spans="1:8" x14ac:dyDescent="0.2">
      <c r="A13" s="129"/>
      <c r="B13" s="134"/>
      <c r="C13" s="135"/>
      <c r="D13" s="136">
        <v>58875</v>
      </c>
      <c r="E13" s="137"/>
      <c r="F13" s="138">
        <v>45966</v>
      </c>
      <c r="G13" s="150"/>
      <c r="H13" s="140"/>
    </row>
    <row r="14" spans="1:8" x14ac:dyDescent="0.2">
      <c r="A14" s="141"/>
      <c r="B14" s="142"/>
      <c r="C14" s="143"/>
      <c r="D14" s="144">
        <v>48954</v>
      </c>
      <c r="E14" s="145"/>
      <c r="F14" s="146">
        <v>27591</v>
      </c>
      <c r="G14" s="147"/>
      <c r="H14" s="148"/>
    </row>
    <row r="17" spans="1:11" x14ac:dyDescent="0.2">
      <c r="A17" s="125" t="s">
        <v>51</v>
      </c>
    </row>
    <row r="18" spans="1:11" x14ac:dyDescent="0.2">
      <c r="A18" s="151"/>
      <c r="B18" s="151" t="str">
        <f>実質収支比率等に係る経年分析!F$46</f>
        <v>R02</v>
      </c>
      <c r="C18" s="151" t="str">
        <f>実質収支比率等に係る経年分析!G$46</f>
        <v>R03</v>
      </c>
      <c r="D18" s="151" t="str">
        <f>実質収支比率等に係る経年分析!H$46</f>
        <v>R04</v>
      </c>
      <c r="E18" s="151" t="str">
        <f>実質収支比率等に係る経年分析!I$46</f>
        <v>R05</v>
      </c>
      <c r="F18" s="151" t="str">
        <f>実質収支比率等に係る経年分析!J$46</f>
        <v>R06</v>
      </c>
    </row>
    <row r="19" spans="1:11" x14ac:dyDescent="0.2">
      <c r="A19" s="151" t="s">
        <v>52</v>
      </c>
      <c r="B19" s="151">
        <f>ROUND(VALUE(SUBSTITUTE(実質収支比率等に係る経年分析!F$48,"▲","-")),2)</f>
        <v>9.06</v>
      </c>
      <c r="C19" s="151">
        <f>ROUND(VALUE(SUBSTITUTE(実質収支比率等に係る経年分析!G$48,"▲","-")),2)</f>
        <v>11.41</v>
      </c>
      <c r="D19" s="151">
        <f>ROUND(VALUE(SUBSTITUTE(実質収支比率等に係る経年分析!H$48,"▲","-")),2)</f>
        <v>10.47</v>
      </c>
      <c r="E19" s="151">
        <f>ROUND(VALUE(SUBSTITUTE(実質収支比率等に係る経年分析!I$48,"▲","-")),2)</f>
        <v>7.33</v>
      </c>
      <c r="F19" s="151">
        <f>ROUND(VALUE(SUBSTITUTE(実質収支比率等に係る経年分析!J$48,"▲","-")),2)</f>
        <v>9.68</v>
      </c>
    </row>
    <row r="20" spans="1:11" x14ac:dyDescent="0.2">
      <c r="A20" s="151" t="s">
        <v>53</v>
      </c>
      <c r="B20" s="151">
        <f>ROUND(VALUE(SUBSTITUTE(実質収支比率等に係る経年分析!F$47,"▲","-")),2)</f>
        <v>28.87</v>
      </c>
      <c r="C20" s="151">
        <f>ROUND(VALUE(SUBSTITUTE(実質収支比率等に係る経年分析!G$47,"▲","-")),2)</f>
        <v>31.41</v>
      </c>
      <c r="D20" s="151">
        <f>ROUND(VALUE(SUBSTITUTE(実質収支比率等に係る経年分析!H$47,"▲","-")),2)</f>
        <v>28.58</v>
      </c>
      <c r="E20" s="151">
        <f>ROUND(VALUE(SUBSTITUTE(実質収支比率等に係る経年分析!I$47,"▲","-")),2)</f>
        <v>31.03</v>
      </c>
      <c r="F20" s="151">
        <f>ROUND(VALUE(SUBSTITUTE(実質収支比率等に係る経年分析!J$47,"▲","-")),2)</f>
        <v>30.1</v>
      </c>
    </row>
    <row r="21" spans="1:11" x14ac:dyDescent="0.2">
      <c r="A21" s="151" t="s">
        <v>54</v>
      </c>
      <c r="B21" s="151">
        <f>IF(ISNUMBER(VALUE(SUBSTITUTE(実質収支比率等に係る経年分析!F$49,"▲","-"))),ROUND(VALUE(SUBSTITUTE(実質収支比率等に係る経年分析!F$49,"▲","-")),2),NA())</f>
        <v>5.03</v>
      </c>
      <c r="C21" s="151">
        <f>IF(ISNUMBER(VALUE(SUBSTITUTE(実質収支比率等に係る経年分析!G$49,"▲","-"))),ROUND(VALUE(SUBSTITUTE(実質収支比率等に係る経年分析!G$49,"▲","-")),2),NA())</f>
        <v>1.62</v>
      </c>
      <c r="D21" s="151">
        <f>IF(ISNUMBER(VALUE(SUBSTITUTE(実質収支比率等に係る経年分析!H$49,"▲","-"))),ROUND(VALUE(SUBSTITUTE(実質収支比率等に係る経年分析!H$49,"▲","-")),2),NA())</f>
        <v>-3.12</v>
      </c>
      <c r="E21" s="151">
        <f>IF(ISNUMBER(VALUE(SUBSTITUTE(実質収支比率等に係る経年分析!I$49,"▲","-"))),ROUND(VALUE(SUBSTITUTE(実質収支比率等に係る経年分析!I$49,"▲","-")),2),NA())</f>
        <v>1.03</v>
      </c>
      <c r="F21" s="151">
        <f>IF(ISNUMBER(VALUE(SUBSTITUTE(実質収支比率等に係る経年分析!J$49,"▲","-"))),ROUND(VALUE(SUBSTITUTE(実質収支比率等に係る経年分析!J$49,"▲","-")),2),NA())</f>
        <v>3.22</v>
      </c>
    </row>
    <row r="24" spans="1:11" x14ac:dyDescent="0.2">
      <c r="A24" s="125" t="s">
        <v>55</v>
      </c>
    </row>
    <row r="25" spans="1:11" x14ac:dyDescent="0.2">
      <c r="A25" s="152"/>
      <c r="B25" s="152" t="str">
        <f>連結実質赤字比率に係る赤字・黒字の構成分析!F$33</f>
        <v>R02</v>
      </c>
      <c r="C25" s="152"/>
      <c r="D25" s="152" t="str">
        <f>連結実質赤字比率に係る赤字・黒字の構成分析!G$33</f>
        <v>R03</v>
      </c>
      <c r="E25" s="152"/>
      <c r="F25" s="152" t="str">
        <f>連結実質赤字比率に係る赤字・黒字の構成分析!H$33</f>
        <v>R04</v>
      </c>
      <c r="G25" s="152"/>
      <c r="H25" s="152" t="str">
        <f>連結実質赤字比率に係る赤字・黒字の構成分析!I$33</f>
        <v>R05</v>
      </c>
      <c r="I25" s="152"/>
      <c r="J25" s="152" t="str">
        <f>連結実質赤字比率に係る赤字・黒字の構成分析!J$33</f>
        <v>R06</v>
      </c>
      <c r="K25" s="152"/>
    </row>
    <row r="26" spans="1:11" x14ac:dyDescent="0.2">
      <c r="A26" s="152"/>
      <c r="B26" s="152" t="s">
        <v>56</v>
      </c>
      <c r="C26" s="152" t="s">
        <v>57</v>
      </c>
      <c r="D26" s="152" t="s">
        <v>56</v>
      </c>
      <c r="E26" s="152" t="s">
        <v>57</v>
      </c>
      <c r="F26" s="152" t="s">
        <v>56</v>
      </c>
      <c r="G26" s="152" t="s">
        <v>57</v>
      </c>
      <c r="H26" s="152" t="s">
        <v>56</v>
      </c>
      <c r="I26" s="152" t="s">
        <v>57</v>
      </c>
      <c r="J26" s="152" t="s">
        <v>56</v>
      </c>
      <c r="K26" s="152" t="s">
        <v>57</v>
      </c>
    </row>
    <row r="27" spans="1:11" x14ac:dyDescent="0.2">
      <c r="A27" s="152" t="str">
        <f>IF(連結実質赤字比率に係る赤字・黒字の構成分析!C$43="",NA(),連結実質赤字比率に係る赤字・黒字の構成分析!C$43)</f>
        <v>その他会計（黒字）</v>
      </c>
      <c r="B27" s="152" t="e">
        <f>IF(ROUND(VALUE(SUBSTITUTE(連結実質赤字比率に係る赤字・黒字の構成分析!F$43,"▲", "-")), 2) &lt; 0, ABS(ROUND(VALUE(SUBSTITUTE(連結実質赤字比率に係る赤字・黒字の構成分析!F$43,"▲", "-")), 2)), NA())</f>
        <v>#VALUE!</v>
      </c>
      <c r="C27" s="152" t="e">
        <f>IF(ROUND(VALUE(SUBSTITUTE(連結実質赤字比率に係る赤字・黒字の構成分析!F$43,"▲", "-")), 2) &gt;= 0, ABS(ROUND(VALUE(SUBSTITUTE(連結実質赤字比率に係る赤字・黒字の構成分析!F$43,"▲", "-")), 2)), NA())</f>
        <v>#VALUE!</v>
      </c>
      <c r="D27" s="152" t="e">
        <f>IF(ROUND(VALUE(SUBSTITUTE(連結実質赤字比率に係る赤字・黒字の構成分析!G$43,"▲", "-")), 2) &lt; 0, ABS(ROUND(VALUE(SUBSTITUTE(連結実質赤字比率に係る赤字・黒字の構成分析!G$43,"▲", "-")), 2)), NA())</f>
        <v>#VALUE!</v>
      </c>
      <c r="E27" s="152" t="e">
        <f>IF(ROUND(VALUE(SUBSTITUTE(連結実質赤字比率に係る赤字・黒字の構成分析!G$43,"▲", "-")), 2) &gt;= 0, ABS(ROUND(VALUE(SUBSTITUTE(連結実質赤字比率に係る赤字・黒字の構成分析!G$43,"▲", "-")), 2)), NA())</f>
        <v>#VALUE!</v>
      </c>
      <c r="F27" s="152" t="e">
        <f>IF(ROUND(VALUE(SUBSTITUTE(連結実質赤字比率に係る赤字・黒字の構成分析!H$43,"▲", "-")), 2) &lt; 0, ABS(ROUND(VALUE(SUBSTITUTE(連結実質赤字比率に係る赤字・黒字の構成分析!H$43,"▲", "-")), 2)), NA())</f>
        <v>#VALUE!</v>
      </c>
      <c r="G27" s="152" t="e">
        <f>IF(ROUND(VALUE(SUBSTITUTE(連結実質赤字比率に係る赤字・黒字の構成分析!H$43,"▲", "-")), 2) &gt;= 0, ABS(ROUND(VALUE(SUBSTITUTE(連結実質赤字比率に係る赤字・黒字の構成分析!H$43,"▲", "-")), 2)), NA())</f>
        <v>#VALUE!</v>
      </c>
      <c r="H27" s="152" t="e">
        <f>IF(ROUND(VALUE(SUBSTITUTE(連結実質赤字比率に係る赤字・黒字の構成分析!I$43,"▲", "-")), 2) &lt; 0, ABS(ROUND(VALUE(SUBSTITUTE(連結実質赤字比率に係る赤字・黒字の構成分析!I$43,"▲", "-")), 2)), NA())</f>
        <v>#VALUE!</v>
      </c>
      <c r="I27" s="152" t="e">
        <f>IF(ROUND(VALUE(SUBSTITUTE(連結実質赤字比率に係る赤字・黒字の構成分析!I$43,"▲", "-")), 2) &gt;= 0, ABS(ROUND(VALUE(SUBSTITUTE(連結実質赤字比率に係る赤字・黒字の構成分析!I$43,"▲", "-")), 2)), NA())</f>
        <v>#VALUE!</v>
      </c>
      <c r="J27" s="152" t="e">
        <f>IF(ROUND(VALUE(SUBSTITUTE(連結実質赤字比率に係る赤字・黒字の構成分析!J$43,"▲", "-")), 2) &lt; 0, ABS(ROUND(VALUE(SUBSTITUTE(連結実質赤字比率に係る赤字・黒字の構成分析!J$43,"▲", "-")), 2)), NA())</f>
        <v>#VALUE!</v>
      </c>
      <c r="K27" s="152" t="e">
        <f>IF(ROUND(VALUE(SUBSTITUTE(連結実質赤字比率に係る赤字・黒字の構成分析!J$43,"▲", "-")), 2) &gt;= 0, ABS(ROUND(VALUE(SUBSTITUTE(連結実質赤字比率に係る赤字・黒字の構成分析!J$43,"▲", "-")), 2)), NA())</f>
        <v>#VALUE!</v>
      </c>
    </row>
    <row r="28" spans="1:11" x14ac:dyDescent="0.2">
      <c r="A28" s="152" t="str">
        <f>IF(連結実質赤字比率に係る赤字・黒字の構成分析!C$42="",NA(),連結実質赤字比率に係る赤字・黒字の構成分析!C$42)</f>
        <v>その他会計（赤字）</v>
      </c>
      <c r="B28" s="152" t="e">
        <f>IF(ROUND(VALUE(SUBSTITUTE(連結実質赤字比率に係る赤字・黒字の構成分析!F$42,"▲", "-")), 2) &lt; 0, ABS(ROUND(VALUE(SUBSTITUTE(連結実質赤字比率に係る赤字・黒字の構成分析!F$42,"▲", "-")), 2)), NA())</f>
        <v>#VALUE!</v>
      </c>
      <c r="C28" s="152" t="e">
        <f>IF(ROUND(VALUE(SUBSTITUTE(連結実質赤字比率に係る赤字・黒字の構成分析!F$42,"▲", "-")), 2) &gt;= 0, ABS(ROUND(VALUE(SUBSTITUTE(連結実質赤字比率に係る赤字・黒字の構成分析!F$42,"▲", "-")), 2)), NA())</f>
        <v>#VALUE!</v>
      </c>
      <c r="D28" s="152" t="e">
        <f>IF(ROUND(VALUE(SUBSTITUTE(連結実質赤字比率に係る赤字・黒字の構成分析!G$42,"▲", "-")), 2) &lt; 0, ABS(ROUND(VALUE(SUBSTITUTE(連結実質赤字比率に係る赤字・黒字の構成分析!G$42,"▲", "-")), 2)), NA())</f>
        <v>#VALUE!</v>
      </c>
      <c r="E28" s="152" t="e">
        <f>IF(ROUND(VALUE(SUBSTITUTE(連結実質赤字比率に係る赤字・黒字の構成分析!G$42,"▲", "-")), 2) &gt;= 0, ABS(ROUND(VALUE(SUBSTITUTE(連結実質赤字比率に係る赤字・黒字の構成分析!G$42,"▲", "-")), 2)), NA())</f>
        <v>#VALUE!</v>
      </c>
      <c r="F28" s="152" t="e">
        <f>IF(ROUND(VALUE(SUBSTITUTE(連結実質赤字比率に係る赤字・黒字の構成分析!H$42,"▲", "-")), 2) &lt; 0, ABS(ROUND(VALUE(SUBSTITUTE(連結実質赤字比率に係る赤字・黒字の構成分析!H$42,"▲", "-")), 2)), NA())</f>
        <v>#VALUE!</v>
      </c>
      <c r="G28" s="152" t="e">
        <f>IF(ROUND(VALUE(SUBSTITUTE(連結実質赤字比率に係る赤字・黒字の構成分析!H$42,"▲", "-")), 2) &gt;= 0, ABS(ROUND(VALUE(SUBSTITUTE(連結実質赤字比率に係る赤字・黒字の構成分析!H$42,"▲", "-")), 2)), NA())</f>
        <v>#VALUE!</v>
      </c>
      <c r="H28" s="152" t="e">
        <f>IF(ROUND(VALUE(SUBSTITUTE(連結実質赤字比率に係る赤字・黒字の構成分析!I$42,"▲", "-")), 2) &lt; 0, ABS(ROUND(VALUE(SUBSTITUTE(連結実質赤字比率に係る赤字・黒字の構成分析!I$42,"▲", "-")), 2)), NA())</f>
        <v>#VALUE!</v>
      </c>
      <c r="I28" s="152" t="e">
        <f>IF(ROUND(VALUE(SUBSTITUTE(連結実質赤字比率に係る赤字・黒字の構成分析!I$42,"▲", "-")), 2) &gt;= 0, ABS(ROUND(VALUE(SUBSTITUTE(連結実質赤字比率に係る赤字・黒字の構成分析!I$42,"▲", "-")), 2)), NA())</f>
        <v>#VALUE!</v>
      </c>
      <c r="J28" s="152" t="e">
        <f>IF(ROUND(VALUE(SUBSTITUTE(連結実質赤字比率に係る赤字・黒字の構成分析!J$42,"▲", "-")), 2) &lt; 0, ABS(ROUND(VALUE(SUBSTITUTE(連結実質赤字比率に係る赤字・黒字の構成分析!J$42,"▲", "-")), 2)), NA())</f>
        <v>#VALUE!</v>
      </c>
      <c r="K28" s="152" t="e">
        <f>IF(ROUND(VALUE(SUBSTITUTE(連結実質赤字比率に係る赤字・黒字の構成分析!J$42,"▲", "-")), 2) &gt;= 0, ABS(ROUND(VALUE(SUBSTITUTE(連結実質赤字比率に係る赤字・黒字の構成分析!J$42,"▲", "-")), 2)), NA())</f>
        <v>#VALUE!</v>
      </c>
    </row>
    <row r="29" spans="1:11" x14ac:dyDescent="0.2">
      <c r="A29" s="152" t="str">
        <f>IF(連結実質赤字比率に係る赤字・黒字の構成分析!C$41="",NA(),連結実質赤字比率に係る赤字・黒字の構成分析!C$41)</f>
        <v>学校給食事業特別会計</v>
      </c>
      <c r="B29" s="152" t="e">
        <f>IF(ROUND(VALUE(SUBSTITUTE(連結実質赤字比率に係る赤字・黒字の構成分析!F$41,"▲", "-")), 2) &lt; 0, ABS(ROUND(VALUE(SUBSTITUTE(連結実質赤字比率に係る赤字・黒字の構成分析!F$41,"▲", "-")), 2)), NA())</f>
        <v>#VALUE!</v>
      </c>
      <c r="C29" s="152" t="e">
        <f>IF(ROUND(VALUE(SUBSTITUTE(連結実質赤字比率に係る赤字・黒字の構成分析!F$41,"▲", "-")), 2) &gt;= 0, ABS(ROUND(VALUE(SUBSTITUTE(連結実質赤字比率に係る赤字・黒字の構成分析!F$41,"▲", "-")), 2)), NA())</f>
        <v>#VALUE!</v>
      </c>
      <c r="D29" s="152" t="e">
        <f>IF(ROUND(VALUE(SUBSTITUTE(連結実質赤字比率に係る赤字・黒字の構成分析!G$41,"▲", "-")), 2) &lt; 0, ABS(ROUND(VALUE(SUBSTITUTE(連結実質赤字比率に係る赤字・黒字の構成分析!G$41,"▲", "-")), 2)), NA())</f>
        <v>#VALUE!</v>
      </c>
      <c r="E29" s="152" t="e">
        <f>IF(ROUND(VALUE(SUBSTITUTE(連結実質赤字比率に係る赤字・黒字の構成分析!G$41,"▲", "-")), 2) &gt;= 0, ABS(ROUND(VALUE(SUBSTITUTE(連結実質赤字比率に係る赤字・黒字の構成分析!G$41,"▲", "-")), 2)), NA())</f>
        <v>#VALUE!</v>
      </c>
      <c r="F29" s="152" t="e">
        <f>IF(ROUND(VALUE(SUBSTITUTE(連結実質赤字比率に係る赤字・黒字の構成分析!H$41,"▲", "-")), 2) &lt; 0, ABS(ROUND(VALUE(SUBSTITUTE(連結実質赤字比率に係る赤字・黒字の構成分析!H$41,"▲", "-")), 2)), NA())</f>
        <v>#VALUE!</v>
      </c>
      <c r="G29" s="152" t="e">
        <f>IF(ROUND(VALUE(SUBSTITUTE(連結実質赤字比率に係る赤字・黒字の構成分析!H$41,"▲", "-")), 2) &gt;= 0, ABS(ROUND(VALUE(SUBSTITUTE(連結実質赤字比率に係る赤字・黒字の構成分析!H$41,"▲", "-")), 2)), NA())</f>
        <v>#VALUE!</v>
      </c>
      <c r="H29" s="152" t="e">
        <f>IF(ROUND(VALUE(SUBSTITUTE(連結実質赤字比率に係る赤字・黒字の構成分析!I$41,"▲", "-")), 2) &lt; 0, ABS(ROUND(VALUE(SUBSTITUTE(連結実質赤字比率に係る赤字・黒字の構成分析!I$41,"▲", "-")), 2)), NA())</f>
        <v>#VALUE!</v>
      </c>
      <c r="I29" s="152" t="e">
        <f>IF(ROUND(VALUE(SUBSTITUTE(連結実質赤字比率に係る赤字・黒字の構成分析!I$41,"▲", "-")), 2) &gt;= 0, ABS(ROUND(VALUE(SUBSTITUTE(連結実質赤字比率に係る赤字・黒字の構成分析!I$41,"▲", "-")), 2)), NA())</f>
        <v>#VALUE!</v>
      </c>
      <c r="J29" s="152" t="e">
        <f>IF(ROUND(VALUE(SUBSTITUTE(連結実質赤字比率に係る赤字・黒字の構成分析!J$41,"▲", "-")), 2) &lt; 0, ABS(ROUND(VALUE(SUBSTITUTE(連結実質赤字比率に係る赤字・黒字の構成分析!J$41,"▲", "-")), 2)), NA())</f>
        <v>#N/A</v>
      </c>
      <c r="K29" s="152">
        <f>IF(ROUND(VALUE(SUBSTITUTE(連結実質赤字比率に係る赤字・黒字の構成分析!J$41,"▲", "-")), 2) &gt;= 0, ABS(ROUND(VALUE(SUBSTITUTE(連結実質赤字比率に係る赤字・黒字の構成分析!J$41,"▲", "-")), 2)), NA())</f>
        <v>0</v>
      </c>
    </row>
    <row r="30" spans="1:11" x14ac:dyDescent="0.2">
      <c r="A30" s="152" t="str">
        <f>IF(連結実質赤字比率に係る赤字・黒字の構成分析!C$40="",NA(),連結実質赤字比率に係る赤字・黒字の構成分析!C$40)</f>
        <v>公共用地取得事業特別会計</v>
      </c>
      <c r="B30" s="152" t="e">
        <f>IF(ROUND(VALUE(SUBSTITUTE(連結実質赤字比率に係る赤字・黒字の構成分析!F$40,"▲", "-")), 2) &lt; 0, ABS(ROUND(VALUE(SUBSTITUTE(連結実質赤字比率に係る赤字・黒字の構成分析!F$40,"▲", "-")), 2)), NA())</f>
        <v>#N/A</v>
      </c>
      <c r="C30" s="152">
        <f>IF(ROUND(VALUE(SUBSTITUTE(連結実質赤字比率に係る赤字・黒字の構成分析!F$40,"▲", "-")), 2) &gt;= 0, ABS(ROUND(VALUE(SUBSTITUTE(連結実質赤字比率に係る赤字・黒字の構成分析!F$40,"▲", "-")), 2)), NA())</f>
        <v>0</v>
      </c>
      <c r="D30" s="152" t="e">
        <f>IF(ROUND(VALUE(SUBSTITUTE(連結実質赤字比率に係る赤字・黒字の構成分析!G$40,"▲", "-")), 2) &lt; 0, ABS(ROUND(VALUE(SUBSTITUTE(連結実質赤字比率に係る赤字・黒字の構成分析!G$40,"▲", "-")), 2)), NA())</f>
        <v>#N/A</v>
      </c>
      <c r="E30" s="152">
        <f>IF(ROUND(VALUE(SUBSTITUTE(連結実質赤字比率に係る赤字・黒字の構成分析!G$40,"▲", "-")), 2) &gt;= 0, ABS(ROUND(VALUE(SUBSTITUTE(連結実質赤字比率に係る赤字・黒字の構成分析!G$40,"▲", "-")), 2)), NA())</f>
        <v>0</v>
      </c>
      <c r="F30" s="152" t="e">
        <f>IF(ROUND(VALUE(SUBSTITUTE(連結実質赤字比率に係る赤字・黒字の構成分析!H$40,"▲", "-")), 2) &lt; 0, ABS(ROUND(VALUE(SUBSTITUTE(連結実質赤字比率に係る赤字・黒字の構成分析!H$40,"▲", "-")), 2)), NA())</f>
        <v>#N/A</v>
      </c>
      <c r="G30" s="152">
        <f>IF(ROUND(VALUE(SUBSTITUTE(連結実質赤字比率に係る赤字・黒字の構成分析!H$40,"▲", "-")), 2) &gt;= 0, ABS(ROUND(VALUE(SUBSTITUTE(連結実質赤字比率に係る赤字・黒字の構成分析!H$40,"▲", "-")), 2)), NA())</f>
        <v>0</v>
      </c>
      <c r="H30" s="152" t="e">
        <f>IF(ROUND(VALUE(SUBSTITUTE(連結実質赤字比率に係る赤字・黒字の構成分析!I$40,"▲", "-")), 2) &lt; 0, ABS(ROUND(VALUE(SUBSTITUTE(連結実質赤字比率に係る赤字・黒字の構成分析!I$40,"▲", "-")), 2)), NA())</f>
        <v>#N/A</v>
      </c>
      <c r="I30" s="152">
        <f>IF(ROUND(VALUE(SUBSTITUTE(連結実質赤字比率に係る赤字・黒字の構成分析!I$40,"▲", "-")), 2) &gt;= 0, ABS(ROUND(VALUE(SUBSTITUTE(連結実質赤字比率に係る赤字・黒字の構成分析!I$40,"▲", "-")), 2)), NA())</f>
        <v>0</v>
      </c>
      <c r="J30" s="152" t="e">
        <f>IF(ROUND(VALUE(SUBSTITUTE(連結実質赤字比率に係る赤字・黒字の構成分析!J$40,"▲", "-")), 2) &lt; 0, ABS(ROUND(VALUE(SUBSTITUTE(連結実質赤字比率に係る赤字・黒字の構成分析!J$40,"▲", "-")), 2)), NA())</f>
        <v>#N/A</v>
      </c>
      <c r="K30" s="152">
        <f>IF(ROUND(VALUE(SUBSTITUTE(連結実質赤字比率に係る赤字・黒字の構成分析!J$40,"▲", "-")), 2) &gt;= 0, ABS(ROUND(VALUE(SUBSTITUTE(連結実質赤字比率に係る赤字・黒字の構成分析!J$40,"▲", "-")), 2)), NA())</f>
        <v>0</v>
      </c>
    </row>
    <row r="31" spans="1:11" x14ac:dyDescent="0.2">
      <c r="A31" s="152" t="str">
        <f>IF(連結実質赤字比率に係る赤字・黒字の構成分析!C$39="",NA(),連結実質赤字比率に係る赤字・黒字の構成分析!C$39)</f>
        <v>後期高齢者医療事業特別会計</v>
      </c>
      <c r="B31" s="152" t="e">
        <f>IF(ROUND(VALUE(SUBSTITUTE(連結実質赤字比率に係る赤字・黒字の構成分析!F$39,"▲", "-")), 2) &lt; 0, ABS(ROUND(VALUE(SUBSTITUTE(連結実質赤字比率に係る赤字・黒字の構成分析!F$39,"▲", "-")), 2)), NA())</f>
        <v>#N/A</v>
      </c>
      <c r="C31" s="152">
        <f>IF(ROUND(VALUE(SUBSTITUTE(連結実質赤字比率に係る赤字・黒字の構成分析!F$39,"▲", "-")), 2) &gt;= 0, ABS(ROUND(VALUE(SUBSTITUTE(連結実質赤字比率に係る赤字・黒字の構成分析!F$39,"▲", "-")), 2)), NA())</f>
        <v>7.0000000000000007E-2</v>
      </c>
      <c r="D31" s="152" t="e">
        <f>IF(ROUND(VALUE(SUBSTITUTE(連結実質赤字比率に係る赤字・黒字の構成分析!G$39,"▲", "-")), 2) &lt; 0, ABS(ROUND(VALUE(SUBSTITUTE(連結実質赤字比率に係る赤字・黒字の構成分析!G$39,"▲", "-")), 2)), NA())</f>
        <v>#N/A</v>
      </c>
      <c r="E31" s="152">
        <f>IF(ROUND(VALUE(SUBSTITUTE(連結実質赤字比率に係る赤字・黒字の構成分析!G$39,"▲", "-")), 2) &gt;= 0, ABS(ROUND(VALUE(SUBSTITUTE(連結実質赤字比率に係る赤字・黒字の構成分析!G$39,"▲", "-")), 2)), NA())</f>
        <v>7.0000000000000007E-2</v>
      </c>
      <c r="F31" s="152" t="e">
        <f>IF(ROUND(VALUE(SUBSTITUTE(連結実質赤字比率に係る赤字・黒字の構成分析!H$39,"▲", "-")), 2) &lt; 0, ABS(ROUND(VALUE(SUBSTITUTE(連結実質赤字比率に係る赤字・黒字の構成分析!H$39,"▲", "-")), 2)), NA())</f>
        <v>#N/A</v>
      </c>
      <c r="G31" s="152">
        <f>IF(ROUND(VALUE(SUBSTITUTE(連結実質赤字比率に係る赤字・黒字の構成分析!H$39,"▲", "-")), 2) &gt;= 0, ABS(ROUND(VALUE(SUBSTITUTE(連結実質赤字比率に係る赤字・黒字の構成分析!H$39,"▲", "-")), 2)), NA())</f>
        <v>0.08</v>
      </c>
      <c r="H31" s="152" t="e">
        <f>IF(ROUND(VALUE(SUBSTITUTE(連結実質赤字比率に係る赤字・黒字の構成分析!I$39,"▲", "-")), 2) &lt; 0, ABS(ROUND(VALUE(SUBSTITUTE(連結実質赤字比率に係る赤字・黒字の構成分析!I$39,"▲", "-")), 2)), NA())</f>
        <v>#N/A</v>
      </c>
      <c r="I31" s="152">
        <f>IF(ROUND(VALUE(SUBSTITUTE(連結実質赤字比率に係る赤字・黒字の構成分析!I$39,"▲", "-")), 2) &gt;= 0, ABS(ROUND(VALUE(SUBSTITUTE(連結実質赤字比率に係る赤字・黒字の構成分析!I$39,"▲", "-")), 2)), NA())</f>
        <v>7.0000000000000007E-2</v>
      </c>
      <c r="J31" s="152" t="e">
        <f>IF(ROUND(VALUE(SUBSTITUTE(連結実質赤字比率に係る赤字・黒字の構成分析!J$39,"▲", "-")), 2) &lt; 0, ABS(ROUND(VALUE(SUBSTITUTE(連結実質赤字比率に係る赤字・黒字の構成分析!J$39,"▲", "-")), 2)), NA())</f>
        <v>#N/A</v>
      </c>
      <c r="K31" s="152">
        <f>IF(ROUND(VALUE(SUBSTITUTE(連結実質赤字比率に係る赤字・黒字の構成分析!J$39,"▲", "-")), 2) &gt;= 0, ABS(ROUND(VALUE(SUBSTITUTE(連結実質赤字比率に係る赤字・黒字の構成分析!J$39,"▲", "-")), 2)), NA())</f>
        <v>7.0000000000000007E-2</v>
      </c>
    </row>
    <row r="32" spans="1:11" x14ac:dyDescent="0.2">
      <c r="A32" s="152" t="str">
        <f>IF(連結実質赤字比率に係る赤字・黒字の構成分析!C$38="",NA(),連結実質赤字比率に係る赤字・黒字の構成分析!C$38)</f>
        <v>国民健康保険事業特別会計</v>
      </c>
      <c r="B32" s="152" t="e">
        <f>IF(ROUND(VALUE(SUBSTITUTE(連結実質赤字比率に係る赤字・黒字の構成分析!F$38,"▲", "-")), 2) &lt; 0, ABS(ROUND(VALUE(SUBSTITUTE(連結実質赤字比率に係る赤字・黒字の構成分析!F$38,"▲", "-")), 2)), NA())</f>
        <v>#N/A</v>
      </c>
      <c r="C32" s="152">
        <f>IF(ROUND(VALUE(SUBSTITUTE(連結実質赤字比率に係る赤字・黒字の構成分析!F$38,"▲", "-")), 2) &gt;= 0, ABS(ROUND(VALUE(SUBSTITUTE(連結実質赤字比率に係る赤字・黒字の構成分析!F$38,"▲", "-")), 2)), NA())</f>
        <v>0.31</v>
      </c>
      <c r="D32" s="152" t="e">
        <f>IF(ROUND(VALUE(SUBSTITUTE(連結実質赤字比率に係る赤字・黒字の構成分析!G$38,"▲", "-")), 2) &lt; 0, ABS(ROUND(VALUE(SUBSTITUTE(連結実質赤字比率に係る赤字・黒字の構成分析!G$38,"▲", "-")), 2)), NA())</f>
        <v>#N/A</v>
      </c>
      <c r="E32" s="152">
        <f>IF(ROUND(VALUE(SUBSTITUTE(連結実質赤字比率に係る赤字・黒字の構成分析!G$38,"▲", "-")), 2) &gt;= 0, ABS(ROUND(VALUE(SUBSTITUTE(連結実質赤字比率に係る赤字・黒字の構成分析!G$38,"▲", "-")), 2)), NA())</f>
        <v>0.32</v>
      </c>
      <c r="F32" s="152" t="e">
        <f>IF(ROUND(VALUE(SUBSTITUTE(連結実質赤字比率に係る赤字・黒字の構成分析!H$38,"▲", "-")), 2) &lt; 0, ABS(ROUND(VALUE(SUBSTITUTE(連結実質赤字比率に係る赤字・黒字の構成分析!H$38,"▲", "-")), 2)), NA())</f>
        <v>#N/A</v>
      </c>
      <c r="G32" s="152">
        <f>IF(ROUND(VALUE(SUBSTITUTE(連結実質赤字比率に係る赤字・黒字の構成分析!H$38,"▲", "-")), 2) &gt;= 0, ABS(ROUND(VALUE(SUBSTITUTE(連結実質赤字比率に係る赤字・黒字の構成分析!H$38,"▲", "-")), 2)), NA())</f>
        <v>0.12</v>
      </c>
      <c r="H32" s="152" t="e">
        <f>IF(ROUND(VALUE(SUBSTITUTE(連結実質赤字比率に係る赤字・黒字の構成分析!I$38,"▲", "-")), 2) &lt; 0, ABS(ROUND(VALUE(SUBSTITUTE(連結実質赤字比率に係る赤字・黒字の構成分析!I$38,"▲", "-")), 2)), NA())</f>
        <v>#N/A</v>
      </c>
      <c r="I32" s="152">
        <f>IF(ROUND(VALUE(SUBSTITUTE(連結実質赤字比率に係る赤字・黒字の構成分析!I$38,"▲", "-")), 2) &gt;= 0, ABS(ROUND(VALUE(SUBSTITUTE(連結実質赤字比率に係る赤字・黒字の構成分析!I$38,"▲", "-")), 2)), NA())</f>
        <v>0.23</v>
      </c>
      <c r="J32" s="152" t="e">
        <f>IF(ROUND(VALUE(SUBSTITUTE(連結実質赤字比率に係る赤字・黒字の構成分析!J$38,"▲", "-")), 2) &lt; 0, ABS(ROUND(VALUE(SUBSTITUTE(連結実質赤字比率に係る赤字・黒字の構成分析!J$38,"▲", "-")), 2)), NA())</f>
        <v>#N/A</v>
      </c>
      <c r="K32" s="152">
        <f>IF(ROUND(VALUE(SUBSTITUTE(連結実質赤字比率に係る赤字・黒字の構成分析!J$38,"▲", "-")), 2) &gt;= 0, ABS(ROUND(VALUE(SUBSTITUTE(連結実質赤字比率に係る赤字・黒字の構成分析!J$38,"▲", "-")), 2)), NA())</f>
        <v>0.31</v>
      </c>
    </row>
    <row r="33" spans="1:16" x14ac:dyDescent="0.2">
      <c r="A33" s="152" t="str">
        <f>IF(連結実質赤字比率に係る赤字・黒字の構成分析!C$37="",NA(),連結実質赤字比率に係る赤字・黒字の構成分析!C$37)</f>
        <v>介護保険事業特別会計</v>
      </c>
      <c r="B33" s="152" t="e">
        <f>IF(ROUND(VALUE(SUBSTITUTE(連結実質赤字比率に係る赤字・黒字の構成分析!F$37,"▲", "-")), 2) &lt; 0, ABS(ROUND(VALUE(SUBSTITUTE(連結実質赤字比率に係る赤字・黒字の構成分析!F$37,"▲", "-")), 2)), NA())</f>
        <v>#N/A</v>
      </c>
      <c r="C33" s="152">
        <f>IF(ROUND(VALUE(SUBSTITUTE(連結実質赤字比率に係る赤字・黒字の構成分析!F$37,"▲", "-")), 2) &gt;= 0, ABS(ROUND(VALUE(SUBSTITUTE(連結実質赤字比率に係る赤字・黒字の構成分析!F$37,"▲", "-")), 2)), NA())</f>
        <v>0.42</v>
      </c>
      <c r="D33" s="152" t="e">
        <f>IF(ROUND(VALUE(SUBSTITUTE(連結実質赤字比率に係る赤字・黒字の構成分析!G$37,"▲", "-")), 2) &lt; 0, ABS(ROUND(VALUE(SUBSTITUTE(連結実質赤字比率に係る赤字・黒字の構成分析!G$37,"▲", "-")), 2)), NA())</f>
        <v>#N/A</v>
      </c>
      <c r="E33" s="152">
        <f>IF(ROUND(VALUE(SUBSTITUTE(連結実質赤字比率に係る赤字・黒字の構成分析!G$37,"▲", "-")), 2) &gt;= 0, ABS(ROUND(VALUE(SUBSTITUTE(連結実質赤字比率に係る赤字・黒字の構成分析!G$37,"▲", "-")), 2)), NA())</f>
        <v>0.18</v>
      </c>
      <c r="F33" s="152" t="e">
        <f>IF(ROUND(VALUE(SUBSTITUTE(連結実質赤字比率に係る赤字・黒字の構成分析!H$37,"▲", "-")), 2) &lt; 0, ABS(ROUND(VALUE(SUBSTITUTE(連結実質赤字比率に係る赤字・黒字の構成分析!H$37,"▲", "-")), 2)), NA())</f>
        <v>#N/A</v>
      </c>
      <c r="G33" s="152">
        <f>IF(ROUND(VALUE(SUBSTITUTE(連結実質赤字比率に係る赤字・黒字の構成分析!H$37,"▲", "-")), 2) &gt;= 0, ABS(ROUND(VALUE(SUBSTITUTE(連結実質赤字比率に係る赤字・黒字の構成分析!H$37,"▲", "-")), 2)), NA())</f>
        <v>1.07</v>
      </c>
      <c r="H33" s="152" t="e">
        <f>IF(ROUND(VALUE(SUBSTITUTE(連結実質赤字比率に係る赤字・黒字の構成分析!I$37,"▲", "-")), 2) &lt; 0, ABS(ROUND(VALUE(SUBSTITUTE(連結実質赤字比率に係る赤字・黒字の構成分析!I$37,"▲", "-")), 2)), NA())</f>
        <v>#N/A</v>
      </c>
      <c r="I33" s="152">
        <f>IF(ROUND(VALUE(SUBSTITUTE(連結実質赤字比率に係る赤字・黒字の構成分析!I$37,"▲", "-")), 2) &gt;= 0, ABS(ROUND(VALUE(SUBSTITUTE(連結実質赤字比率に係る赤字・黒字の構成分析!I$37,"▲", "-")), 2)), NA())</f>
        <v>1.02</v>
      </c>
      <c r="J33" s="152" t="e">
        <f>IF(ROUND(VALUE(SUBSTITUTE(連結実質赤字比率に係る赤字・黒字の構成分析!J$37,"▲", "-")), 2) &lt; 0, ABS(ROUND(VALUE(SUBSTITUTE(連結実質赤字比率に係る赤字・黒字の構成分析!J$37,"▲", "-")), 2)), NA())</f>
        <v>#N/A</v>
      </c>
      <c r="K33" s="152">
        <f>IF(ROUND(VALUE(SUBSTITUTE(連結実質赤字比率に係る赤字・黒字の構成分析!J$37,"▲", "-")), 2) &gt;= 0, ABS(ROUND(VALUE(SUBSTITUTE(連結実質赤字比率に係る赤字・黒字の構成分析!J$37,"▲", "-")), 2)), NA())</f>
        <v>1.48</v>
      </c>
    </row>
    <row r="34" spans="1:16" x14ac:dyDescent="0.2">
      <c r="A34" s="152" t="str">
        <f>IF(連結実質赤字比率に係る赤字・黒字の構成分析!C$36="",NA(),連結実質赤字比率に係る赤字・黒字の構成分析!C$36)</f>
        <v>公共下水道事業会計</v>
      </c>
      <c r="B34" s="152" t="e">
        <f>IF(ROUND(VALUE(SUBSTITUTE(連結実質赤字比率に係る赤字・黒字の構成分析!F$36,"▲", "-")), 2) &lt; 0, ABS(ROUND(VALUE(SUBSTITUTE(連結実質赤字比率に係る赤字・黒字の構成分析!F$36,"▲", "-")), 2)), NA())</f>
        <v>#N/A</v>
      </c>
      <c r="C34" s="152">
        <f>IF(ROUND(VALUE(SUBSTITUTE(連結実質赤字比率に係る赤字・黒字の構成分析!F$36,"▲", "-")), 2) &gt;= 0, ABS(ROUND(VALUE(SUBSTITUTE(連結実質赤字比率に係る赤字・黒字の構成分析!F$36,"▲", "-")), 2)), NA())</f>
        <v>1.65</v>
      </c>
      <c r="D34" s="152" t="e">
        <f>IF(ROUND(VALUE(SUBSTITUTE(連結実質赤字比率に係る赤字・黒字の構成分析!G$36,"▲", "-")), 2) &lt; 0, ABS(ROUND(VALUE(SUBSTITUTE(連結実質赤字比率に係る赤字・黒字の構成分析!G$36,"▲", "-")), 2)), NA())</f>
        <v>#N/A</v>
      </c>
      <c r="E34" s="152">
        <f>IF(ROUND(VALUE(SUBSTITUTE(連結実質赤字比率に係る赤字・黒字の構成分析!G$36,"▲", "-")), 2) &gt;= 0, ABS(ROUND(VALUE(SUBSTITUTE(連結実質赤字比率に係る赤字・黒字の構成分析!G$36,"▲", "-")), 2)), NA())</f>
        <v>2.21</v>
      </c>
      <c r="F34" s="152" t="e">
        <f>IF(ROUND(VALUE(SUBSTITUTE(連結実質赤字比率に係る赤字・黒字の構成分析!H$36,"▲", "-")), 2) &lt; 0, ABS(ROUND(VALUE(SUBSTITUTE(連結実質赤字比率に係る赤字・黒字の構成分析!H$36,"▲", "-")), 2)), NA())</f>
        <v>#N/A</v>
      </c>
      <c r="G34" s="152">
        <f>IF(ROUND(VALUE(SUBSTITUTE(連結実質赤字比率に係る赤字・黒字の構成分析!H$36,"▲", "-")), 2) &gt;= 0, ABS(ROUND(VALUE(SUBSTITUTE(連結実質赤字比率に係る赤字・黒字の構成分析!H$36,"▲", "-")), 2)), NA())</f>
        <v>2.71</v>
      </c>
      <c r="H34" s="152" t="e">
        <f>IF(ROUND(VALUE(SUBSTITUTE(連結実質赤字比率に係る赤字・黒字の構成分析!I$36,"▲", "-")), 2) &lt; 0, ABS(ROUND(VALUE(SUBSTITUTE(連結実質赤字比率に係る赤字・黒字の構成分析!I$36,"▲", "-")), 2)), NA())</f>
        <v>#N/A</v>
      </c>
      <c r="I34" s="152">
        <f>IF(ROUND(VALUE(SUBSTITUTE(連結実質赤字比率に係る赤字・黒字の構成分析!I$36,"▲", "-")), 2) &gt;= 0, ABS(ROUND(VALUE(SUBSTITUTE(連結実質赤字比率に係る赤字・黒字の構成分析!I$36,"▲", "-")), 2)), NA())</f>
        <v>3.63</v>
      </c>
      <c r="J34" s="152" t="e">
        <f>IF(ROUND(VALUE(SUBSTITUTE(連結実質赤字比率に係る赤字・黒字の構成分析!J$36,"▲", "-")), 2) &lt; 0, ABS(ROUND(VALUE(SUBSTITUTE(連結実質赤字比率に係る赤字・黒字の構成分析!J$36,"▲", "-")), 2)), NA())</f>
        <v>#N/A</v>
      </c>
      <c r="K34" s="152">
        <f>IF(ROUND(VALUE(SUBSTITUTE(連結実質赤字比率に係る赤字・黒字の構成分析!J$36,"▲", "-")), 2) &gt;= 0, ABS(ROUND(VALUE(SUBSTITUTE(連結実質赤字比率に係る赤字・黒字の構成分析!J$36,"▲", "-")), 2)), NA())</f>
        <v>4.3099999999999996</v>
      </c>
    </row>
    <row r="35" spans="1:16" x14ac:dyDescent="0.2">
      <c r="A35" s="152" t="str">
        <f>IF(連結実質赤字比率に係る赤字・黒字の構成分析!C$35="",NA(),連結実質赤字比率に係る赤字・黒字の構成分析!C$35)</f>
        <v>病院事業会計</v>
      </c>
      <c r="B35" s="152" t="e">
        <f>IF(ROUND(VALUE(SUBSTITUTE(連結実質赤字比率に係る赤字・黒字の構成分析!F$35,"▲", "-")), 2) &lt; 0, ABS(ROUND(VALUE(SUBSTITUTE(連結実質赤字比率に係る赤字・黒字の構成分析!F$35,"▲", "-")), 2)), NA())</f>
        <v>#N/A</v>
      </c>
      <c r="C35" s="152">
        <f>IF(ROUND(VALUE(SUBSTITUTE(連結実質赤字比率に係る赤字・黒字の構成分析!F$35,"▲", "-")), 2) &gt;= 0, ABS(ROUND(VALUE(SUBSTITUTE(連結実質赤字比率に係る赤字・黒字の構成分析!F$35,"▲", "-")), 2)), NA())</f>
        <v>5.05</v>
      </c>
      <c r="D35" s="152" t="e">
        <f>IF(ROUND(VALUE(SUBSTITUTE(連結実質赤字比率に係る赤字・黒字の構成分析!G$35,"▲", "-")), 2) &lt; 0, ABS(ROUND(VALUE(SUBSTITUTE(連結実質赤字比率に係る赤字・黒字の構成分析!G$35,"▲", "-")), 2)), NA())</f>
        <v>#N/A</v>
      </c>
      <c r="E35" s="152">
        <f>IF(ROUND(VALUE(SUBSTITUTE(連結実質赤字比率に係る赤字・黒字の構成分析!G$35,"▲", "-")), 2) &gt;= 0, ABS(ROUND(VALUE(SUBSTITUTE(連結実質赤字比率に係る赤字・黒字の構成分析!G$35,"▲", "-")), 2)), NA())</f>
        <v>10.3</v>
      </c>
      <c r="F35" s="152" t="e">
        <f>IF(ROUND(VALUE(SUBSTITUTE(連結実質赤字比率に係る赤字・黒字の構成分析!H$35,"▲", "-")), 2) &lt; 0, ABS(ROUND(VALUE(SUBSTITUTE(連結実質赤字比率に係る赤字・黒字の構成分析!H$35,"▲", "-")), 2)), NA())</f>
        <v>#N/A</v>
      </c>
      <c r="G35" s="152">
        <f>IF(ROUND(VALUE(SUBSTITUTE(連結実質赤字比率に係る赤字・黒字の構成分析!H$35,"▲", "-")), 2) &gt;= 0, ABS(ROUND(VALUE(SUBSTITUTE(連結実質赤字比率に係る赤字・黒字の構成分析!H$35,"▲", "-")), 2)), NA())</f>
        <v>7.4</v>
      </c>
      <c r="H35" s="152" t="e">
        <f>IF(ROUND(VALUE(SUBSTITUTE(連結実質赤字比率に係る赤字・黒字の構成分析!I$35,"▲", "-")), 2) &lt; 0, ABS(ROUND(VALUE(SUBSTITUTE(連結実質赤字比率に係る赤字・黒字の構成分析!I$35,"▲", "-")), 2)), NA())</f>
        <v>#N/A</v>
      </c>
      <c r="I35" s="152">
        <f>IF(ROUND(VALUE(SUBSTITUTE(連結実質赤字比率に係る赤字・黒字の構成分析!I$35,"▲", "-")), 2) &gt;= 0, ABS(ROUND(VALUE(SUBSTITUTE(連結実質赤字比率に係る赤字・黒字の構成分析!I$35,"▲", "-")), 2)), NA())</f>
        <v>7.14</v>
      </c>
      <c r="J35" s="152" t="e">
        <f>IF(ROUND(VALUE(SUBSTITUTE(連結実質赤字比率に係る赤字・黒字の構成分析!J$35,"▲", "-")), 2) &lt; 0, ABS(ROUND(VALUE(SUBSTITUTE(連結実質赤字比率に係る赤字・黒字の構成分析!J$35,"▲", "-")), 2)), NA())</f>
        <v>#N/A</v>
      </c>
      <c r="K35" s="152">
        <f>IF(ROUND(VALUE(SUBSTITUTE(連結実質赤字比率に係る赤字・黒字の構成分析!J$35,"▲", "-")), 2) &gt;= 0, ABS(ROUND(VALUE(SUBSTITUTE(連結実質赤字比率に係る赤字・黒字の構成分析!J$35,"▲", "-")), 2)), NA())</f>
        <v>5.68</v>
      </c>
    </row>
    <row r="36" spans="1:16" x14ac:dyDescent="0.2">
      <c r="A36" s="152" t="str">
        <f>IF(連結実質赤字比率に係る赤字・黒字の構成分析!C$34="",NA(),連結実質赤字比率に係る赤字・黒字の構成分析!C$34)</f>
        <v>一般会計</v>
      </c>
      <c r="B36" s="152" t="e">
        <f>IF(ROUND(VALUE(SUBSTITUTE(連結実質赤字比率に係る赤字・黒字の構成分析!F$34,"▲", "-")), 2) &lt; 0, ABS(ROUND(VALUE(SUBSTITUTE(連結実質赤字比率に係る赤字・黒字の構成分析!F$34,"▲", "-")), 2)), NA())</f>
        <v>#N/A</v>
      </c>
      <c r="C36" s="152">
        <f>IF(ROUND(VALUE(SUBSTITUTE(連結実質赤字比率に係る赤字・黒字の構成分析!F$34,"▲", "-")), 2) &gt;= 0, ABS(ROUND(VALUE(SUBSTITUTE(連結実質赤字比率に係る赤字・黒字の構成分析!F$34,"▲", "-")), 2)), NA())</f>
        <v>9.06</v>
      </c>
      <c r="D36" s="152" t="e">
        <f>IF(ROUND(VALUE(SUBSTITUTE(連結実質赤字比率に係る赤字・黒字の構成分析!G$34,"▲", "-")), 2) &lt; 0, ABS(ROUND(VALUE(SUBSTITUTE(連結実質赤字比率に係る赤字・黒字の構成分析!G$34,"▲", "-")), 2)), NA())</f>
        <v>#N/A</v>
      </c>
      <c r="E36" s="152">
        <f>IF(ROUND(VALUE(SUBSTITUTE(連結実質赤字比率に係る赤字・黒字の構成分析!G$34,"▲", "-")), 2) &gt;= 0, ABS(ROUND(VALUE(SUBSTITUTE(連結実質赤字比率に係る赤字・黒字の構成分析!G$34,"▲", "-")), 2)), NA())</f>
        <v>11.4</v>
      </c>
      <c r="F36" s="152" t="e">
        <f>IF(ROUND(VALUE(SUBSTITUTE(連結実質赤字比率に係る赤字・黒字の構成分析!H$34,"▲", "-")), 2) &lt; 0, ABS(ROUND(VALUE(SUBSTITUTE(連結実質赤字比率に係る赤字・黒字の構成分析!H$34,"▲", "-")), 2)), NA())</f>
        <v>#N/A</v>
      </c>
      <c r="G36" s="152">
        <f>IF(ROUND(VALUE(SUBSTITUTE(連結実質赤字比率に係る赤字・黒字の構成分析!H$34,"▲", "-")), 2) &gt;= 0, ABS(ROUND(VALUE(SUBSTITUTE(連結実質赤字比率に係る赤字・黒字の構成分析!H$34,"▲", "-")), 2)), NA())</f>
        <v>10.47</v>
      </c>
      <c r="H36" s="152" t="e">
        <f>IF(ROUND(VALUE(SUBSTITUTE(連結実質赤字比率に係る赤字・黒字の構成分析!I$34,"▲", "-")), 2) &lt; 0, ABS(ROUND(VALUE(SUBSTITUTE(連結実質赤字比率に係る赤字・黒字の構成分析!I$34,"▲", "-")), 2)), NA())</f>
        <v>#N/A</v>
      </c>
      <c r="I36" s="152">
        <f>IF(ROUND(VALUE(SUBSTITUTE(連結実質赤字比率に係る赤字・黒字の構成分析!I$34,"▲", "-")), 2) &gt;= 0, ABS(ROUND(VALUE(SUBSTITUTE(連結実質赤字比率に係る赤字・黒字の構成分析!I$34,"▲", "-")), 2)), NA())</f>
        <v>7.32</v>
      </c>
      <c r="J36" s="152" t="e">
        <f>IF(ROUND(VALUE(SUBSTITUTE(連結実質赤字比率に係る赤字・黒字の構成分析!J$34,"▲", "-")), 2) &lt; 0, ABS(ROUND(VALUE(SUBSTITUTE(連結実質赤字比率に係る赤字・黒字の構成分析!J$34,"▲", "-")), 2)), NA())</f>
        <v>#N/A</v>
      </c>
      <c r="K36" s="152">
        <f>IF(ROUND(VALUE(SUBSTITUTE(連結実質赤字比率に係る赤字・黒字の構成分析!J$34,"▲", "-")), 2) &gt;= 0, ABS(ROUND(VALUE(SUBSTITUTE(連結実質赤字比率に係る赤字・黒字の構成分析!J$34,"▲", "-")), 2)), NA())</f>
        <v>9.68</v>
      </c>
    </row>
    <row r="39" spans="1:16" x14ac:dyDescent="0.2">
      <c r="A39" s="125" t="s">
        <v>58</v>
      </c>
    </row>
    <row r="40" spans="1:16" x14ac:dyDescent="0.2">
      <c r="A40" s="153"/>
      <c r="B40" s="153" t="str">
        <f>'実質公債費比率（分子）の構造'!K$44</f>
        <v>R02</v>
      </c>
      <c r="C40" s="153"/>
      <c r="D40" s="153"/>
      <c r="E40" s="153" t="str">
        <f>'実質公債費比率（分子）の構造'!L$44</f>
        <v>R03</v>
      </c>
      <c r="F40" s="153"/>
      <c r="G40" s="153"/>
      <c r="H40" s="153" t="str">
        <f>'実質公債費比率（分子）の構造'!M$44</f>
        <v>R04</v>
      </c>
      <c r="I40" s="153"/>
      <c r="J40" s="153"/>
      <c r="K40" s="153" t="str">
        <f>'実質公債費比率（分子）の構造'!N$44</f>
        <v>R05</v>
      </c>
      <c r="L40" s="153"/>
      <c r="M40" s="153"/>
      <c r="N40" s="153" t="str">
        <f>'実質公債費比率（分子）の構造'!O$44</f>
        <v>R06</v>
      </c>
      <c r="O40" s="153"/>
      <c r="P40" s="153"/>
    </row>
    <row r="41" spans="1:16" x14ac:dyDescent="0.2">
      <c r="A41" s="153"/>
      <c r="B41" s="153" t="s">
        <v>59</v>
      </c>
      <c r="C41" s="153"/>
      <c r="D41" s="153" t="s">
        <v>60</v>
      </c>
      <c r="E41" s="153" t="s">
        <v>59</v>
      </c>
      <c r="F41" s="153"/>
      <c r="G41" s="153" t="s">
        <v>60</v>
      </c>
      <c r="H41" s="153" t="s">
        <v>59</v>
      </c>
      <c r="I41" s="153"/>
      <c r="J41" s="153" t="s">
        <v>60</v>
      </c>
      <c r="K41" s="153" t="s">
        <v>59</v>
      </c>
      <c r="L41" s="153"/>
      <c r="M41" s="153" t="s">
        <v>60</v>
      </c>
      <c r="N41" s="153" t="s">
        <v>59</v>
      </c>
      <c r="O41" s="153"/>
      <c r="P41" s="153" t="s">
        <v>60</v>
      </c>
    </row>
    <row r="42" spans="1:16" x14ac:dyDescent="0.2">
      <c r="A42" s="153" t="s">
        <v>61</v>
      </c>
      <c r="B42" s="153"/>
      <c r="C42" s="153"/>
      <c r="D42" s="153">
        <f>'実質公債費比率（分子）の構造'!K$52</f>
        <v>5725</v>
      </c>
      <c r="E42" s="153"/>
      <c r="F42" s="153"/>
      <c r="G42" s="153">
        <f>'実質公債費比率（分子）の構造'!L$52</f>
        <v>6044</v>
      </c>
      <c r="H42" s="153"/>
      <c r="I42" s="153"/>
      <c r="J42" s="153">
        <f>'実質公債費比率（分子）の構造'!M$52</f>
        <v>6231</v>
      </c>
      <c r="K42" s="153"/>
      <c r="L42" s="153"/>
      <c r="M42" s="153">
        <f>'実質公債費比率（分子）の構造'!N$52</f>
        <v>5756</v>
      </c>
      <c r="N42" s="153"/>
      <c r="O42" s="153"/>
      <c r="P42" s="153">
        <f>'実質公債費比率（分子）の構造'!O$52</f>
        <v>5507</v>
      </c>
    </row>
    <row r="43" spans="1:16" x14ac:dyDescent="0.2">
      <c r="A43" s="153" t="s">
        <v>16</v>
      </c>
      <c r="B43" s="153" t="str">
        <f>'実質公債費比率（分子）の構造'!K$51</f>
        <v>-</v>
      </c>
      <c r="C43" s="153"/>
      <c r="D43" s="153"/>
      <c r="E43" s="153" t="str">
        <f>'実質公債費比率（分子）の構造'!L$51</f>
        <v>-</v>
      </c>
      <c r="F43" s="153"/>
      <c r="G43" s="153"/>
      <c r="H43" s="153" t="str">
        <f>'実質公債費比率（分子）の構造'!M$51</f>
        <v>-</v>
      </c>
      <c r="I43" s="153"/>
      <c r="J43" s="153"/>
      <c r="K43" s="153" t="str">
        <f>'実質公債費比率（分子）の構造'!N$51</f>
        <v>-</v>
      </c>
      <c r="L43" s="153"/>
      <c r="M43" s="153"/>
      <c r="N43" s="153" t="str">
        <f>'実質公債費比率（分子）の構造'!O$51</f>
        <v>-</v>
      </c>
      <c r="O43" s="153"/>
      <c r="P43" s="153"/>
    </row>
    <row r="44" spans="1:16" x14ac:dyDescent="0.2">
      <c r="A44" s="153" t="s">
        <v>62</v>
      </c>
      <c r="B44" s="153" t="str">
        <f>'実質公債費比率（分子）の構造'!K$50</f>
        <v>-</v>
      </c>
      <c r="C44" s="153"/>
      <c r="D44" s="153"/>
      <c r="E44" s="153" t="str">
        <f>'実質公債費比率（分子）の構造'!L$50</f>
        <v>-</v>
      </c>
      <c r="F44" s="153"/>
      <c r="G44" s="153"/>
      <c r="H44" s="153">
        <f>'実質公債費比率（分子）の構造'!M$50</f>
        <v>654</v>
      </c>
      <c r="I44" s="153"/>
      <c r="J44" s="153"/>
      <c r="K44" s="153">
        <f>'実質公債費比率（分子）の構造'!N$50</f>
        <v>123</v>
      </c>
      <c r="L44" s="153"/>
      <c r="M44" s="153"/>
      <c r="N44" s="153">
        <f>'実質公債費比率（分子）の構造'!O$50</f>
        <v>90</v>
      </c>
      <c r="O44" s="153"/>
      <c r="P44" s="153"/>
    </row>
    <row r="45" spans="1:16" x14ac:dyDescent="0.2">
      <c r="A45" s="153" t="s">
        <v>63</v>
      </c>
      <c r="B45" s="153" t="str">
        <f>'実質公債費比率（分子）の構造'!K$49</f>
        <v>-</v>
      </c>
      <c r="C45" s="153"/>
      <c r="D45" s="153"/>
      <c r="E45" s="153">
        <f>'実質公債費比率（分子）の構造'!L$49</f>
        <v>5</v>
      </c>
      <c r="F45" s="153"/>
      <c r="G45" s="153"/>
      <c r="H45" s="153">
        <f>'実質公債費比率（分子）の構造'!M$49</f>
        <v>5</v>
      </c>
      <c r="I45" s="153"/>
      <c r="J45" s="153"/>
      <c r="K45" s="153">
        <f>'実質公債費比率（分子）の構造'!N$49</f>
        <v>12</v>
      </c>
      <c r="L45" s="153"/>
      <c r="M45" s="153"/>
      <c r="N45" s="153">
        <f>'実質公債費比率（分子）の構造'!O$49</f>
        <v>112</v>
      </c>
      <c r="O45" s="153"/>
      <c r="P45" s="153"/>
    </row>
    <row r="46" spans="1:16" x14ac:dyDescent="0.2">
      <c r="A46" s="153" t="s">
        <v>64</v>
      </c>
      <c r="B46" s="153">
        <f>'実質公債費比率（分子）の構造'!K$48</f>
        <v>1122</v>
      </c>
      <c r="C46" s="153"/>
      <c r="D46" s="153"/>
      <c r="E46" s="153">
        <f>'実質公債費比率（分子）の構造'!L$48</f>
        <v>1163</v>
      </c>
      <c r="F46" s="153"/>
      <c r="G46" s="153"/>
      <c r="H46" s="153">
        <f>'実質公債費比率（分子）の構造'!M$48</f>
        <v>1141</v>
      </c>
      <c r="I46" s="153"/>
      <c r="J46" s="153"/>
      <c r="K46" s="153">
        <f>'実質公債費比率（分子）の構造'!N$48</f>
        <v>1249</v>
      </c>
      <c r="L46" s="153"/>
      <c r="M46" s="153"/>
      <c r="N46" s="153">
        <f>'実質公債費比率（分子）の構造'!O$48</f>
        <v>1213</v>
      </c>
      <c r="O46" s="153"/>
      <c r="P46" s="153"/>
    </row>
    <row r="47" spans="1:16" x14ac:dyDescent="0.2">
      <c r="A47" s="153" t="s">
        <v>12</v>
      </c>
      <c r="B47" s="153">
        <f>'実質公債費比率（分子）の構造'!K$47</f>
        <v>42</v>
      </c>
      <c r="C47" s="153"/>
      <c r="D47" s="153"/>
      <c r="E47" s="153">
        <f>'実質公債費比率（分子）の構造'!L$47</f>
        <v>42</v>
      </c>
      <c r="F47" s="153"/>
      <c r="G47" s="153"/>
      <c r="H47" s="153">
        <f>'実質公債費比率（分子）の構造'!M$47</f>
        <v>42</v>
      </c>
      <c r="I47" s="153"/>
      <c r="J47" s="153"/>
      <c r="K47" s="153">
        <f>'実質公債費比率（分子）の構造'!N$47</f>
        <v>42</v>
      </c>
      <c r="L47" s="153"/>
      <c r="M47" s="153"/>
      <c r="N47" s="153">
        <f>'実質公債費比率（分子）の構造'!O$47</f>
        <v>25</v>
      </c>
      <c r="O47" s="153"/>
      <c r="P47" s="153"/>
    </row>
    <row r="48" spans="1:16" x14ac:dyDescent="0.2">
      <c r="A48" s="153" t="s">
        <v>65</v>
      </c>
      <c r="B48" s="153" t="str">
        <f>'実質公債費比率（分子）の構造'!K$46</f>
        <v>-</v>
      </c>
      <c r="C48" s="153"/>
      <c r="D48" s="153"/>
      <c r="E48" s="153" t="str">
        <f>'実質公債費比率（分子）の構造'!L$46</f>
        <v>-</v>
      </c>
      <c r="F48" s="153"/>
      <c r="G48" s="153"/>
      <c r="H48" s="153" t="str">
        <f>'実質公債費比率（分子）の構造'!M$46</f>
        <v>-</v>
      </c>
      <c r="I48" s="153"/>
      <c r="J48" s="153"/>
      <c r="K48" s="153" t="str">
        <f>'実質公債費比率（分子）の構造'!N$46</f>
        <v>-</v>
      </c>
      <c r="L48" s="153"/>
      <c r="M48" s="153"/>
      <c r="N48" s="153" t="str">
        <f>'実質公債費比率（分子）の構造'!O$46</f>
        <v>-</v>
      </c>
      <c r="O48" s="153"/>
      <c r="P48" s="153"/>
    </row>
    <row r="49" spans="1:16" x14ac:dyDescent="0.2">
      <c r="A49" s="153" t="s">
        <v>66</v>
      </c>
      <c r="B49" s="153">
        <f>'実質公債費比率（分子）の構造'!K$45</f>
        <v>5753</v>
      </c>
      <c r="C49" s="153"/>
      <c r="D49" s="153"/>
      <c r="E49" s="153">
        <f>'実質公債費比率（分子）の構造'!L$45</f>
        <v>6044</v>
      </c>
      <c r="F49" s="153"/>
      <c r="G49" s="153"/>
      <c r="H49" s="153">
        <f>'実質公債費比率（分子）の構造'!M$45</f>
        <v>6132</v>
      </c>
      <c r="I49" s="153"/>
      <c r="J49" s="153"/>
      <c r="K49" s="153">
        <f>'実質公債費比率（分子）の構造'!N$45</f>
        <v>6036</v>
      </c>
      <c r="L49" s="153"/>
      <c r="M49" s="153"/>
      <c r="N49" s="153">
        <f>'実質公債費比率（分子）の構造'!O$45</f>
        <v>6234</v>
      </c>
      <c r="O49" s="153"/>
      <c r="P49" s="153"/>
    </row>
    <row r="50" spans="1:16" x14ac:dyDescent="0.2">
      <c r="A50" s="153" t="s">
        <v>67</v>
      </c>
      <c r="B50" s="153" t="e">
        <f>NA()</f>
        <v>#N/A</v>
      </c>
      <c r="C50" s="153">
        <f>IF(ISNUMBER('実質公債費比率（分子）の構造'!K$53),'実質公債費比率（分子）の構造'!K$53,NA())</f>
        <v>1192</v>
      </c>
      <c r="D50" s="153" t="e">
        <f>NA()</f>
        <v>#N/A</v>
      </c>
      <c r="E50" s="153" t="e">
        <f>NA()</f>
        <v>#N/A</v>
      </c>
      <c r="F50" s="153">
        <f>IF(ISNUMBER('実質公債費比率（分子）の構造'!L$53),'実質公債費比率（分子）の構造'!L$53,NA())</f>
        <v>1210</v>
      </c>
      <c r="G50" s="153" t="e">
        <f>NA()</f>
        <v>#N/A</v>
      </c>
      <c r="H50" s="153" t="e">
        <f>NA()</f>
        <v>#N/A</v>
      </c>
      <c r="I50" s="153">
        <f>IF(ISNUMBER('実質公債費比率（分子）の構造'!M$53),'実質公債費比率（分子）の構造'!M$53,NA())</f>
        <v>1743</v>
      </c>
      <c r="J50" s="153" t="e">
        <f>NA()</f>
        <v>#N/A</v>
      </c>
      <c r="K50" s="153" t="e">
        <f>NA()</f>
        <v>#N/A</v>
      </c>
      <c r="L50" s="153">
        <f>IF(ISNUMBER('実質公債費比率（分子）の構造'!N$53),'実質公債費比率（分子）の構造'!N$53,NA())</f>
        <v>1706</v>
      </c>
      <c r="M50" s="153" t="e">
        <f>NA()</f>
        <v>#N/A</v>
      </c>
      <c r="N50" s="153" t="e">
        <f>NA()</f>
        <v>#N/A</v>
      </c>
      <c r="O50" s="153">
        <f>IF(ISNUMBER('実質公債費比率（分子）の構造'!O$53),'実質公債費比率（分子）の構造'!O$53,NA())</f>
        <v>2167</v>
      </c>
      <c r="P50" s="153" t="e">
        <f>NA()</f>
        <v>#N/A</v>
      </c>
    </row>
    <row r="53" spans="1:16" x14ac:dyDescent="0.2">
      <c r="A53" s="125" t="s">
        <v>68</v>
      </c>
    </row>
    <row r="54" spans="1:16" x14ac:dyDescent="0.2">
      <c r="A54" s="152"/>
      <c r="B54" s="152" t="str">
        <f>'将来負担比率（分子）の構造'!I$40</f>
        <v>R02</v>
      </c>
      <c r="C54" s="152"/>
      <c r="D54" s="152"/>
      <c r="E54" s="152" t="str">
        <f>'将来負担比率（分子）の構造'!J$40</f>
        <v>R03</v>
      </c>
      <c r="F54" s="152"/>
      <c r="G54" s="152"/>
      <c r="H54" s="152" t="str">
        <f>'将来負担比率（分子）の構造'!K$40</f>
        <v>R04</v>
      </c>
      <c r="I54" s="152"/>
      <c r="J54" s="152"/>
      <c r="K54" s="152" t="str">
        <f>'将来負担比率（分子）の構造'!L$40</f>
        <v>R05</v>
      </c>
      <c r="L54" s="152"/>
      <c r="M54" s="152"/>
      <c r="N54" s="152" t="str">
        <f>'将来負担比率（分子）の構造'!M$40</f>
        <v>R06</v>
      </c>
      <c r="O54" s="152"/>
      <c r="P54" s="152"/>
    </row>
    <row r="55" spans="1:16" x14ac:dyDescent="0.2">
      <c r="A55" s="152"/>
      <c r="B55" s="152" t="s">
        <v>69</v>
      </c>
      <c r="C55" s="152"/>
      <c r="D55" s="152" t="s">
        <v>70</v>
      </c>
      <c r="E55" s="152" t="s">
        <v>69</v>
      </c>
      <c r="F55" s="152"/>
      <c r="G55" s="152" t="s">
        <v>70</v>
      </c>
      <c r="H55" s="152" t="s">
        <v>69</v>
      </c>
      <c r="I55" s="152"/>
      <c r="J55" s="152" t="s">
        <v>70</v>
      </c>
      <c r="K55" s="152" t="s">
        <v>69</v>
      </c>
      <c r="L55" s="152"/>
      <c r="M55" s="152" t="s">
        <v>70</v>
      </c>
      <c r="N55" s="152" t="s">
        <v>69</v>
      </c>
      <c r="O55" s="152"/>
      <c r="P55" s="152" t="s">
        <v>70</v>
      </c>
    </row>
    <row r="56" spans="1:16" x14ac:dyDescent="0.2">
      <c r="A56" s="152" t="s">
        <v>43</v>
      </c>
      <c r="B56" s="152"/>
      <c r="C56" s="152"/>
      <c r="D56" s="152">
        <f>'将来負担比率（分子）の構造'!I$52</f>
        <v>25318</v>
      </c>
      <c r="E56" s="152"/>
      <c r="F56" s="152"/>
      <c r="G56" s="152">
        <f>'将来負担比率（分子）の構造'!J$52</f>
        <v>23348</v>
      </c>
      <c r="H56" s="152"/>
      <c r="I56" s="152"/>
      <c r="J56" s="152">
        <f>'将来負担比率（分子）の構造'!K$52</f>
        <v>21803</v>
      </c>
      <c r="K56" s="152"/>
      <c r="L56" s="152"/>
      <c r="M56" s="152">
        <f>'将来負担比率（分子）の構造'!L$52</f>
        <v>21264</v>
      </c>
      <c r="N56" s="152"/>
      <c r="O56" s="152"/>
      <c r="P56" s="152">
        <f>'将来負担比率（分子）の構造'!M$52</f>
        <v>22788</v>
      </c>
    </row>
    <row r="57" spans="1:16" x14ac:dyDescent="0.2">
      <c r="A57" s="152" t="s">
        <v>42</v>
      </c>
      <c r="B57" s="152"/>
      <c r="C57" s="152"/>
      <c r="D57" s="152">
        <f>'将来負担比率（分子）の構造'!I$51</f>
        <v>12261</v>
      </c>
      <c r="E57" s="152"/>
      <c r="F57" s="152"/>
      <c r="G57" s="152">
        <f>'将来負担比率（分子）の構造'!J$51</f>
        <v>14954</v>
      </c>
      <c r="H57" s="152"/>
      <c r="I57" s="152"/>
      <c r="J57" s="152">
        <f>'将来負担比率（分子）の構造'!K$51</f>
        <v>17411</v>
      </c>
      <c r="K57" s="152"/>
      <c r="L57" s="152"/>
      <c r="M57" s="152">
        <f>'将来負担比率（分子）の構造'!L$51</f>
        <v>17154</v>
      </c>
      <c r="N57" s="152"/>
      <c r="O57" s="152"/>
      <c r="P57" s="152">
        <f>'将来負担比率（分子）の構造'!M$51</f>
        <v>17325</v>
      </c>
    </row>
    <row r="58" spans="1:16" x14ac:dyDescent="0.2">
      <c r="A58" s="152" t="s">
        <v>41</v>
      </c>
      <c r="B58" s="152"/>
      <c r="C58" s="152"/>
      <c r="D58" s="152">
        <f>'将来負担比率（分子）の構造'!I$50</f>
        <v>26472</v>
      </c>
      <c r="E58" s="152"/>
      <c r="F58" s="152"/>
      <c r="G58" s="152">
        <f>'将来負担比率（分子）の構造'!J$50</f>
        <v>28714</v>
      </c>
      <c r="H58" s="152"/>
      <c r="I58" s="152"/>
      <c r="J58" s="152">
        <f>'将来負担比率（分子）の構造'!K$50</f>
        <v>31127</v>
      </c>
      <c r="K58" s="152"/>
      <c r="L58" s="152"/>
      <c r="M58" s="152">
        <f>'将来負担比率（分子）の構造'!L$50</f>
        <v>33372</v>
      </c>
      <c r="N58" s="152"/>
      <c r="O58" s="152"/>
      <c r="P58" s="152">
        <f>'将来負担比率（分子）の構造'!M$50</f>
        <v>33532</v>
      </c>
    </row>
    <row r="59" spans="1:16" x14ac:dyDescent="0.2">
      <c r="A59" s="152" t="s">
        <v>39</v>
      </c>
      <c r="B59" s="152" t="str">
        <f>'将来負担比率（分子）の構造'!I$49</f>
        <v>-</v>
      </c>
      <c r="C59" s="152"/>
      <c r="D59" s="152"/>
      <c r="E59" s="152" t="str">
        <f>'将来負担比率（分子）の構造'!J$49</f>
        <v>-</v>
      </c>
      <c r="F59" s="152"/>
      <c r="G59" s="152"/>
      <c r="H59" s="152" t="str">
        <f>'将来負担比率（分子）の構造'!K$49</f>
        <v>-</v>
      </c>
      <c r="I59" s="152"/>
      <c r="J59" s="152"/>
      <c r="K59" s="152" t="str">
        <f>'将来負担比率（分子）の構造'!L$49</f>
        <v>-</v>
      </c>
      <c r="L59" s="152"/>
      <c r="M59" s="152"/>
      <c r="N59" s="152" t="str">
        <f>'将来負担比率（分子）の構造'!M$49</f>
        <v>-</v>
      </c>
      <c r="O59" s="152"/>
      <c r="P59" s="152"/>
    </row>
    <row r="60" spans="1:16" x14ac:dyDescent="0.2">
      <c r="A60" s="152" t="s">
        <v>38</v>
      </c>
      <c r="B60" s="152" t="str">
        <f>'将来負担比率（分子）の構造'!I$48</f>
        <v>-</v>
      </c>
      <c r="C60" s="152"/>
      <c r="D60" s="152"/>
      <c r="E60" s="152" t="str">
        <f>'将来負担比率（分子）の構造'!J$48</f>
        <v>-</v>
      </c>
      <c r="F60" s="152"/>
      <c r="G60" s="152"/>
      <c r="H60" s="152" t="str">
        <f>'将来負担比率（分子）の構造'!K$48</f>
        <v>-</v>
      </c>
      <c r="I60" s="152"/>
      <c r="J60" s="152"/>
      <c r="K60" s="152" t="str">
        <f>'将来負担比率（分子）の構造'!L$48</f>
        <v>-</v>
      </c>
      <c r="L60" s="152"/>
      <c r="M60" s="152"/>
      <c r="N60" s="152" t="str">
        <f>'将来負担比率（分子）の構造'!M$48</f>
        <v>-</v>
      </c>
      <c r="O60" s="152"/>
      <c r="P60" s="152"/>
    </row>
    <row r="61" spans="1:16" x14ac:dyDescent="0.2">
      <c r="A61" s="152" t="s">
        <v>36</v>
      </c>
      <c r="B61" s="152" t="str">
        <f>'将来負担比率（分子）の構造'!I$46</f>
        <v>-</v>
      </c>
      <c r="C61" s="152"/>
      <c r="D61" s="152"/>
      <c r="E61" s="152" t="str">
        <f>'将来負担比率（分子）の構造'!J$46</f>
        <v>-</v>
      </c>
      <c r="F61" s="152"/>
      <c r="G61" s="152"/>
      <c r="H61" s="152" t="str">
        <f>'将来負担比率（分子）の構造'!K$46</f>
        <v>-</v>
      </c>
      <c r="I61" s="152"/>
      <c r="J61" s="152"/>
      <c r="K61" s="152" t="str">
        <f>'将来負担比率（分子）の構造'!L$46</f>
        <v>-</v>
      </c>
      <c r="L61" s="152"/>
      <c r="M61" s="152"/>
      <c r="N61" s="152" t="str">
        <f>'将来負担比率（分子）の構造'!M$46</f>
        <v>-</v>
      </c>
      <c r="O61" s="152"/>
      <c r="P61" s="152"/>
    </row>
    <row r="62" spans="1:16" x14ac:dyDescent="0.2">
      <c r="A62" s="152" t="s">
        <v>35</v>
      </c>
      <c r="B62" s="152">
        <f>'将来負担比率（分子）の構造'!I$45</f>
        <v>11125</v>
      </c>
      <c r="C62" s="152"/>
      <c r="D62" s="152"/>
      <c r="E62" s="152">
        <f>'将来負担比率（分子）の構造'!J$45</f>
        <v>10660</v>
      </c>
      <c r="F62" s="152"/>
      <c r="G62" s="152"/>
      <c r="H62" s="152">
        <f>'将来負担比率（分子）の構造'!K$45</f>
        <v>10698</v>
      </c>
      <c r="I62" s="152"/>
      <c r="J62" s="152"/>
      <c r="K62" s="152">
        <f>'将来負担比率（分子）の構造'!L$45</f>
        <v>10840</v>
      </c>
      <c r="L62" s="152"/>
      <c r="M62" s="152"/>
      <c r="N62" s="152">
        <f>'将来負担比率（分子）の構造'!M$45</f>
        <v>10902</v>
      </c>
      <c r="O62" s="152"/>
      <c r="P62" s="152"/>
    </row>
    <row r="63" spans="1:16" x14ac:dyDescent="0.2">
      <c r="A63" s="152" t="s">
        <v>34</v>
      </c>
      <c r="B63" s="152">
        <f>'将来負担比率（分子）の構造'!I$44</f>
        <v>1265</v>
      </c>
      <c r="C63" s="152"/>
      <c r="D63" s="152"/>
      <c r="E63" s="152">
        <f>'将来負担比率（分子）の構造'!J$44</f>
        <v>1373</v>
      </c>
      <c r="F63" s="152"/>
      <c r="G63" s="152"/>
      <c r="H63" s="152">
        <f>'将来負担比率（分子）の構造'!K$44</f>
        <v>2307</v>
      </c>
      <c r="I63" s="152"/>
      <c r="J63" s="152"/>
      <c r="K63" s="152">
        <f>'将来負担比率（分子）の構造'!L$44</f>
        <v>4715</v>
      </c>
      <c r="L63" s="152"/>
      <c r="M63" s="152"/>
      <c r="N63" s="152">
        <f>'将来負担比率（分子）の構造'!M$44</f>
        <v>11099</v>
      </c>
      <c r="O63" s="152"/>
      <c r="P63" s="152"/>
    </row>
    <row r="64" spans="1:16" x14ac:dyDescent="0.2">
      <c r="A64" s="152" t="s">
        <v>33</v>
      </c>
      <c r="B64" s="152">
        <f>'将来負担比率（分子）の構造'!I$43</f>
        <v>12900</v>
      </c>
      <c r="C64" s="152"/>
      <c r="D64" s="152"/>
      <c r="E64" s="152">
        <f>'将来負担比率（分子）の構造'!J$43</f>
        <v>13817</v>
      </c>
      <c r="F64" s="152"/>
      <c r="G64" s="152"/>
      <c r="H64" s="152">
        <f>'将来負担比率（分子）の構造'!K$43</f>
        <v>14407</v>
      </c>
      <c r="I64" s="152"/>
      <c r="J64" s="152"/>
      <c r="K64" s="152">
        <f>'将来負担比率（分子）の構造'!L$43</f>
        <v>14648</v>
      </c>
      <c r="L64" s="152"/>
      <c r="M64" s="152"/>
      <c r="N64" s="152">
        <f>'将来負担比率（分子）の構造'!M$43</f>
        <v>14982</v>
      </c>
      <c r="O64" s="152"/>
      <c r="P64" s="152"/>
    </row>
    <row r="65" spans="1:16" x14ac:dyDescent="0.2">
      <c r="A65" s="152" t="s">
        <v>32</v>
      </c>
      <c r="B65" s="152" t="str">
        <f>'将来負担比率（分子）の構造'!I$42</f>
        <v>-</v>
      </c>
      <c r="C65" s="152"/>
      <c r="D65" s="152"/>
      <c r="E65" s="152" t="str">
        <f>'将来負担比率（分子）の構造'!J$42</f>
        <v>-</v>
      </c>
      <c r="F65" s="152"/>
      <c r="G65" s="152"/>
      <c r="H65" s="152">
        <f>'将来負担比率（分子）の構造'!K$42</f>
        <v>654</v>
      </c>
      <c r="I65" s="152"/>
      <c r="J65" s="152"/>
      <c r="K65" s="152">
        <f>'将来負担比率（分子）の構造'!L$42</f>
        <v>1990</v>
      </c>
      <c r="L65" s="152"/>
      <c r="M65" s="152"/>
      <c r="N65" s="152">
        <f>'将来負担比率（分子）の構造'!M$42</f>
        <v>1850</v>
      </c>
      <c r="O65" s="152"/>
      <c r="P65" s="152"/>
    </row>
    <row r="66" spans="1:16" x14ac:dyDescent="0.2">
      <c r="A66" s="152" t="s">
        <v>31</v>
      </c>
      <c r="B66" s="152">
        <f>'将来負担比率（分子）の構造'!I$41</f>
        <v>58568</v>
      </c>
      <c r="C66" s="152"/>
      <c r="D66" s="152"/>
      <c r="E66" s="152">
        <f>'将来負担比率（分子）の構造'!J$41</f>
        <v>60349</v>
      </c>
      <c r="F66" s="152"/>
      <c r="G66" s="152"/>
      <c r="H66" s="152">
        <f>'将来負担比率（分子）の構造'!K$41</f>
        <v>63061</v>
      </c>
      <c r="I66" s="152"/>
      <c r="J66" s="152"/>
      <c r="K66" s="152">
        <f>'将来負担比率（分子）の構造'!L$41</f>
        <v>67207</v>
      </c>
      <c r="L66" s="152"/>
      <c r="M66" s="152"/>
      <c r="N66" s="152">
        <f>'将来負担比率（分子）の構造'!M$41</f>
        <v>74334</v>
      </c>
      <c r="O66" s="152"/>
      <c r="P66" s="152"/>
    </row>
    <row r="67" spans="1:16" x14ac:dyDescent="0.2">
      <c r="A67" s="152" t="s">
        <v>71</v>
      </c>
      <c r="B67" s="152" t="e">
        <f>NA()</f>
        <v>#N/A</v>
      </c>
      <c r="C67" s="152">
        <f>IF(ISNUMBER('将来負担比率（分子）の構造'!I$53), IF('将来負担比率（分子）の構造'!I$53 &lt; 0, 0, '将来負担比率（分子）の構造'!I$53), NA())</f>
        <v>19808</v>
      </c>
      <c r="D67" s="152" t="e">
        <f>NA()</f>
        <v>#N/A</v>
      </c>
      <c r="E67" s="152" t="e">
        <f>NA()</f>
        <v>#N/A</v>
      </c>
      <c r="F67" s="152">
        <f>IF(ISNUMBER('将来負担比率（分子）の構造'!J$53), IF('将来負担比率（分子）の構造'!J$53 &lt; 0, 0, '将来負担比率（分子）の構造'!J$53), NA())</f>
        <v>19184</v>
      </c>
      <c r="G67" s="152" t="e">
        <f>NA()</f>
        <v>#N/A</v>
      </c>
      <c r="H67" s="152" t="e">
        <f>NA()</f>
        <v>#N/A</v>
      </c>
      <c r="I67" s="152">
        <f>IF(ISNUMBER('将来負担比率（分子）の構造'!K$53), IF('将来負担比率（分子）の構造'!K$53 &lt; 0, 0, '将来負担比率（分子）の構造'!K$53), NA())</f>
        <v>20785</v>
      </c>
      <c r="J67" s="152" t="e">
        <f>NA()</f>
        <v>#N/A</v>
      </c>
      <c r="K67" s="152" t="e">
        <f>NA()</f>
        <v>#N/A</v>
      </c>
      <c r="L67" s="152">
        <f>IF(ISNUMBER('将来負担比率（分子）の構造'!L$53), IF('将来負担比率（分子）の構造'!L$53 &lt; 0, 0, '将来負担比率（分子）の構造'!L$53), NA())</f>
        <v>27611</v>
      </c>
      <c r="M67" s="152" t="e">
        <f>NA()</f>
        <v>#N/A</v>
      </c>
      <c r="N67" s="152" t="e">
        <f>NA()</f>
        <v>#N/A</v>
      </c>
      <c r="O67" s="152">
        <f>IF(ISNUMBER('将来負担比率（分子）の構造'!M$53), IF('将来負担比率（分子）の構造'!M$53 &lt; 0, 0, '将来負担比率（分子）の構造'!M$53), NA())</f>
        <v>39523</v>
      </c>
      <c r="P67" s="152" t="e">
        <f>NA()</f>
        <v>#N/A</v>
      </c>
    </row>
    <row r="70" spans="1:16" x14ac:dyDescent="0.2">
      <c r="A70" s="154" t="s">
        <v>72</v>
      </c>
      <c r="B70" s="154"/>
      <c r="C70" s="154"/>
      <c r="D70" s="154"/>
      <c r="E70" s="154"/>
      <c r="F70" s="154"/>
    </row>
    <row r="71" spans="1:16" x14ac:dyDescent="0.2">
      <c r="A71" s="155"/>
      <c r="B71" s="155" t="e">
        <f>#REF!</f>
        <v>#REF!</v>
      </c>
      <c r="C71" s="155" t="e">
        <f>#REF!</f>
        <v>#REF!</v>
      </c>
      <c r="D71" s="155" t="e">
        <f>#REF!</f>
        <v>#REF!</v>
      </c>
    </row>
    <row r="72" spans="1:16" x14ac:dyDescent="0.2">
      <c r="A72" s="155" t="s">
        <v>73</v>
      </c>
      <c r="B72" s="156" t="e">
        <f>#REF!</f>
        <v>#REF!</v>
      </c>
      <c r="C72" s="156" t="e">
        <f>#REF!</f>
        <v>#REF!</v>
      </c>
      <c r="D72" s="156" t="e">
        <f>#REF!</f>
        <v>#REF!</v>
      </c>
    </row>
    <row r="73" spans="1:16" x14ac:dyDescent="0.2">
      <c r="A73" s="155" t="s">
        <v>74</v>
      </c>
      <c r="B73" s="156" t="e">
        <f>#REF!</f>
        <v>#REF!</v>
      </c>
      <c r="C73" s="156" t="e">
        <f>#REF!</f>
        <v>#REF!</v>
      </c>
      <c r="D73" s="156" t="e">
        <f>#REF!</f>
        <v>#REF!</v>
      </c>
    </row>
    <row r="74" spans="1:16" x14ac:dyDescent="0.2">
      <c r="A74" s="155" t="s">
        <v>75</v>
      </c>
      <c r="B74" s="156" t="e">
        <f>#REF!</f>
        <v>#REF!</v>
      </c>
      <c r="C74" s="156" t="e">
        <f>#REF!</f>
        <v>#REF!</v>
      </c>
      <c r="D74" s="156" t="e">
        <f>#REF!</f>
        <v>#REF!</v>
      </c>
    </row>
  </sheetData>
  <sheetProtection algorithmName="SHA-512" hashValue="DtNLORyCqvF5hrdEgE8DuHRAFkhaX7afRV3KQTJk+I93/hcBIv/xHkpxt754xZFJFn/QK3tZyvA/hiFjm+VBWg==" saltValue="HPr48X7V98DW2oGzISiTN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2026-03-15T14:33:08Z</cp:lastPrinted>
  <dcterms:created xsi:type="dcterms:W3CDTF">2026-02-23T06:03:17Z</dcterms:created>
  <dcterms:modified xsi:type="dcterms:W3CDTF">2026-09-18T06:55:46Z</dcterms:modified>
  <cp:category/>
</cp:coreProperties>
</file>