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2100障がい福祉課\00障がい福祉課令和８年度フォルダ\01事業\02障がい給付係\13補助金関係(事業者)\01地域生活サポート事業\08令和９年度予算要望調査\01事業所調査依頼\"/>
    </mc:Choice>
  </mc:AlternateContent>
  <xr:revisionPtr revIDLastSave="0" documentId="13_ncr:1_{C00F70AA-A282-4DB4-89E8-7D570A97EA0E}" xr6:coauthVersionLast="47" xr6:coauthVersionMax="47" xr10:uidLastSave="{00000000-0000-0000-0000-000000000000}"/>
  <bookViews>
    <workbookView xWindow="-110" yWindow="-110" windowWidth="19420" windowHeight="10420" tabRatio="849" xr2:uid="{00000000-000D-0000-FFFF-FFFF00000000}"/>
  </bookViews>
  <sheets>
    <sheet name="入力例" sheetId="32" r:id="rId1"/>
    <sheet name="【補助対象経費額算定表】" sheetId="25" r:id="rId2"/>
    <sheet name="【事業所の追加あれば使用①】" sheetId="26" r:id="rId3"/>
    <sheet name="【事業所の追加あれば使用②】" sheetId="27" r:id="rId4"/>
    <sheet name="【事業所の追加あれば使用③】" sheetId="28" r:id="rId5"/>
    <sheet name="所要額調査票" sheetId="24" r:id="rId6"/>
    <sheet name="担当者" sheetId="29" r:id="rId7"/>
  </sheets>
  <definedNames>
    <definedName name="_xlnm.Print_Area" localSheetId="2">【事業所の追加あれば使用①】!$A$1:$L$41</definedName>
    <definedName name="_xlnm.Print_Area" localSheetId="3">【事業所の追加あれば使用②】!$A$1:$L$41</definedName>
    <definedName name="_xlnm.Print_Area" localSheetId="4">【事業所の追加あれば使用③】!$A$1:$L$41</definedName>
    <definedName name="_xlnm.Print_Area" localSheetId="1">【補助対象経費額算定表】!$A$1:$L$41</definedName>
    <definedName name="_xlnm.Print_Area" localSheetId="5">所要額調査票!$A$1:$E$19</definedName>
    <definedName name="_xlnm.Print_Area" localSheetId="6">担当者!$A$1:$M$10</definedName>
    <definedName name="_xlnm.Print_Area" localSheetId="0">入力例!$A$1:$L$21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32" l="1"/>
  <c r="L4" i="32"/>
  <c r="K5" i="32"/>
  <c r="L5" i="32" s="1"/>
  <c r="K6" i="32"/>
  <c r="L6" i="32"/>
  <c r="K20" i="32"/>
  <c r="L20" i="32" s="1"/>
  <c r="K19" i="32"/>
  <c r="L19" i="32" s="1"/>
  <c r="K18" i="32"/>
  <c r="L18" i="32" s="1"/>
  <c r="K17" i="32"/>
  <c r="L17" i="32" s="1"/>
  <c r="K16" i="32"/>
  <c r="L16" i="32" s="1"/>
  <c r="K15" i="32"/>
  <c r="L15" i="32" s="1"/>
  <c r="K14" i="32"/>
  <c r="L14" i="32" s="1"/>
  <c r="K13" i="32"/>
  <c r="L13" i="32" s="1"/>
  <c r="K12" i="32"/>
  <c r="L12" i="32" s="1"/>
  <c r="K11" i="32"/>
  <c r="L11" i="32" s="1"/>
  <c r="K10" i="32"/>
  <c r="L10" i="32" s="1"/>
  <c r="K9" i="32"/>
  <c r="L9" i="32" s="1"/>
  <c r="K8" i="32"/>
  <c r="L8" i="32" s="1"/>
  <c r="C1" i="28"/>
  <c r="C1" i="27"/>
  <c r="C1" i="26"/>
  <c r="L21" i="32" l="1"/>
  <c r="K40" i="28"/>
  <c r="L40" i="28" s="1"/>
  <c r="K39" i="28"/>
  <c r="L39" i="28" s="1"/>
  <c r="K38" i="28"/>
  <c r="L38" i="28" s="1"/>
  <c r="L37" i="28"/>
  <c r="K37" i="28"/>
  <c r="K36" i="28"/>
  <c r="L36" i="28" s="1"/>
  <c r="K35" i="28"/>
  <c r="L35" i="28" s="1"/>
  <c r="K34" i="28"/>
  <c r="L34" i="28" s="1"/>
  <c r="L33" i="28"/>
  <c r="K33" i="28"/>
  <c r="K32" i="28"/>
  <c r="L32" i="28" s="1"/>
  <c r="K31" i="28"/>
  <c r="L31" i="28" s="1"/>
  <c r="K30" i="28"/>
  <c r="L30" i="28" s="1"/>
  <c r="L29" i="28"/>
  <c r="K29" i="28"/>
  <c r="K28" i="28"/>
  <c r="L28" i="28" s="1"/>
  <c r="K26" i="28"/>
  <c r="L26" i="28" s="1"/>
  <c r="K25" i="28"/>
  <c r="L25" i="28" s="1"/>
  <c r="L24" i="28"/>
  <c r="K24" i="28"/>
  <c r="K23" i="28"/>
  <c r="L23" i="28" s="1"/>
  <c r="K22" i="28"/>
  <c r="L22" i="28" s="1"/>
  <c r="K21" i="28"/>
  <c r="L21" i="28" s="1"/>
  <c r="L19" i="28"/>
  <c r="K19" i="28"/>
  <c r="L18" i="28"/>
  <c r="K18" i="28"/>
  <c r="K16" i="28"/>
  <c r="L16" i="28" s="1"/>
  <c r="K15" i="28"/>
  <c r="L15" i="28" s="1"/>
  <c r="L14" i="28"/>
  <c r="K14" i="28"/>
  <c r="L13" i="28"/>
  <c r="K13" i="28"/>
  <c r="K12" i="28"/>
  <c r="L12" i="28" s="1"/>
  <c r="K11" i="28"/>
  <c r="L11" i="28" s="1"/>
  <c r="L10" i="28"/>
  <c r="K10" i="28"/>
  <c r="L9" i="28"/>
  <c r="K9" i="28"/>
  <c r="K8" i="28"/>
  <c r="L8" i="28" s="1"/>
  <c r="K6" i="28"/>
  <c r="L6" i="28" s="1"/>
  <c r="L5" i="28"/>
  <c r="K5" i="28"/>
  <c r="L4" i="28"/>
  <c r="K4" i="28"/>
  <c r="L40" i="27"/>
  <c r="K40" i="27"/>
  <c r="K39" i="27"/>
  <c r="L39" i="27" s="1"/>
  <c r="K38" i="27"/>
  <c r="L38" i="27" s="1"/>
  <c r="L37" i="27"/>
  <c r="K37" i="27"/>
  <c r="L36" i="27"/>
  <c r="K36" i="27"/>
  <c r="K35" i="27"/>
  <c r="L35" i="27" s="1"/>
  <c r="L34" i="27"/>
  <c r="K34" i="27"/>
  <c r="L33" i="27"/>
  <c r="K33" i="27"/>
  <c r="L32" i="27"/>
  <c r="K32" i="27"/>
  <c r="K31" i="27"/>
  <c r="L31" i="27" s="1"/>
  <c r="L30" i="27"/>
  <c r="K30" i="27"/>
  <c r="L29" i="27"/>
  <c r="K29" i="27"/>
  <c r="L28" i="27"/>
  <c r="K28" i="27"/>
  <c r="K26" i="27"/>
  <c r="L26" i="27" s="1"/>
  <c r="L25" i="27"/>
  <c r="K25" i="27"/>
  <c r="L24" i="27"/>
  <c r="K24" i="27"/>
  <c r="L23" i="27"/>
  <c r="K23" i="27"/>
  <c r="K22" i="27"/>
  <c r="L22" i="27" s="1"/>
  <c r="L21" i="27"/>
  <c r="K21" i="27"/>
  <c r="L19" i="27"/>
  <c r="K19" i="27"/>
  <c r="L18" i="27"/>
  <c r="K18" i="27"/>
  <c r="K16" i="27"/>
  <c r="L16" i="27" s="1"/>
  <c r="L15" i="27"/>
  <c r="K15" i="27"/>
  <c r="L14" i="27"/>
  <c r="K14" i="27"/>
  <c r="L13" i="27"/>
  <c r="K13" i="27"/>
  <c r="K12" i="27"/>
  <c r="L12" i="27" s="1"/>
  <c r="L11" i="27"/>
  <c r="K11" i="27"/>
  <c r="L10" i="27"/>
  <c r="K10" i="27"/>
  <c r="L9" i="27"/>
  <c r="K9" i="27"/>
  <c r="K8" i="27"/>
  <c r="L8" i="27" s="1"/>
  <c r="L6" i="27"/>
  <c r="K6" i="27"/>
  <c r="L5" i="27"/>
  <c r="K5" i="27"/>
  <c r="L4" i="27"/>
  <c r="K4" i="27"/>
  <c r="K40" i="26"/>
  <c r="L40" i="26" s="1"/>
  <c r="K39" i="26"/>
  <c r="L39" i="26" s="1"/>
  <c r="K38" i="26"/>
  <c r="L38" i="26" s="1"/>
  <c r="K37" i="26"/>
  <c r="L37" i="26" s="1"/>
  <c r="K36" i="26"/>
  <c r="L36" i="26" s="1"/>
  <c r="K35" i="26"/>
  <c r="L35" i="26" s="1"/>
  <c r="K34" i="26"/>
  <c r="L34" i="26" s="1"/>
  <c r="K33" i="26"/>
  <c r="L33" i="26" s="1"/>
  <c r="K32" i="26"/>
  <c r="L32" i="26" s="1"/>
  <c r="K31" i="26"/>
  <c r="L31" i="26" s="1"/>
  <c r="K30" i="26"/>
  <c r="L30" i="26" s="1"/>
  <c r="K29" i="26"/>
  <c r="L29" i="26" s="1"/>
  <c r="K28" i="26"/>
  <c r="L28" i="26" s="1"/>
  <c r="K26" i="26"/>
  <c r="L26" i="26" s="1"/>
  <c r="K25" i="26"/>
  <c r="L25" i="26" s="1"/>
  <c r="K24" i="26"/>
  <c r="L24" i="26" s="1"/>
  <c r="K23" i="26"/>
  <c r="L23" i="26" s="1"/>
  <c r="K22" i="26"/>
  <c r="L22" i="26" s="1"/>
  <c r="K21" i="26"/>
  <c r="L21" i="26" s="1"/>
  <c r="K19" i="26"/>
  <c r="L19" i="26" s="1"/>
  <c r="L18" i="26"/>
  <c r="K18" i="26"/>
  <c r="K16" i="26"/>
  <c r="L16" i="26" s="1"/>
  <c r="K15" i="26"/>
  <c r="L15" i="26" s="1"/>
  <c r="K14" i="26"/>
  <c r="L14" i="26" s="1"/>
  <c r="K13" i="26"/>
  <c r="L13" i="26" s="1"/>
  <c r="K12" i="26"/>
  <c r="L12" i="26" s="1"/>
  <c r="K11" i="26"/>
  <c r="L11" i="26" s="1"/>
  <c r="K10" i="26"/>
  <c r="L10" i="26" s="1"/>
  <c r="K9" i="26"/>
  <c r="L9" i="26" s="1"/>
  <c r="K8" i="26"/>
  <c r="L8" i="26" s="1"/>
  <c r="K6" i="26"/>
  <c r="L6" i="26" s="1"/>
  <c r="K5" i="26"/>
  <c r="L5" i="26" s="1"/>
  <c r="K4" i="26"/>
  <c r="L4" i="26" s="1"/>
  <c r="L41" i="28" l="1"/>
  <c r="L41" i="27"/>
  <c r="L41" i="26"/>
  <c r="L25" i="25" l="1"/>
  <c r="D10" i="24"/>
  <c r="K40" i="25"/>
  <c r="L40" i="25" s="1"/>
  <c r="K39" i="25"/>
  <c r="L39" i="25" s="1"/>
  <c r="K38" i="25"/>
  <c r="L38" i="25" s="1"/>
  <c r="L37" i="25"/>
  <c r="K37" i="25"/>
  <c r="K36" i="25"/>
  <c r="L36" i="25" s="1"/>
  <c r="K35" i="25"/>
  <c r="L35" i="25" s="1"/>
  <c r="K34" i="25"/>
  <c r="L34" i="25" s="1"/>
  <c r="L33" i="25"/>
  <c r="K33" i="25"/>
  <c r="K32" i="25"/>
  <c r="L32" i="25" s="1"/>
  <c r="K31" i="25"/>
  <c r="L31" i="25" s="1"/>
  <c r="K30" i="25"/>
  <c r="L30" i="25" s="1"/>
  <c r="L29" i="25"/>
  <c r="K29" i="25"/>
  <c r="K28" i="25"/>
  <c r="L28" i="25" s="1"/>
  <c r="K26" i="25"/>
  <c r="L26" i="25" s="1"/>
  <c r="K25" i="25"/>
  <c r="L24" i="25"/>
  <c r="K24" i="25"/>
  <c r="K23" i="25"/>
  <c r="L23" i="25" s="1"/>
  <c r="K22" i="25"/>
  <c r="L22" i="25" s="1"/>
  <c r="K21" i="25"/>
  <c r="L21" i="25" s="1"/>
  <c r="K19" i="25"/>
  <c r="L19" i="25" s="1"/>
  <c r="L18" i="25"/>
  <c r="K18" i="25"/>
  <c r="K16" i="25"/>
  <c r="L16" i="25" s="1"/>
  <c r="K15" i="25"/>
  <c r="L15" i="25" s="1"/>
  <c r="L14" i="25"/>
  <c r="K14" i="25"/>
  <c r="L13" i="25"/>
  <c r="K13" i="25"/>
  <c r="K12" i="25"/>
  <c r="L12" i="25" s="1"/>
  <c r="K11" i="25"/>
  <c r="L11" i="25" s="1"/>
  <c r="L10" i="25"/>
  <c r="K10" i="25"/>
  <c r="L9" i="25"/>
  <c r="K9" i="25"/>
  <c r="K8" i="25"/>
  <c r="L8" i="25" s="1"/>
  <c r="K6" i="25"/>
  <c r="L6" i="25" s="1"/>
  <c r="L5" i="25"/>
  <c r="K5" i="25"/>
  <c r="L4" i="25"/>
  <c r="K4" i="25"/>
  <c r="D6" i="24" l="1"/>
  <c r="D9" i="24"/>
  <c r="D18" i="24"/>
  <c r="D16" i="24"/>
  <c r="D13" i="24"/>
  <c r="D5" i="24"/>
  <c r="D14" i="24"/>
  <c r="D7" i="24"/>
  <c r="D11" i="24"/>
  <c r="D17" i="24"/>
  <c r="D12" i="24"/>
  <c r="D4" i="24"/>
  <c r="D15" i="24"/>
  <c r="D8" i="24"/>
  <c r="L41" i="25"/>
  <c r="D19" i="24" l="1"/>
</calcChain>
</file>

<file path=xl/sharedStrings.xml><?xml version="1.0" encoding="utf-8"?>
<sst xmlns="http://schemas.openxmlformats.org/spreadsheetml/2006/main" count="892" uniqueCount="115">
  <si>
    <t>区　　分</t>
    <rPh sb="0" eb="1">
      <t>ク</t>
    </rPh>
    <rPh sb="3" eb="4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</si>
  <si>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</si>
  <si>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地域社会参加支援事業</t>
    <rPh sb="0" eb="2">
      <t>チイキ</t>
    </rPh>
    <rPh sb="2" eb="4">
      <t>シャカイ</t>
    </rPh>
    <rPh sb="4" eb="6">
      <t>サンカ</t>
    </rPh>
    <rPh sb="6" eb="8">
      <t>シエン</t>
    </rPh>
    <rPh sb="8" eb="10">
      <t>ジギョウ</t>
    </rPh>
    <phoneticPr fontId="2"/>
  </si>
  <si>
    <t>就労等支援事業</t>
    <rPh sb="0" eb="2">
      <t>シュウロウ</t>
    </rPh>
    <rPh sb="2" eb="3">
      <t>トウ</t>
    </rPh>
    <rPh sb="3" eb="5">
      <t>シエン</t>
    </rPh>
    <rPh sb="5" eb="7">
      <t>ジギョウ</t>
    </rPh>
    <phoneticPr fontId="2"/>
  </si>
  <si>
    <t>地域生活個別支援事業</t>
    <rPh sb="0" eb="2">
      <t>チイキ</t>
    </rPh>
    <rPh sb="2" eb="4">
      <t>セイカツ</t>
    </rPh>
    <rPh sb="4" eb="6">
      <t>コベツ</t>
    </rPh>
    <rPh sb="6" eb="8">
      <t>シエン</t>
    </rPh>
    <rPh sb="8" eb="10">
      <t>ジギョウ</t>
    </rPh>
    <phoneticPr fontId="2"/>
  </si>
  <si>
    <t xml:space="preserve"> 成人サービス移行促進事業</t>
    <phoneticPr fontId="2"/>
  </si>
  <si>
    <t xml:space="preserve"> グループホーム等地域生活移行推進事業</t>
    <phoneticPr fontId="2"/>
  </si>
  <si>
    <t xml:space="preserve"> 単独型短期入所促進事業</t>
    <phoneticPr fontId="2"/>
  </si>
  <si>
    <t xml:space="preserve"> 医療型短期入所利用促進事業</t>
    <phoneticPr fontId="2"/>
  </si>
  <si>
    <t xml:space="preserve"> 医療的ケア訪問支援事業</t>
    <phoneticPr fontId="2"/>
  </si>
  <si>
    <t xml:space="preserve"> 在宅障害者緊急通報システム事業</t>
    <phoneticPr fontId="2"/>
  </si>
  <si>
    <t xml:space="preserve"> 地域交流等支援事業</t>
    <phoneticPr fontId="2"/>
  </si>
  <si>
    <t xml:space="preserve"> 地域防災拠点事業</t>
    <phoneticPr fontId="2"/>
  </si>
  <si>
    <t xml:space="preserve"> 通所体験事業</t>
    <phoneticPr fontId="2"/>
  </si>
  <si>
    <t xml:space="preserve"> 生活環境改善支援事業</t>
    <phoneticPr fontId="2"/>
  </si>
  <si>
    <t xml:space="preserve"> 特別援護支援事業</t>
    <phoneticPr fontId="2"/>
  </si>
  <si>
    <t xml:space="preserve"> 重度重複障害者個別支援事業</t>
    <phoneticPr fontId="2"/>
  </si>
  <si>
    <t xml:space="preserve"> 行動障害者支援事業</t>
    <phoneticPr fontId="2"/>
  </si>
  <si>
    <t xml:space="preserve"> 医療的ケア支援事業</t>
    <phoneticPr fontId="2"/>
  </si>
  <si>
    <t xml:space="preserve"> 遷延性意識障害者個別支援事業</t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</si>
  <si>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</si>
  <si>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対象経費（円）</t>
    <rPh sb="0" eb="2">
      <t>タイショウ</t>
    </rPh>
    <rPh sb="2" eb="4">
      <t>ケイヒ</t>
    </rPh>
    <rPh sb="5" eb="6">
      <t>エン</t>
    </rPh>
    <phoneticPr fontId="2"/>
  </si>
  <si>
    <t>利用見込み</t>
    <rPh sb="0" eb="2">
      <t>リヨウ</t>
    </rPh>
    <rPh sb="2" eb="4">
      <t>ミコ</t>
    </rPh>
    <phoneticPr fontId="2"/>
  </si>
  <si>
    <t>円</t>
    <rPh sb="0" eb="1">
      <t>エン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</si>
  <si>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</si>
  <si>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</si>
  <si>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グループホーム等地域生活移行促進事業</t>
    <rPh sb="7" eb="8">
      <t>トウ</t>
    </rPh>
    <rPh sb="8" eb="10">
      <t>チイキ</t>
    </rPh>
    <rPh sb="10" eb="12">
      <t>セイカツ</t>
    </rPh>
    <rPh sb="12" eb="14">
      <t>イコウ</t>
    </rPh>
    <rPh sb="14" eb="16">
      <t>ソクシン</t>
    </rPh>
    <rPh sb="16" eb="18">
      <t>ジギョウ</t>
    </rPh>
    <phoneticPr fontId="2"/>
  </si>
  <si>
    <t>補助事業</t>
    <rPh sb="0" eb="2">
      <t>ホジョ</t>
    </rPh>
    <rPh sb="2" eb="4">
      <t>ジギョウ</t>
    </rPh>
    <phoneticPr fontId="2"/>
  </si>
  <si>
    <t>移行者１人当たり</t>
    <rPh sb="0" eb="2">
      <t>イコウ</t>
    </rPh>
    <rPh sb="2" eb="3">
      <t>シャ</t>
    </rPh>
    <rPh sb="4" eb="5">
      <t>ニン</t>
    </rPh>
    <rPh sb="5" eb="6">
      <t>ア</t>
    </rPh>
    <phoneticPr fontId="2"/>
  </si>
  <si>
    <t>/月</t>
    <rPh sb="1" eb="2">
      <t>ツキ</t>
    </rPh>
    <phoneticPr fontId="2"/>
  </si>
  <si>
    <t>成人サービス移行促進事業</t>
    <phoneticPr fontId="2"/>
  </si>
  <si>
    <t>強度行動障害者利用者１人当たり</t>
    <rPh sb="0" eb="2">
      <t>キョウド</t>
    </rPh>
    <rPh sb="2" eb="4">
      <t>コウドウ</t>
    </rPh>
    <rPh sb="4" eb="7">
      <t>ショウガイシャ</t>
    </rPh>
    <rPh sb="7" eb="9">
      <t>リヨウ</t>
    </rPh>
    <rPh sb="9" eb="10">
      <t>シャ</t>
    </rPh>
    <rPh sb="11" eb="12">
      <t>ニン</t>
    </rPh>
    <rPh sb="12" eb="13">
      <t>ア</t>
    </rPh>
    <phoneticPr fontId="2"/>
  </si>
  <si>
    <t>/日</t>
    <rPh sb="1" eb="2">
      <t>ニチ</t>
    </rPh>
    <phoneticPr fontId="2"/>
  </si>
  <si>
    <t>延べ利用日数</t>
  </si>
  <si>
    <t>延べ利用日数</t>
    <rPh sb="0" eb="1">
      <t>ノ</t>
    </rPh>
    <rPh sb="2" eb="4">
      <t>リヨウ</t>
    </rPh>
    <rPh sb="4" eb="6">
      <t>ニッスウ</t>
    </rPh>
    <phoneticPr fontId="2"/>
  </si>
  <si>
    <t>延べ利用月数</t>
    <rPh sb="0" eb="1">
      <t>ノ</t>
    </rPh>
    <rPh sb="2" eb="4">
      <t>リヨウ</t>
    </rPh>
    <rPh sb="4" eb="5">
      <t>ツキ</t>
    </rPh>
    <rPh sb="5" eb="6">
      <t>スウ</t>
    </rPh>
    <phoneticPr fontId="2"/>
  </si>
  <si>
    <t>日</t>
  </si>
  <si>
    <t>日</t>
    <rPh sb="0" eb="1">
      <t>ヒ</t>
    </rPh>
    <phoneticPr fontId="2"/>
  </si>
  <si>
    <t>単独型短期入所促進事業</t>
    <rPh sb="0" eb="3">
      <t>タンドクガタ</t>
    </rPh>
    <rPh sb="3" eb="5">
      <t>タンキ</t>
    </rPh>
    <rPh sb="5" eb="7">
      <t>ニュウショ</t>
    </rPh>
    <rPh sb="7" eb="9">
      <t>ソクシン</t>
    </rPh>
    <rPh sb="9" eb="11">
      <t>ジギョウ</t>
    </rPh>
    <phoneticPr fontId="2"/>
  </si>
  <si>
    <t>医療型短期入所利用促進事業</t>
    <rPh sb="0" eb="2">
      <t>イリョウ</t>
    </rPh>
    <rPh sb="2" eb="3">
      <t>ガタ</t>
    </rPh>
    <rPh sb="3" eb="5">
      <t>タンキ</t>
    </rPh>
    <rPh sb="5" eb="7">
      <t>ニュウショ</t>
    </rPh>
    <rPh sb="7" eb="9">
      <t>リヨウ</t>
    </rPh>
    <rPh sb="9" eb="11">
      <t>ソクシン</t>
    </rPh>
    <rPh sb="11" eb="13">
      <t>ジギョウ</t>
    </rPh>
    <phoneticPr fontId="2"/>
  </si>
  <si>
    <t>医療的ケア訪問支援事業</t>
    <rPh sb="0" eb="2">
      <t>イリョウ</t>
    </rPh>
    <rPh sb="2" eb="3">
      <t>テキ</t>
    </rPh>
    <rPh sb="5" eb="7">
      <t>ホウモン</t>
    </rPh>
    <rPh sb="7" eb="9">
      <t>シエン</t>
    </rPh>
    <rPh sb="9" eb="11">
      <t>ジギョウ</t>
    </rPh>
    <phoneticPr fontId="2"/>
  </si>
  <si>
    <t>在宅障害者緊急通報システム事業</t>
    <rPh sb="0" eb="2">
      <t>ザイタク</t>
    </rPh>
    <rPh sb="2" eb="5">
      <t>ショウガイシャ</t>
    </rPh>
    <rPh sb="5" eb="7">
      <t>キンキュウ</t>
    </rPh>
    <rPh sb="7" eb="9">
      <t>ツウホウ</t>
    </rPh>
    <rPh sb="13" eb="15">
      <t>ジギョウ</t>
    </rPh>
    <phoneticPr fontId="2"/>
  </si>
  <si>
    <t>利用者１人あたり</t>
    <rPh sb="0" eb="2">
      <t>リヨウ</t>
    </rPh>
    <rPh sb="2" eb="3">
      <t>シャ</t>
    </rPh>
    <rPh sb="4" eb="5">
      <t>ニン</t>
    </rPh>
    <phoneticPr fontId="2"/>
  </si>
  <si>
    <t>/日</t>
    <phoneticPr fontId="2"/>
  </si>
  <si>
    <t>小児入院医療管理料１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2"/>
  </si>
  <si>
    <t>小児入院医療管理料２</t>
    <phoneticPr fontId="2"/>
  </si>
  <si>
    <t>小児入院医療管理料３</t>
    <phoneticPr fontId="2"/>
  </si>
  <si>
    <t>小児入院医療管理料４</t>
    <phoneticPr fontId="2"/>
  </si>
  <si>
    <t>小児入院医療管理料の保育士加算</t>
    <rPh sb="10" eb="13">
      <t>ホイクシ</t>
    </rPh>
    <rPh sb="13" eb="15">
      <t>カサン</t>
    </rPh>
    <phoneticPr fontId="2"/>
  </si>
  <si>
    <t>延べ利用日数</t>
    <phoneticPr fontId="2"/>
  </si>
  <si>
    <t>医師１人当たり</t>
    <rPh sb="0" eb="2">
      <t>イシ</t>
    </rPh>
    <rPh sb="3" eb="4">
      <t>ニン</t>
    </rPh>
    <rPh sb="4" eb="5">
      <t>ア</t>
    </rPh>
    <phoneticPr fontId="2"/>
  </si>
  <si>
    <t>看護師等１人当たり</t>
    <rPh sb="0" eb="3">
      <t>カンゴシ</t>
    </rPh>
    <rPh sb="3" eb="4">
      <t>トウ</t>
    </rPh>
    <rPh sb="5" eb="6">
      <t>ニン</t>
    </rPh>
    <rPh sb="6" eb="7">
      <t>ア</t>
    </rPh>
    <phoneticPr fontId="2"/>
  </si>
  <si>
    <t>利用者１人当たり</t>
    <rPh sb="0" eb="2">
      <t>リヨウ</t>
    </rPh>
    <rPh sb="2" eb="3">
      <t>シャ</t>
    </rPh>
    <rPh sb="4" eb="5">
      <t>ニン</t>
    </rPh>
    <rPh sb="5" eb="6">
      <t>ア</t>
    </rPh>
    <phoneticPr fontId="2"/>
  </si>
  <si>
    <t>地域生活移行促進事業</t>
    <phoneticPr fontId="2"/>
  </si>
  <si>
    <t>在宅支援事業</t>
    <phoneticPr fontId="2"/>
  </si>
  <si>
    <t>地域交流等支援事業</t>
    <rPh sb="0" eb="2">
      <t>チイキ</t>
    </rPh>
    <rPh sb="2" eb="4">
      <t>コウリュウ</t>
    </rPh>
    <rPh sb="4" eb="5">
      <t>トウ</t>
    </rPh>
    <rPh sb="5" eb="7">
      <t>シエン</t>
    </rPh>
    <rPh sb="7" eb="9">
      <t>ジギョウ</t>
    </rPh>
    <phoneticPr fontId="2"/>
  </si>
  <si>
    <t>地域防災拠点事業</t>
    <rPh sb="0" eb="2">
      <t>チイキ</t>
    </rPh>
    <rPh sb="2" eb="4">
      <t>ボウサイ</t>
    </rPh>
    <rPh sb="4" eb="6">
      <t>キョテン</t>
    </rPh>
    <rPh sb="6" eb="8">
      <t>ジギョウ</t>
    </rPh>
    <phoneticPr fontId="2"/>
  </si>
  <si>
    <t>１法人等当たり</t>
    <rPh sb="1" eb="3">
      <t>ホウジン</t>
    </rPh>
    <rPh sb="3" eb="4">
      <t>トウ</t>
    </rPh>
    <rPh sb="4" eb="5">
      <t>ア</t>
    </rPh>
    <phoneticPr fontId="2"/>
  </si>
  <si>
    <t>/年</t>
    <rPh sb="1" eb="2">
      <t>ネン</t>
    </rPh>
    <phoneticPr fontId="2"/>
  </si>
  <si>
    <t>１法人等当たり各事業費の1/2</t>
    <rPh sb="1" eb="3">
      <t>ホウジン</t>
    </rPh>
    <rPh sb="3" eb="4">
      <t>トウ</t>
    </rPh>
    <rPh sb="4" eb="5">
      <t>ア</t>
    </rPh>
    <rPh sb="7" eb="8">
      <t>カク</t>
    </rPh>
    <rPh sb="8" eb="11">
      <t>ジギョウヒ</t>
    </rPh>
    <phoneticPr fontId="2"/>
  </si>
  <si>
    <t>自立訓練（機能訓練）　利用者１人当たり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</si>
  <si>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　利用者１人当たり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</si>
  <si>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生活環境改善事業</t>
    <rPh sb="0" eb="2">
      <t>セイカツ</t>
    </rPh>
    <rPh sb="2" eb="4">
      <t>カンキョウ</t>
    </rPh>
    <rPh sb="4" eb="6">
      <t>カイゼン</t>
    </rPh>
    <rPh sb="6" eb="8">
      <t>ジギョウ</t>
    </rPh>
    <phoneticPr fontId="2"/>
  </si>
  <si>
    <t>特別援護支援事業</t>
    <rPh sb="0" eb="2">
      <t>トクベツ</t>
    </rPh>
    <rPh sb="2" eb="4">
      <t>エンゴ</t>
    </rPh>
    <rPh sb="4" eb="6">
      <t>シエン</t>
    </rPh>
    <rPh sb="6" eb="8">
      <t>ジギョウ</t>
    </rPh>
    <phoneticPr fontId="2"/>
  </si>
  <si>
    <t>重度重複障害者個別支援事業</t>
    <rPh sb="0" eb="2">
      <t>ジュウド</t>
    </rPh>
    <rPh sb="2" eb="4">
      <t>ジュウフク</t>
    </rPh>
    <rPh sb="4" eb="7">
      <t>ショウガイシャ</t>
    </rPh>
    <rPh sb="7" eb="9">
      <t>コベツ</t>
    </rPh>
    <rPh sb="9" eb="11">
      <t>シエン</t>
    </rPh>
    <rPh sb="11" eb="13">
      <t>ジギョウ</t>
    </rPh>
    <phoneticPr fontId="2"/>
  </si>
  <si>
    <t>行動障害者支援事業</t>
    <rPh sb="0" eb="2">
      <t>コウドウ</t>
    </rPh>
    <rPh sb="2" eb="5">
      <t>ショウガイシャ</t>
    </rPh>
    <rPh sb="5" eb="7">
      <t>シエン</t>
    </rPh>
    <rPh sb="7" eb="9">
      <t>ジギョウ</t>
    </rPh>
    <phoneticPr fontId="2"/>
  </si>
  <si>
    <t>医療的ケア支援事業</t>
    <rPh sb="0" eb="3">
      <t>イリョウテキ</t>
    </rPh>
    <rPh sb="5" eb="7">
      <t>シエン</t>
    </rPh>
    <rPh sb="7" eb="9">
      <t>ジギョウ</t>
    </rPh>
    <phoneticPr fontId="2"/>
  </si>
  <si>
    <t>遷延性意識障害者個別支援事業</t>
    <phoneticPr fontId="2"/>
  </si>
  <si>
    <t>日</t>
    <phoneticPr fontId="2"/>
  </si>
  <si>
    <t>利用者１人当たり（宿泊型自立訓練除く）</t>
    <rPh sb="0" eb="2">
      <t>リヨウ</t>
    </rPh>
    <rPh sb="2" eb="3">
      <t>シャ</t>
    </rPh>
    <rPh sb="4" eb="5">
      <t>ニン</t>
    </rPh>
    <rPh sb="5" eb="6">
      <t>ア</t>
    </rPh>
    <rPh sb="9" eb="12">
      <t>シュクハクガタ</t>
    </rPh>
    <rPh sb="12" eb="14">
      <t>ジリツ</t>
    </rPh>
    <rPh sb="14" eb="16">
      <t>クンレン</t>
    </rPh>
    <rPh sb="16" eb="17">
      <t>ノゾ</t>
    </rPh>
    <phoneticPr fontId="2"/>
  </si>
  <si>
    <t>利用者１人当たり（宿泊型自立訓練の場合）</t>
    <rPh sb="0" eb="2">
      <t>リヨウ</t>
    </rPh>
    <rPh sb="2" eb="3">
      <t>シャ</t>
    </rPh>
    <rPh sb="4" eb="5">
      <t>ニン</t>
    </rPh>
    <rPh sb="5" eb="6">
      <t>ア</t>
    </rPh>
    <rPh sb="9" eb="12">
      <t>シュクハクガタ</t>
    </rPh>
    <rPh sb="12" eb="14">
      <t>ジリツ</t>
    </rPh>
    <rPh sb="14" eb="16">
      <t>クンレン</t>
    </rPh>
    <rPh sb="17" eb="19">
      <t>バアイ</t>
    </rPh>
    <phoneticPr fontId="2"/>
  </si>
  <si>
    <t>就労移行支援　　　　　利用者１人当たり</t>
    <rPh sb="0" eb="2">
      <t>シュウロウ</t>
    </rPh>
    <rPh sb="2" eb="4">
      <t>イコウ</t>
    </rPh>
    <rPh sb="4" eb="6">
      <t>シエン</t>
    </rPh>
    <phoneticPr fontId="2"/>
  </si>
  <si>
    <t>生活介護　　　　　　　利用者１人当たり</t>
    <rPh sb="0" eb="2">
      <t>セイカツ</t>
    </rPh>
    <rPh sb="2" eb="4">
      <t>カイゴ</t>
    </rPh>
    <rPh sb="11" eb="14">
      <t>リヨウシャ</t>
    </rPh>
    <rPh sb="15" eb="16">
      <t>ニン</t>
    </rPh>
    <rPh sb="16" eb="17">
      <t>ア</t>
    </rPh>
    <phoneticPr fontId="2"/>
  </si>
  <si>
    <t>就労継続支援Ａ型　　　利用者１人当たり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</si>
  <si>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就労継続支援Ｂ型　　　利用者１人当たり</t>
    <rPh sb="0" eb="6">
      <t>シュウロウケイゾクシエン</t>
    </rPh>
    <rPh sb="7" eb="8">
      <t>ガタ</t>
    </rPh>
    <phoneticPr fontId="2"/>
  </si>
  <si>
    <t>査定事業費（円）</t>
    <rPh sb="0" eb="2">
      <t>サテイ</t>
    </rPh>
    <rPh sb="2" eb="5">
      <t>ジギョウヒ</t>
    </rPh>
    <rPh sb="6" eb="7">
      <t>エン</t>
    </rPh>
    <phoneticPr fontId="2"/>
  </si>
  <si>
    <t xml:space="preserve">合　　計    </t>
    <rPh sb="0" eb="1">
      <t>ゴウ</t>
    </rPh>
    <rPh sb="3" eb="4">
      <t>ケイ</t>
    </rPh>
    <phoneticPr fontId="2"/>
  </si>
  <si>
    <t>事業所名：</t>
    <rPh sb="0" eb="3">
      <t>ジギョウショ</t>
    </rPh>
    <rPh sb="3" eb="4">
      <t>メイ</t>
    </rPh>
    <phoneticPr fontId="2"/>
  </si>
  <si>
    <r>
      <t>補助対象経費額算定表　　　　　　　</t>
    </r>
    <r>
      <rPr>
        <sz val="11"/>
        <rFont val="游ゴシック"/>
        <family val="3"/>
        <charset val="128"/>
      </rPr>
      <t>　法人名：</t>
    </r>
    <rPh sb="0" eb="2">
      <t>ホジョ</t>
    </rPh>
    <rPh sb="2" eb="4">
      <t>タイショウ</t>
    </rPh>
    <rPh sb="4" eb="6">
      <t>ケイヒ</t>
    </rPh>
    <rPh sb="6" eb="7">
      <t>ガク</t>
    </rPh>
    <rPh sb="7" eb="9">
      <t>サンテイ</t>
    </rPh>
    <rPh sb="9" eb="10">
      <t>ヒョウ</t>
    </rPh>
    <rPh sb="18" eb="20">
      <t>ホウジン</t>
    </rPh>
    <rPh sb="20" eb="21">
      <t>メイ</t>
    </rPh>
    <phoneticPr fontId="2"/>
  </si>
  <si>
    <t>通所体験事業</t>
    <rPh sb="0" eb="2">
      <t>ツウショ</t>
    </rPh>
    <rPh sb="2" eb="4">
      <t>タイケン</t>
    </rPh>
    <rPh sb="4" eb="6">
      <t>ジギョウ</t>
    </rPh>
    <phoneticPr fontId="2"/>
  </si>
  <si>
    <t>サービス種類</t>
    <rPh sb="4" eb="6">
      <t>シュルイ</t>
    </rPh>
    <phoneticPr fontId="2"/>
  </si>
  <si>
    <t>生活介護</t>
  </si>
  <si>
    <t>短期入所</t>
  </si>
  <si>
    <t>自立訓練（機能訓練）</t>
  </si>
  <si>
    <t>自立訓練（生活訓練）</t>
  </si>
  <si>
    <t>就労継続支援（Ａ型）</t>
  </si>
  <si>
    <t>就労継続支援（Ｂ型）</t>
  </si>
  <si>
    <t>児童発達支援</t>
  </si>
  <si>
    <t>放課後等デイサービス</t>
  </si>
  <si>
    <t>ー</t>
    <phoneticPr fontId="2"/>
  </si>
  <si>
    <t>被虐待等要援護者</t>
    <rPh sb="0" eb="1">
      <t>ヒ</t>
    </rPh>
    <rPh sb="1" eb="3">
      <t>ギャクタイ</t>
    </rPh>
    <rPh sb="3" eb="4">
      <t>トウ</t>
    </rPh>
    <rPh sb="4" eb="5">
      <t>ヨウ</t>
    </rPh>
    <rPh sb="5" eb="7">
      <t>エンゴ</t>
    </rPh>
    <rPh sb="7" eb="8">
      <t>シャ</t>
    </rPh>
    <phoneticPr fontId="2"/>
  </si>
  <si>
    <t>遷延性意識障害者個別支援事業</t>
    <phoneticPr fontId="2"/>
  </si>
  <si>
    <t>就労移行支援</t>
    <phoneticPr fontId="2"/>
  </si>
  <si>
    <t>重度重複,行動,医ケア</t>
    <rPh sb="5" eb="7">
      <t>コウドウ</t>
    </rPh>
    <rPh sb="8" eb="9">
      <t>イ</t>
    </rPh>
    <phoneticPr fontId="2"/>
  </si>
  <si>
    <t>厚木市障害者地域生活サポート事業補助金【R9所要額調査】</t>
    <rPh sb="0" eb="3">
      <t>アツギシ</t>
    </rPh>
    <rPh sb="3" eb="6">
      <t>ショウガイシャ</t>
    </rPh>
    <rPh sb="6" eb="8">
      <t>チイキ</t>
    </rPh>
    <rPh sb="8" eb="10">
      <t>セイカツ</t>
    </rPh>
    <rPh sb="14" eb="16">
      <t>ジギョウ</t>
    </rPh>
    <rPh sb="16" eb="19">
      <t>ホジョキン</t>
    </rPh>
    <rPh sb="22" eb="24">
      <t>ショヨウ</t>
    </rPh>
    <rPh sb="24" eb="25">
      <t>ガク</t>
    </rPh>
    <rPh sb="25" eb="27">
      <t>チョウサ</t>
    </rPh>
    <phoneticPr fontId="2"/>
  </si>
  <si>
    <t>所要額（円）</t>
    <rPh sb="0" eb="2">
      <t>ショヨウ</t>
    </rPh>
    <rPh sb="2" eb="3">
      <t>ガク</t>
    </rPh>
    <rPh sb="3" eb="4">
      <t>サンガク</t>
    </rPh>
    <rPh sb="4" eb="5">
      <t>エン</t>
    </rPh>
    <phoneticPr fontId="2"/>
  </si>
  <si>
    <t>合計</t>
    <rPh sb="0" eb="2">
      <t>ゴウケイ</t>
    </rPh>
    <phoneticPr fontId="2"/>
  </si>
  <si>
    <t>実施事業所名</t>
    <rPh sb="0" eb="2">
      <t>ジッシ</t>
    </rPh>
    <rPh sb="2" eb="4">
      <t>ジギョウ</t>
    </rPh>
    <rPh sb="4" eb="5">
      <t>ショ</t>
    </rPh>
    <rPh sb="5" eb="6">
      <t>メイ</t>
    </rPh>
    <phoneticPr fontId="14"/>
  </si>
  <si>
    <t>事務担当者名</t>
    <rPh sb="0" eb="2">
      <t>ジム</t>
    </rPh>
    <rPh sb="2" eb="5">
      <t>タントウシャ</t>
    </rPh>
    <rPh sb="5" eb="6">
      <t>メイ</t>
    </rPh>
    <phoneticPr fontId="14"/>
  </si>
  <si>
    <t>電話番号</t>
    <rPh sb="0" eb="2">
      <t>デンワ</t>
    </rPh>
    <rPh sb="2" eb="4">
      <t>バンゴウ</t>
    </rPh>
    <phoneticPr fontId="14"/>
  </si>
  <si>
    <t>メールアドレス</t>
    <phoneticPr fontId="14"/>
  </si>
  <si>
    <t>備考</t>
    <rPh sb="0" eb="2">
      <t>ビコウ</t>
    </rPh>
    <phoneticPr fontId="14"/>
  </si>
  <si>
    <t>厚木市障害者地域サポート事業事務担当者連絡先</t>
    <rPh sb="0" eb="3">
      <t>アツギシ</t>
    </rPh>
    <rPh sb="3" eb="6">
      <t>ショウガイシャ</t>
    </rPh>
    <rPh sb="6" eb="8">
      <t>チイキ</t>
    </rPh>
    <rPh sb="12" eb="14">
      <t>ジギョウ</t>
    </rPh>
    <rPh sb="14" eb="16">
      <t>ジム</t>
    </rPh>
    <rPh sb="16" eb="19">
      <t>タントウシャ</t>
    </rPh>
    <rPh sb="19" eb="21">
      <t>レンラク</t>
    </rPh>
    <rPh sb="21" eb="22">
      <t>サキ</t>
    </rPh>
    <phoneticPr fontId="14"/>
  </si>
  <si>
    <t>【記載例】</t>
    <rPh sb="1" eb="3">
      <t>キサイ</t>
    </rPh>
    <rPh sb="3" eb="4">
      <t>レイ</t>
    </rPh>
    <phoneticPr fontId="14"/>
  </si>
  <si>
    <t>〇〇福祉事業所</t>
    <rPh sb="2" eb="4">
      <t>フクシ</t>
    </rPh>
    <rPh sb="4" eb="6">
      <t>ジギョウ</t>
    </rPh>
    <rPh sb="6" eb="7">
      <t>ショ</t>
    </rPh>
    <phoneticPr fontId="14"/>
  </si>
  <si>
    <t>厚木はなこ</t>
    <rPh sb="0" eb="2">
      <t>アツギ</t>
    </rPh>
    <phoneticPr fontId="14"/>
  </si>
  <si>
    <t>０００－０００－００００</t>
    <phoneticPr fontId="14"/>
  </si>
  <si>
    <t>０００＠０００００００００００</t>
    <phoneticPr fontId="14"/>
  </si>
  <si>
    <t>○○事業は厚木たろう（☎000-0000-0000）へ。</t>
    <rPh sb="2" eb="4">
      <t>ジギョウ</t>
    </rPh>
    <rPh sb="5" eb="7">
      <t>アツギ</t>
    </rPh>
    <phoneticPr fontId="14"/>
  </si>
  <si>
    <t>※ご提出いただいた書類に確認が必要な場合、ご連絡します。
（事業で確認先が異なる場合は備考欄にその旨をご記入ください。）</t>
    <rPh sb="2" eb="4">
      <t>テイシュツ</t>
    </rPh>
    <rPh sb="9" eb="11">
      <t>ショルイ</t>
    </rPh>
    <rPh sb="12" eb="14">
      <t>カクニン</t>
    </rPh>
    <rPh sb="15" eb="17">
      <t>ヒツヨウ</t>
    </rPh>
    <rPh sb="18" eb="20">
      <t>バアイ</t>
    </rPh>
    <rPh sb="22" eb="24">
      <t>レンラク</t>
    </rPh>
    <rPh sb="30" eb="32">
      <t>ジギョウ</t>
    </rPh>
    <rPh sb="33" eb="35">
      <t>カクニン</t>
    </rPh>
    <rPh sb="35" eb="36">
      <t>サキ</t>
    </rPh>
    <rPh sb="37" eb="38">
      <t>コト</t>
    </rPh>
    <rPh sb="40" eb="42">
      <t>バアイ</t>
    </rPh>
    <rPh sb="43" eb="45">
      <t>ビコウ</t>
    </rPh>
    <rPh sb="45" eb="46">
      <t>ラン</t>
    </rPh>
    <rPh sb="49" eb="50">
      <t>ムネ</t>
    </rPh>
    <rPh sb="52" eb="54">
      <t>キニュウ</t>
    </rPh>
    <phoneticPr fontId="14"/>
  </si>
  <si>
    <t>※ご提出いただいた書類に確認が必要な場合、ご連絡いたします。
（事業で確認先が異なる場合は備考欄にその旨をご記入ください。）</t>
    <rPh sb="2" eb="4">
      <t>テイシュツ</t>
    </rPh>
    <rPh sb="9" eb="11">
      <t>ショルイ</t>
    </rPh>
    <rPh sb="12" eb="14">
      <t>カクニン</t>
    </rPh>
    <rPh sb="15" eb="17">
      <t>ヒツヨウ</t>
    </rPh>
    <rPh sb="18" eb="20">
      <t>バアイ</t>
    </rPh>
    <rPh sb="22" eb="24">
      <t>レンラク</t>
    </rPh>
    <rPh sb="32" eb="34">
      <t>ジギョウ</t>
    </rPh>
    <rPh sb="35" eb="37">
      <t>カクニン</t>
    </rPh>
    <rPh sb="37" eb="38">
      <t>サキ</t>
    </rPh>
    <rPh sb="39" eb="40">
      <t>コト</t>
    </rPh>
    <rPh sb="42" eb="44">
      <t>バアイ</t>
    </rPh>
    <rPh sb="45" eb="47">
      <t>ビコウ</t>
    </rPh>
    <rPh sb="47" eb="48">
      <t>ラン</t>
    </rPh>
    <rPh sb="51" eb="52">
      <t>ムネ</t>
    </rPh>
    <rPh sb="54" eb="56">
      <t>キニュウ</t>
    </rPh>
    <phoneticPr fontId="14"/>
  </si>
  <si>
    <t>社会福祉法人あつぎ</t>
    <rPh sb="0" eb="2">
      <t>シャカイ</t>
    </rPh>
    <rPh sb="2" eb="4">
      <t>フクシ</t>
    </rPh>
    <rPh sb="4" eb="6">
      <t>ホウジン</t>
    </rPh>
    <phoneticPr fontId="2"/>
  </si>
  <si>
    <t>あつぎ○○事業所</t>
    <rPh sb="5" eb="7">
      <t>ジギョウ</t>
    </rPh>
    <rPh sb="7" eb="8">
      <t>ショ</t>
    </rPh>
    <phoneticPr fontId="2"/>
  </si>
  <si>
    <r>
      <t>補助対象経費額算定表　　　　　</t>
    </r>
    <r>
      <rPr>
        <sz val="11"/>
        <rFont val="游ゴシック"/>
        <family val="3"/>
        <charset val="128"/>
      </rPr>
      <t>法人名：</t>
    </r>
    <rPh sb="0" eb="2">
      <t>ホジョ</t>
    </rPh>
    <rPh sb="2" eb="4">
      <t>タイショウ</t>
    </rPh>
    <rPh sb="4" eb="6">
      <t>ケイヒ</t>
    </rPh>
    <rPh sb="6" eb="7">
      <t>ガク</t>
    </rPh>
    <rPh sb="7" eb="9">
      <t>サンテイ</t>
    </rPh>
    <rPh sb="9" eb="10">
      <t>ヒョウ</t>
    </rPh>
    <rPh sb="15" eb="17">
      <t>ホウジン</t>
    </rPh>
    <rPh sb="17" eb="18">
      <t>メイ</t>
    </rPh>
    <phoneticPr fontId="2"/>
  </si>
  <si>
    <t>※入力例のため、補助事業を減らして表示しています。</t>
    <rPh sb="1" eb="3">
      <t>ニュウリョク</t>
    </rPh>
    <rPh sb="3" eb="4">
      <t>レイ</t>
    </rPh>
    <rPh sb="8" eb="10">
      <t>ホジョ</t>
    </rPh>
    <rPh sb="10" eb="12">
      <t>ジギョウ</t>
    </rPh>
    <rPh sb="13" eb="14">
      <t>ヘ</t>
    </rPh>
    <rPh sb="17" eb="19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</si>
</sst>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0" tint="-0.499984740745262"/>
      <name val="游ゴシック"/>
      <family val="3"/>
      <charset val="128"/>
    </font>
    <font>
      <sz val="9"/>
      <name val="游ゴシック"/>
      <family val="3"/>
      <charset val="128"/>
    </font>
    <font>
      <b/>
      <sz val="18"/>
      <name val="游ゴシック"/>
      <family val="3"/>
      <charset val="128"/>
    </font>
    <font>
      <sz val="18"/>
      <name val="游ゴシック"/>
      <family val="3"/>
      <charset val="128"/>
    </font>
    <font>
      <sz val="14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name val="UD デジタル 教科書体 NK-B"/>
      <family val="1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0"/>
      <name val="UD デジタル 教科書体 NK-B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0" borderId="0" xfId="2" applyFont="1" applyAlignment="1">
      <alignment horizontal="left" vertical="center" shrinkToFit="1"/>
    </xf>
    <xf numFmtId="0" fontId="4" fillId="0" borderId="0" xfId="2" applyFont="1" applyAlignment="1">
      <alignment horizontal="left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38" fontId="3" fillId="0" borderId="1" xfId="3" applyFont="1" applyFill="1" applyBorder="1" applyAlignment="1">
      <alignment horizontal="centerContinuous" vertical="center"/>
    </xf>
    <xf numFmtId="38" fontId="3" fillId="0" borderId="3" xfId="3" applyFont="1" applyFill="1" applyBorder="1" applyAlignment="1">
      <alignment horizontal="centerContinuous" vertical="center"/>
    </xf>
    <xf numFmtId="0" fontId="4" fillId="0" borderId="6" xfId="2" applyFont="1" applyBorder="1" applyAlignment="1">
      <alignment horizontal="left" vertical="center" shrinkToFit="1"/>
    </xf>
    <xf numFmtId="0" fontId="4" fillId="0" borderId="6" xfId="2" applyFont="1" applyBorder="1" applyAlignment="1">
      <alignment horizontal="left" vertical="center" wrapText="1"/>
    </xf>
    <xf numFmtId="38" fontId="4" fillId="0" borderId="6" xfId="1" applyFont="1" applyBorder="1" applyAlignment="1">
      <alignment vertical="center" wrapText="1"/>
    </xf>
    <xf numFmtId="38" fontId="4" fillId="0" borderId="6" xfId="3" applyFont="1" applyFill="1" applyBorder="1" applyAlignment="1">
      <alignment horizontal="left" vertical="center"/>
    </xf>
    <xf numFmtId="38" fontId="4" fillId="0" borderId="22" xfId="3" applyFont="1" applyFill="1" applyBorder="1" applyAlignment="1">
      <alignment horizontal="left" vertical="center"/>
    </xf>
    <xf numFmtId="38" fontId="4" fillId="0" borderId="23" xfId="3" applyFont="1" applyFill="1" applyBorder="1" applyAlignment="1">
      <alignment horizontal="left" vertical="center"/>
    </xf>
    <xf numFmtId="0" fontId="4" fillId="0" borderId="10" xfId="2" applyFont="1" applyBorder="1" applyAlignment="1">
      <alignment horizontal="left" vertical="center" wrapText="1"/>
    </xf>
    <xf numFmtId="38" fontId="4" fillId="0" borderId="10" xfId="1" applyFont="1" applyBorder="1" applyAlignment="1">
      <alignment vertical="center" wrapText="1"/>
    </xf>
    <xf numFmtId="38" fontId="4" fillId="0" borderId="10" xfId="3" applyFont="1" applyFill="1" applyBorder="1" applyAlignment="1">
      <alignment horizontal="left" vertical="center"/>
    </xf>
    <xf numFmtId="38" fontId="4" fillId="0" borderId="25" xfId="3" applyFont="1" applyFill="1" applyBorder="1" applyAlignment="1">
      <alignment horizontal="left" vertical="center"/>
    </xf>
    <xf numFmtId="38" fontId="4" fillId="0" borderId="25" xfId="3" applyFont="1" applyFill="1" applyBorder="1" applyAlignment="1">
      <alignment vertical="center"/>
    </xf>
    <xf numFmtId="38" fontId="4" fillId="0" borderId="11" xfId="3" applyFont="1" applyFill="1" applyBorder="1" applyAlignment="1">
      <alignment horizontal="left" vertical="center"/>
    </xf>
    <xf numFmtId="38" fontId="4" fillId="0" borderId="8" xfId="3" applyFont="1" applyFill="1" applyBorder="1" applyAlignment="1">
      <alignment horizontal="left" vertical="center"/>
    </xf>
    <xf numFmtId="38" fontId="4" fillId="0" borderId="9" xfId="3" applyFont="1" applyFill="1" applyBorder="1" applyAlignment="1">
      <alignment horizontal="left" vertical="center"/>
    </xf>
    <xf numFmtId="38" fontId="5" fillId="0" borderId="0" xfId="2" applyNumberFormat="1" applyFont="1" applyAlignment="1">
      <alignment horizontal="left" vertical="center"/>
    </xf>
    <xf numFmtId="38" fontId="4" fillId="3" borderId="6" xfId="1" applyFont="1" applyFill="1" applyBorder="1" applyAlignment="1">
      <alignment vertical="center" wrapText="1"/>
    </xf>
    <xf numFmtId="38" fontId="4" fillId="3" borderId="10" xfId="1" applyFont="1" applyFill="1" applyBorder="1" applyAlignment="1">
      <alignment vertical="center" wrapText="1"/>
    </xf>
    <xf numFmtId="0" fontId="3" fillId="0" borderId="24" xfId="2" applyFont="1" applyBorder="1" applyAlignment="1">
      <alignment vertical="center" textRotation="255" wrapText="1"/>
    </xf>
    <xf numFmtId="0" fontId="3" fillId="0" borderId="29" xfId="2" applyFont="1" applyBorder="1" applyAlignment="1">
      <alignment vertical="center" textRotation="255" wrapText="1"/>
    </xf>
    <xf numFmtId="0" fontId="3" fillId="0" borderId="24" xfId="2" applyFont="1" applyBorder="1" applyAlignment="1">
      <alignment vertical="center" textRotation="255"/>
    </xf>
    <xf numFmtId="38" fontId="5" fillId="0" borderId="20" xfId="3" applyFont="1" applyFill="1" applyBorder="1" applyAlignment="1">
      <alignment horizontal="left" vertical="center"/>
    </xf>
    <xf numFmtId="38" fontId="3" fillId="0" borderId="33" xfId="3" applyFont="1" applyFill="1" applyBorder="1" applyAlignment="1">
      <alignment horizontal="right" vertical="center"/>
    </xf>
    <xf numFmtId="0" fontId="3" fillId="0" borderId="29" xfId="2" applyFont="1" applyBorder="1" applyAlignment="1">
      <alignment vertical="center" textRotation="255"/>
    </xf>
    <xf numFmtId="38" fontId="4" fillId="0" borderId="34" xfId="3" applyFont="1" applyFill="1" applyBorder="1" applyAlignment="1">
      <alignment horizontal="right" vertical="center"/>
    </xf>
    <xf numFmtId="38" fontId="4" fillId="0" borderId="35" xfId="3" applyFont="1" applyFill="1" applyBorder="1" applyAlignment="1">
      <alignment horizontal="right" vertical="center"/>
    </xf>
    <xf numFmtId="0" fontId="5" fillId="0" borderId="20" xfId="2" applyFont="1" applyBorder="1" applyAlignment="1">
      <alignment horizontal="left" vertical="center"/>
    </xf>
    <xf numFmtId="38" fontId="3" fillId="0" borderId="33" xfId="3" applyFont="1" applyFill="1" applyBorder="1" applyAlignment="1">
      <alignment horizontal="center" vertical="center" wrapText="1"/>
    </xf>
    <xf numFmtId="0" fontId="5" fillId="0" borderId="27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 wrapText="1"/>
    </xf>
    <xf numFmtId="38" fontId="4" fillId="3" borderId="7" xfId="1" applyFont="1" applyFill="1" applyBorder="1" applyAlignment="1">
      <alignment vertical="center" wrapText="1"/>
    </xf>
    <xf numFmtId="38" fontId="4" fillId="0" borderId="36" xfId="3" applyFont="1" applyFill="1" applyBorder="1" applyAlignment="1">
      <alignment horizontal="right" vertical="center"/>
    </xf>
    <xf numFmtId="0" fontId="4" fillId="0" borderId="6" xfId="2" applyFont="1" applyBorder="1" applyAlignment="1">
      <alignment vertical="center" shrinkToFit="1"/>
    </xf>
    <xf numFmtId="0" fontId="4" fillId="0" borderId="6" xfId="2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0" fontId="4" fillId="0" borderId="22" xfId="2" applyFont="1" applyBorder="1" applyAlignment="1">
      <alignment horizontal="left" vertical="center"/>
    </xf>
    <xf numFmtId="38" fontId="4" fillId="0" borderId="34" xfId="3" applyFont="1" applyFill="1" applyBorder="1" applyAlignment="1">
      <alignment vertical="center"/>
    </xf>
    <xf numFmtId="0" fontId="4" fillId="0" borderId="36" xfId="2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6" fillId="0" borderId="9" xfId="1" applyFont="1" applyBorder="1" applyAlignment="1">
      <alignment horizontal="left" vertical="center"/>
    </xf>
    <xf numFmtId="38" fontId="4" fillId="0" borderId="8" xfId="3" applyFont="1" applyFill="1" applyBorder="1" applyAlignment="1">
      <alignment vertical="center"/>
    </xf>
    <xf numFmtId="38" fontId="4" fillId="0" borderId="36" xfId="3" applyFont="1" applyFill="1" applyBorder="1" applyAlignment="1">
      <alignment vertical="center"/>
    </xf>
    <xf numFmtId="0" fontId="4" fillId="0" borderId="35" xfId="2" applyFont="1" applyBorder="1" applyAlignment="1">
      <alignment vertical="center" shrinkToFit="1"/>
    </xf>
    <xf numFmtId="0" fontId="4" fillId="0" borderId="35" xfId="2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6" fillId="0" borderId="11" xfId="1" applyFont="1" applyBorder="1" applyAlignment="1">
      <alignment horizontal="left" vertical="center"/>
    </xf>
    <xf numFmtId="38" fontId="4" fillId="0" borderId="35" xfId="3" applyFont="1" applyFill="1" applyBorder="1" applyAlignment="1">
      <alignment vertical="center"/>
    </xf>
    <xf numFmtId="0" fontId="4" fillId="0" borderId="34" xfId="2" applyFont="1" applyBorder="1" applyAlignment="1">
      <alignment vertical="center" wrapText="1"/>
    </xf>
    <xf numFmtId="38" fontId="6" fillId="0" borderId="22" xfId="1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shrinkToFit="1"/>
    </xf>
    <xf numFmtId="0" fontId="4" fillId="0" borderId="35" xfId="2" applyFont="1" applyBorder="1" applyAlignment="1">
      <alignment vertical="center" wrapText="1"/>
    </xf>
    <xf numFmtId="38" fontId="6" fillId="0" borderId="25" xfId="1" applyFont="1" applyBorder="1" applyAlignment="1">
      <alignment horizontal="left" vertical="center" wrapText="1"/>
    </xf>
    <xf numFmtId="38" fontId="6" fillId="0" borderId="23" xfId="1" applyFont="1" applyBorder="1" applyAlignment="1">
      <alignment horizontal="left" vertical="center" wrapText="1"/>
    </xf>
    <xf numFmtId="38" fontId="4" fillId="0" borderId="7" xfId="1" applyFont="1" applyBorder="1" applyAlignment="1">
      <alignment vertical="center" wrapText="1"/>
    </xf>
    <xf numFmtId="38" fontId="6" fillId="0" borderId="9" xfId="1" applyFont="1" applyBorder="1" applyAlignment="1">
      <alignment horizontal="left" vertical="center" wrapText="1"/>
    </xf>
    <xf numFmtId="38" fontId="6" fillId="0" borderId="11" xfId="1" applyFont="1" applyBorder="1" applyAlignment="1">
      <alignment horizontal="left" vertical="center" wrapText="1"/>
    </xf>
    <xf numFmtId="0" fontId="4" fillId="0" borderId="34" xfId="2" applyFont="1" applyBorder="1" applyAlignment="1">
      <alignment vertical="center" shrinkToFit="1"/>
    </xf>
    <xf numFmtId="0" fontId="4" fillId="0" borderId="36" xfId="2" applyFont="1" applyBorder="1" applyAlignment="1">
      <alignment vertical="center" wrapText="1"/>
    </xf>
    <xf numFmtId="38" fontId="4" fillId="3" borderId="23" xfId="1" applyFont="1" applyFill="1" applyBorder="1" applyAlignment="1">
      <alignment horizontal="left" vertical="center" wrapText="1"/>
    </xf>
    <xf numFmtId="38" fontId="4" fillId="3" borderId="9" xfId="1" applyFont="1" applyFill="1" applyBorder="1" applyAlignment="1">
      <alignment horizontal="left" vertical="center" wrapText="1"/>
    </xf>
    <xf numFmtId="38" fontId="4" fillId="3" borderId="11" xfId="1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/>
    </xf>
    <xf numFmtId="38" fontId="5" fillId="0" borderId="3" xfId="3" applyFont="1" applyFill="1" applyBorder="1" applyAlignment="1">
      <alignment horizontal="left" vertical="center"/>
    </xf>
    <xf numFmtId="38" fontId="6" fillId="0" borderId="23" xfId="1" applyFont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38" fontId="9" fillId="0" borderId="0" xfId="1" applyFont="1" applyFill="1" applyBorder="1" applyAlignment="1">
      <alignment vertical="center" shrinkToFit="1"/>
    </xf>
    <xf numFmtId="38" fontId="10" fillId="0" borderId="17" xfId="1" applyFont="1" applyFill="1" applyBorder="1" applyAlignment="1">
      <alignment horizontal="center" vertical="center" shrinkToFit="1"/>
    </xf>
    <xf numFmtId="38" fontId="11" fillId="0" borderId="14" xfId="1" applyFont="1" applyFill="1" applyBorder="1" applyAlignment="1">
      <alignment horizontal="right" vertical="center" shrinkToFit="1"/>
    </xf>
    <xf numFmtId="38" fontId="9" fillId="0" borderId="0" xfId="1" applyFont="1" applyFill="1" applyBorder="1" applyAlignment="1">
      <alignment horizontal="center" vertical="center" shrinkToFit="1"/>
    </xf>
    <xf numFmtId="38" fontId="9" fillId="0" borderId="0" xfId="1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38" fontId="11" fillId="0" borderId="18" xfId="1" applyFont="1" applyFill="1" applyBorder="1" applyAlignment="1">
      <alignment horizontal="right" vertical="center" shrinkToFit="1"/>
    </xf>
    <xf numFmtId="38" fontId="10" fillId="0" borderId="17" xfId="1" applyFont="1" applyFill="1" applyBorder="1" applyAlignment="1">
      <alignment horizontal="right" vertical="center" shrinkToFit="1"/>
    </xf>
    <xf numFmtId="0" fontId="4" fillId="2" borderId="0" xfId="2" applyFont="1" applyFill="1" applyAlignment="1">
      <alignment horizontal="left" vertical="center"/>
    </xf>
    <xf numFmtId="38" fontId="4" fillId="0" borderId="28" xfId="3" applyFont="1" applyFill="1" applyBorder="1" applyAlignment="1">
      <alignment vertical="center"/>
    </xf>
    <xf numFmtId="38" fontId="4" fillId="0" borderId="21" xfId="3" applyFont="1" applyFill="1" applyBorder="1" applyAlignment="1">
      <alignment vertical="center"/>
    </xf>
    <xf numFmtId="38" fontId="4" fillId="0" borderId="29" xfId="3" applyFont="1" applyFill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12" fillId="0" borderId="0" xfId="0" applyFont="1">
      <alignment vertical="center"/>
    </xf>
    <xf numFmtId="38" fontId="4" fillId="3" borderId="34" xfId="1" applyFont="1" applyFill="1" applyBorder="1" applyAlignment="1">
      <alignment horizontal="center" vertical="center" wrapText="1"/>
    </xf>
    <xf numFmtId="38" fontId="4" fillId="3" borderId="36" xfId="1" applyFont="1" applyFill="1" applyBorder="1" applyAlignment="1">
      <alignment horizontal="center" vertical="center" wrapText="1"/>
    </xf>
    <xf numFmtId="38" fontId="4" fillId="3" borderId="35" xfId="1" applyFont="1" applyFill="1" applyBorder="1" applyAlignment="1">
      <alignment horizontal="center" vertical="center" wrapText="1"/>
    </xf>
    <xf numFmtId="38" fontId="6" fillId="2" borderId="36" xfId="1" applyFont="1" applyFill="1" applyBorder="1" applyAlignment="1">
      <alignment horizontal="left" vertical="center" wrapText="1"/>
    </xf>
    <xf numFmtId="38" fontId="4" fillId="0" borderId="2" xfId="1" applyFont="1" applyFill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38" fontId="4" fillId="2" borderId="35" xfId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38" fontId="11" fillId="0" borderId="42" xfId="1" applyFont="1" applyFill="1" applyBorder="1" applyAlignment="1">
      <alignment horizontal="right" vertical="center" shrinkToFit="1"/>
    </xf>
    <xf numFmtId="0" fontId="10" fillId="0" borderId="15" xfId="0" applyFont="1" applyFill="1" applyBorder="1" applyAlignment="1">
      <alignment vertical="center" textRotation="255"/>
    </xf>
    <xf numFmtId="0" fontId="13" fillId="0" borderId="43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0" xfId="0" applyFont="1">
      <alignment vertical="center"/>
    </xf>
    <xf numFmtId="0" fontId="13" fillId="0" borderId="45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3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3" fillId="4" borderId="33" xfId="0" applyFont="1" applyFill="1" applyBorder="1" applyAlignment="1">
      <alignment horizontal="left" vertical="center"/>
    </xf>
    <xf numFmtId="0" fontId="13" fillId="4" borderId="48" xfId="0" applyFont="1" applyFill="1" applyBorder="1" applyAlignment="1">
      <alignment horizontal="left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/>
    </xf>
    <xf numFmtId="0" fontId="13" fillId="4" borderId="50" xfId="0" applyFont="1" applyFill="1" applyBorder="1" applyAlignment="1">
      <alignment horizontal="left" vertical="center"/>
    </xf>
    <xf numFmtId="0" fontId="13" fillId="4" borderId="51" xfId="0" applyFont="1" applyFill="1" applyBorder="1" applyAlignment="1">
      <alignment horizontal="left" vertical="center"/>
    </xf>
    <xf numFmtId="49" fontId="15" fillId="0" borderId="51" xfId="0" applyNumberFormat="1" applyFont="1" applyBorder="1" applyAlignment="1">
      <alignment horizontal="center" vertical="center"/>
    </xf>
    <xf numFmtId="49" fontId="15" fillId="0" borderId="5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4" borderId="46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38" fontId="4" fillId="2" borderId="2" xfId="1" applyFont="1" applyFill="1" applyBorder="1" applyAlignment="1">
      <alignment horizontal="left" vertical="center"/>
    </xf>
    <xf numFmtId="0" fontId="3" fillId="0" borderId="1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21" xfId="2" applyFont="1" applyBorder="1" applyAlignment="1">
      <alignment horizontal="center" vertical="center" textRotation="255" wrapText="1"/>
    </xf>
    <xf numFmtId="0" fontId="3" fillId="0" borderId="24" xfId="2" applyFont="1" applyBorder="1" applyAlignment="1">
      <alignment horizontal="center" vertical="center" textRotation="255" wrapText="1"/>
    </xf>
    <xf numFmtId="0" fontId="3" fillId="0" borderId="29" xfId="2" applyFont="1" applyBorder="1" applyAlignment="1">
      <alignment horizontal="center" vertical="center" textRotation="255" wrapText="1"/>
    </xf>
    <xf numFmtId="38" fontId="4" fillId="2" borderId="22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0" fontId="4" fillId="0" borderId="36" xfId="2" applyFont="1" applyBorder="1" applyAlignment="1">
      <alignment horizontal="left" vertical="center" shrinkToFit="1"/>
    </xf>
    <xf numFmtId="0" fontId="4" fillId="0" borderId="35" xfId="2" applyFont="1" applyBorder="1" applyAlignment="1">
      <alignment horizontal="left" vertical="center" shrinkToFit="1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shrinkToFit="1"/>
    </xf>
    <xf numFmtId="0" fontId="3" fillId="0" borderId="3" xfId="2" applyFont="1" applyBorder="1" applyAlignment="1">
      <alignment horizontal="left" vertical="center" shrinkToFit="1"/>
    </xf>
    <xf numFmtId="0" fontId="3" fillId="0" borderId="2" xfId="2" applyFont="1" applyBorder="1" applyAlignment="1">
      <alignment horizontal="left" vertical="center"/>
    </xf>
    <xf numFmtId="0" fontId="3" fillId="0" borderId="1" xfId="2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38" fontId="3" fillId="0" borderId="32" xfId="3" applyFont="1" applyFill="1" applyBorder="1" applyAlignment="1">
      <alignment horizontal="left" vertical="center"/>
    </xf>
    <xf numFmtId="38" fontId="3" fillId="0" borderId="5" xfId="3" applyFont="1" applyFill="1" applyBorder="1" applyAlignment="1">
      <alignment horizontal="left" vertical="center"/>
    </xf>
    <xf numFmtId="38" fontId="4" fillId="2" borderId="25" xfId="1" applyFont="1" applyFill="1" applyBorder="1" applyAlignment="1">
      <alignment horizontal="right" vertical="center"/>
    </xf>
    <xf numFmtId="0" fontId="4" fillId="0" borderId="28" xfId="2" applyFont="1" applyBorder="1" applyAlignment="1">
      <alignment horizontal="left" vertical="center" shrinkToFit="1"/>
    </xf>
    <xf numFmtId="0" fontId="4" fillId="0" borderId="24" xfId="2" applyFont="1" applyBorder="1" applyAlignment="1">
      <alignment horizontal="left" vertical="center" shrinkToFit="1"/>
    </xf>
    <xf numFmtId="0" fontId="4" fillId="0" borderId="31" xfId="2" applyFont="1" applyBorder="1" applyAlignment="1">
      <alignment horizontal="left" vertical="center" shrinkToFit="1"/>
    </xf>
    <xf numFmtId="0" fontId="4" fillId="0" borderId="28" xfId="2" applyFont="1" applyBorder="1" applyAlignment="1">
      <alignment horizontal="left" vertical="center" wrapText="1"/>
    </xf>
    <xf numFmtId="0" fontId="4" fillId="0" borderId="24" xfId="2" applyFont="1" applyBorder="1" applyAlignment="1">
      <alignment horizontal="left" vertical="center" wrapText="1"/>
    </xf>
    <xf numFmtId="0" fontId="4" fillId="0" borderId="31" xfId="2" applyFont="1" applyBorder="1" applyAlignment="1">
      <alignment horizontal="left" vertical="center" wrapText="1"/>
    </xf>
    <xf numFmtId="0" fontId="4" fillId="0" borderId="34" xfId="2" applyFont="1" applyBorder="1" applyAlignment="1">
      <alignment horizontal="left" vertical="center" shrinkToFit="1"/>
    </xf>
    <xf numFmtId="0" fontId="3" fillId="0" borderId="32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38" fontId="0" fillId="0" borderId="25" xfId="1" applyFont="1" applyBorder="1" applyAlignment="1">
      <alignment horizontal="right" vertical="center"/>
    </xf>
    <xf numFmtId="0" fontId="3" fillId="0" borderId="30" xfId="2" applyFont="1" applyBorder="1" applyAlignment="1">
      <alignment horizontal="center" vertical="center" textRotation="255"/>
    </xf>
    <xf numFmtId="0" fontId="3" fillId="0" borderId="26" xfId="2" applyFont="1" applyBorder="1" applyAlignment="1">
      <alignment horizontal="center" vertical="center" textRotation="255"/>
    </xf>
    <xf numFmtId="0" fontId="11" fillId="0" borderId="7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7" fillId="0" borderId="0" xfId="0" applyFont="1" applyFill="1" applyAlignment="1">
      <alignment horizontal="center" vertical="center" shrinkToFit="1"/>
    </xf>
    <xf numFmtId="38" fontId="9" fillId="0" borderId="0" xfId="1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textRotation="255"/>
    </xf>
    <xf numFmtId="0" fontId="10" fillId="0" borderId="38" xfId="0" applyFont="1" applyFill="1" applyBorder="1" applyAlignment="1">
      <alignment horizontal="center" vertical="center" textRotation="255"/>
    </xf>
    <xf numFmtId="0" fontId="10" fillId="0" borderId="39" xfId="0" applyFont="1" applyFill="1" applyBorder="1" applyAlignment="1">
      <alignment horizontal="center" vertical="center" textRotation="255"/>
    </xf>
    <xf numFmtId="0" fontId="11" fillId="0" borderId="40" xfId="0" applyFont="1" applyFill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10" fillId="0" borderId="16" xfId="0" applyFont="1" applyFill="1" applyBorder="1" applyAlignment="1">
      <alignment horizontal="right" vertical="center" shrinkToFit="1"/>
    </xf>
    <xf numFmtId="0" fontId="4" fillId="0" borderId="19" xfId="0" applyFont="1" applyBorder="1" applyAlignment="1">
      <alignment horizontal="right" vertical="center" shrinkToFit="1"/>
    </xf>
    <xf numFmtId="0" fontId="18" fillId="0" borderId="36" xfId="2" applyFont="1" applyBorder="1" applyAlignment="1">
      <alignment vertical="center" wrapText="1"/>
    </xf>
    <xf numFmtId="0" fontId="4" fillId="0" borderId="21" xfId="2" applyFont="1" applyBorder="1" applyAlignment="1">
      <alignment horizontal="left" vertical="center" shrinkToFit="1"/>
    </xf>
  </cellXfs>
  <cellStyles count="4">
    <cellStyle name="桁区切り" xfId="1" builtinId="6"/>
    <cellStyle name="桁区切り 2" xfId="3" xr:uid="{BC012A1C-3D35-4702-B6B0-C419EF792FEA}"/>
    <cellStyle name="標準" xfId="0" builtinId="0"/>
    <cellStyle name="標準 2" xfId="2" xr:uid="{0A1855D2-F57E-437E-A7A7-6D20E3A58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200627</xdr:colOff>
      <xdr:row>0</xdr:row>
      <xdr:rowOff>90716</xdr:rowOff>
    </xdr:from>
    <xdr:to>
      <xdr:col>24</xdr:col>
      <xdr:colOff>129026</xdr:colOff>
      <xdr:row>22</xdr:row>
      <xdr:rowOff>100795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8E30AEA-852A-4A69-A70E-0948AD91B581}"/>
            </a:ext>
          </a:extLst>
        </xdr:cNvPr>
        <xdr:cNvSpPr/>
      </xdr:nvSpPr>
      <xdr:spPr>
        <a:xfrm>
          <a:off x="11439119" y="90716"/>
          <a:ext cx="7487923" cy="5966984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《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入力方法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》</a:t>
          </a:r>
          <a:endParaRPr kumimoji="0" lang="en-US" altLang="ja-JP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１．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補助対象経費額算定表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の上部にある水色のセルへ法人名と事業所名を入力。	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２．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補助対象経費額算定表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の実施予定事業の利用見込み（水色セル）へ入力。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（サービス種類欄が水色のセルはプルダウンでサービスの種類を要選択）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入力したものが「所要額調査票」のシートへ自動入力されます。		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３．事業所番号ごとにシートの入力が必要です。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事業所の追加あれば使用①～③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へ入力してください　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入力いただいたすべてのシートが「所要額調査票」へ反映されます。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《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入力例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》</a:t>
          </a: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社会福祉法人あつぎ　　あつぎ○○事業所（児童発達支援、放課後等デイサービス、生活介護）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児童発達支援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重度重複事障害者個別支援事業　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２５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日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  行動障害者支援事業１５日　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放課後等デイサービス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  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重度重複事障害者個別支援事業　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３０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日　　</a:t>
          </a:r>
          <a:endParaRPr kumimoji="1" lang="en-US" altLang="ja-JP" sz="1200">
            <a:solidFill>
              <a:schemeClr val="dk1"/>
            </a:solidFill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algn="l"/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  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生活介護</a:t>
          </a:r>
          <a:endParaRPr lang="ja-JP" altLang="ja-JP" sz="12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　　</a:t>
          </a:r>
          <a:r>
            <a:rPr kumimoji="1" lang="en-US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  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地域交流事業　　</a:t>
          </a:r>
          <a:r>
            <a:rPr kumimoji="1" lang="en-US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1,200,000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円</a:t>
          </a:r>
          <a:endParaRPr lang="ja-JP" altLang="ja-JP" sz="12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　</a:t>
          </a:r>
          <a:r>
            <a:rPr kumimoji="1" lang="en-US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  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通所体験事業　　３０日</a:t>
          </a:r>
          <a:endParaRPr lang="ja-JP" altLang="ja-JP" sz="12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　　</a:t>
          </a:r>
          <a:r>
            <a:rPr kumimoji="1" lang="en-US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  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重度重複事障害者個別支援事業　６０日</a:t>
          </a:r>
          <a:endParaRPr kumimoji="1" lang="en-US" altLang="ja-JP" sz="1200">
            <a:solidFill>
              <a:schemeClr val="dk1"/>
            </a:solidFill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endParaRPr kumimoji="1" lang="en-US" altLang="ja-JP" sz="1200">
            <a:solidFill>
              <a:schemeClr val="dk1"/>
            </a:solidFill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     ※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児童発達支援と放課後等デイサービスが同じ事業所番号の場合は同一のシートで</a:t>
          </a:r>
          <a:r>
            <a:rPr kumimoji="1" lang="en-US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OK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。</a:t>
          </a:r>
          <a:endParaRPr lang="ja-JP" altLang="ja-JP" sz="12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　</a:t>
          </a:r>
          <a:r>
            <a:rPr kumimoji="1" lang="en-US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※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生活介護は別シート</a:t>
          </a:r>
          <a:r>
            <a:rPr kumimoji="1" lang="en-US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【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事業所の追加あれば使用①</a:t>
          </a:r>
          <a:r>
            <a:rPr kumimoji="1" lang="en-US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】</a:t>
          </a:r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へ要入力。</a:t>
          </a:r>
          <a:endParaRPr lang="ja-JP" altLang="ja-JP" sz="12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endParaRPr lang="ja-JP" altLang="ja-JP" sz="12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35721</xdr:colOff>
      <xdr:row>0</xdr:row>
      <xdr:rowOff>248834</xdr:rowOff>
    </xdr:from>
    <xdr:to>
      <xdr:col>18</xdr:col>
      <xdr:colOff>662216</xdr:colOff>
      <xdr:row>1</xdr:row>
      <xdr:rowOff>220989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6AF682C-5CAC-4802-854B-91D9B79CBD2C}"/>
            </a:ext>
          </a:extLst>
        </xdr:cNvPr>
        <xdr:cNvSpPr/>
      </xdr:nvSpPr>
      <xdr:spPr>
        <a:xfrm>
          <a:off x="13234650" y="248834"/>
          <a:ext cx="2694780" cy="371298"/>
        </a:xfrm>
        <a:prstGeom prst="rect">
          <a:avLst/>
        </a:prstGeom>
        <a:solidFill>
          <a:schemeClr val="bg1"/>
        </a:solidFill>
        <a:ln w="762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水色セルに入力をお願いします。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53864</xdr:colOff>
      <xdr:row>0</xdr:row>
      <xdr:rowOff>203478</xdr:rowOff>
    </xdr:from>
    <xdr:to>
      <xdr:col>18</xdr:col>
      <xdr:colOff>680359</xdr:colOff>
      <xdr:row>1</xdr:row>
      <xdr:rowOff>175633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15CEDD6-373D-4178-818A-7614F09E8D52}"/>
            </a:ext>
          </a:extLst>
        </xdr:cNvPr>
        <xdr:cNvSpPr/>
      </xdr:nvSpPr>
      <xdr:spPr>
        <a:xfrm>
          <a:off x="13252793" y="203478"/>
          <a:ext cx="2694780" cy="371298"/>
        </a:xfrm>
        <a:prstGeom prst="rect">
          <a:avLst/>
        </a:prstGeom>
        <a:solidFill>
          <a:schemeClr val="bg1"/>
        </a:solidFill>
        <a:ln w="762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水色セルに入力をお願いします。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53862</xdr:colOff>
      <xdr:row>0</xdr:row>
      <xdr:rowOff>239763</xdr:rowOff>
    </xdr:from>
    <xdr:to>
      <xdr:col>19</xdr:col>
      <xdr:colOff>117928</xdr:colOff>
      <xdr:row>1</xdr:row>
      <xdr:rowOff>190500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990F82BC-B8A5-4024-B0D9-0BD4E40D842F}"/>
            </a:ext>
          </a:extLst>
        </xdr:cNvPr>
        <xdr:cNvSpPr/>
      </xdr:nvSpPr>
      <xdr:spPr>
        <a:xfrm>
          <a:off x="13252791" y="239763"/>
          <a:ext cx="2821780" cy="349880"/>
        </a:xfrm>
        <a:prstGeom prst="rect">
          <a:avLst/>
        </a:prstGeom>
        <a:solidFill>
          <a:schemeClr val="bg1"/>
        </a:solidFill>
        <a:ln w="762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水色セルに入力をお願いします。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81078</xdr:colOff>
      <xdr:row>0</xdr:row>
      <xdr:rowOff>176263</xdr:rowOff>
    </xdr:from>
    <xdr:to>
      <xdr:col>19</xdr:col>
      <xdr:colOff>18144</xdr:colOff>
      <xdr:row>1</xdr:row>
      <xdr:rowOff>148418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ED3FC8-54BA-4239-821A-1514AC48BC29}"/>
            </a:ext>
          </a:extLst>
        </xdr:cNvPr>
        <xdr:cNvSpPr/>
      </xdr:nvSpPr>
      <xdr:spPr>
        <a:xfrm>
          <a:off x="13280007" y="176263"/>
          <a:ext cx="2694780" cy="371298"/>
        </a:xfrm>
        <a:prstGeom prst="rect">
          <a:avLst/>
        </a:prstGeom>
        <a:solidFill>
          <a:schemeClr val="bg1"/>
        </a:solidFill>
        <a:ln w="762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水色セルに入力をお願いします。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B4D3-8A5D-4502-83A4-39F3A85A5025}">
  <sheetPr>
    <tabColor theme="8" tint="0.39997558519241921"/>
  </sheetPr>
  <dimension ref="A1:R22"/>
  <sheetViews>
    <sheetView tabSelected="1" view="pageBreakPreview" zoomScale="63" zoomScaleNormal="70" zoomScaleSheetLayoutView="63" workbookViewId="0">
      <selection activeCell="K11" sqref="K11"/>
    </sheetView>
  </sheetViews>
  <sheetFormatPr defaultColWidth="9.81640625" defaultRowHeight="18" x14ac:dyDescent="0.2"/>
  <cols>
    <col min="1" max="1" width="4" style="2" customWidth="1"/>
    <col min="2" max="2" width="35.26953125" style="1" customWidth="1"/>
    <col min="3" max="3" width="40.1796875" style="2" customWidth="1"/>
    <col min="4" max="4" width="10.6328125" style="3" customWidth="1"/>
    <col min="5" max="5" width="4.6328125" style="4" bestFit="1" customWidth="1"/>
    <col min="6" max="6" width="19.26953125" style="4" bestFit="1" customWidth="1"/>
    <col min="7" max="7" width="12.90625" style="2" customWidth="1"/>
    <col min="8" max="9" width="7.36328125" style="2" customWidth="1"/>
    <col min="10" max="10" width="3.453125" style="2" bestFit="1" customWidth="1"/>
    <col min="11" max="11" width="15.90625" style="2" customWidth="1"/>
    <col min="12" max="12" width="18.1796875" style="2" bestFit="1" customWidth="1"/>
    <col min="13" max="13" width="1.7265625" style="5" customWidth="1"/>
    <col min="14" max="15" width="9.81640625" style="2"/>
    <col min="16" max="16" width="9.81640625" style="2" hidden="1" customWidth="1"/>
    <col min="17" max="17" width="0" style="2" hidden="1" customWidth="1"/>
    <col min="18" max="16384" width="9.81640625" style="2"/>
  </cols>
  <sheetData>
    <row r="1" spans="1:18" ht="31.5" customHeight="1" x14ac:dyDescent="0.2">
      <c r="A1" s="144" t="s">
        <v>113</v>
      </c>
      <c r="B1" s="144"/>
      <c r="C1" s="83" t="s">
        <v>111</v>
      </c>
      <c r="D1" s="3" t="s">
        <v>77</v>
      </c>
      <c r="E1" s="129" t="s">
        <v>112</v>
      </c>
      <c r="F1" s="129"/>
      <c r="G1" s="129"/>
      <c r="H1" s="129"/>
      <c r="I1" s="129"/>
      <c r="J1" s="93"/>
      <c r="P1" s="2" t="s">
        <v>93</v>
      </c>
      <c r="Q1" s="2" t="s">
        <v>67</v>
      </c>
    </row>
    <row r="2" spans="1:18" ht="25" customHeight="1" x14ac:dyDescent="0.2">
      <c r="A2" s="130" t="s">
        <v>27</v>
      </c>
      <c r="B2" s="131"/>
      <c r="C2" s="139" t="s">
        <v>20</v>
      </c>
      <c r="D2" s="140"/>
      <c r="E2" s="141"/>
      <c r="F2" s="96" t="s">
        <v>80</v>
      </c>
      <c r="G2" s="6" t="s">
        <v>22</v>
      </c>
      <c r="H2" s="7"/>
      <c r="I2" s="7"/>
      <c r="J2" s="7"/>
      <c r="K2" s="34" t="s">
        <v>21</v>
      </c>
      <c r="L2" s="34" t="s">
        <v>75</v>
      </c>
      <c r="P2" s="88" t="s">
        <v>81</v>
      </c>
      <c r="Q2" s="88" t="s">
        <v>81</v>
      </c>
      <c r="R2" s="88"/>
    </row>
    <row r="3" spans="1:18" ht="25" customHeight="1" x14ac:dyDescent="0.2">
      <c r="A3" s="148" t="s">
        <v>3</v>
      </c>
      <c r="B3" s="149"/>
      <c r="C3" s="149"/>
      <c r="D3" s="149"/>
      <c r="E3" s="149"/>
      <c r="F3" s="149"/>
      <c r="G3" s="149"/>
      <c r="H3" s="149"/>
      <c r="I3" s="149"/>
      <c r="J3" s="149"/>
      <c r="K3" s="69"/>
      <c r="L3" s="28"/>
      <c r="P3" s="88"/>
    </row>
    <row r="4" spans="1:18" ht="20" customHeight="1" x14ac:dyDescent="0.2">
      <c r="A4" s="27"/>
      <c r="B4" s="178" t="s">
        <v>79</v>
      </c>
      <c r="C4" s="54" t="s">
        <v>72</v>
      </c>
      <c r="D4" s="10">
        <v>12830</v>
      </c>
      <c r="E4" s="59" t="s">
        <v>43</v>
      </c>
      <c r="F4" s="89" t="s">
        <v>89</v>
      </c>
      <c r="G4" s="42" t="s">
        <v>34</v>
      </c>
      <c r="H4" s="135">
        <v>0</v>
      </c>
      <c r="I4" s="135"/>
      <c r="J4" s="42" t="s">
        <v>25</v>
      </c>
      <c r="K4" s="43">
        <f>D4*H4</f>
        <v>0</v>
      </c>
      <c r="L4" s="85">
        <f t="shared" ref="L4:L6" si="0">ROUNDDOWN(K4,-3)</f>
        <v>0</v>
      </c>
      <c r="P4" s="88"/>
    </row>
    <row r="5" spans="1:18" ht="20" customHeight="1" x14ac:dyDescent="0.2">
      <c r="A5" s="27"/>
      <c r="B5" s="152"/>
      <c r="C5" s="64" t="s">
        <v>60</v>
      </c>
      <c r="D5" s="60">
        <v>7910</v>
      </c>
      <c r="E5" s="61" t="s">
        <v>43</v>
      </c>
      <c r="F5" s="90" t="s">
        <v>89</v>
      </c>
      <c r="G5" s="20" t="s">
        <v>49</v>
      </c>
      <c r="H5" s="136">
        <v>0</v>
      </c>
      <c r="I5" s="136"/>
      <c r="J5" s="47" t="s">
        <v>68</v>
      </c>
      <c r="K5" s="48">
        <f>D5*H5</f>
        <v>0</v>
      </c>
      <c r="L5" s="84">
        <f t="shared" si="0"/>
        <v>0</v>
      </c>
      <c r="P5" s="88"/>
    </row>
    <row r="6" spans="1:18" ht="20" customHeight="1" x14ac:dyDescent="0.2">
      <c r="A6" s="27"/>
      <c r="B6" s="152"/>
      <c r="C6" s="64" t="s">
        <v>61</v>
      </c>
      <c r="D6" s="60">
        <v>7440</v>
      </c>
      <c r="E6" s="61" t="s">
        <v>43</v>
      </c>
      <c r="F6" s="90" t="s">
        <v>89</v>
      </c>
      <c r="G6" s="20" t="s">
        <v>33</v>
      </c>
      <c r="H6" s="136">
        <v>0</v>
      </c>
      <c r="I6" s="136"/>
      <c r="J6" s="47" t="s">
        <v>68</v>
      </c>
      <c r="K6" s="48">
        <f t="shared" ref="K6" si="1">D6*H6</f>
        <v>0</v>
      </c>
      <c r="L6" s="84">
        <f t="shared" si="0"/>
        <v>0</v>
      </c>
      <c r="P6" s="88"/>
    </row>
    <row r="7" spans="1:18" ht="25" customHeight="1" x14ac:dyDescent="0.2">
      <c r="A7" s="148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69"/>
      <c r="L7" s="28"/>
      <c r="P7" s="88"/>
    </row>
    <row r="8" spans="1:18" ht="20" customHeight="1" x14ac:dyDescent="0.2">
      <c r="A8" s="27"/>
      <c r="B8" s="63" t="s">
        <v>62</v>
      </c>
      <c r="C8" s="54" t="s">
        <v>52</v>
      </c>
      <c r="D8" s="10">
        <v>41390</v>
      </c>
      <c r="E8" s="59" t="s">
        <v>43</v>
      </c>
      <c r="F8" s="89" t="s">
        <v>89</v>
      </c>
      <c r="G8" s="42" t="s">
        <v>34</v>
      </c>
      <c r="H8" s="135">
        <v>0</v>
      </c>
      <c r="I8" s="135"/>
      <c r="J8" s="42" t="s">
        <v>25</v>
      </c>
      <c r="K8" s="43">
        <f>D8*H8</f>
        <v>0</v>
      </c>
      <c r="L8" s="43">
        <f>ROUNDDOWN(K8,-3)</f>
        <v>0</v>
      </c>
      <c r="P8" s="88"/>
    </row>
    <row r="9" spans="1:18" ht="20" customHeight="1" x14ac:dyDescent="0.2">
      <c r="A9" s="27"/>
      <c r="B9" s="137" t="s">
        <v>63</v>
      </c>
      <c r="C9" s="177" t="s">
        <v>70</v>
      </c>
      <c r="D9" s="60">
        <v>3300</v>
      </c>
      <c r="E9" s="61" t="s">
        <v>43</v>
      </c>
      <c r="F9" s="90" t="s">
        <v>89</v>
      </c>
      <c r="G9" s="20" t="s">
        <v>49</v>
      </c>
      <c r="H9" s="136">
        <v>0</v>
      </c>
      <c r="I9" s="136"/>
      <c r="J9" s="47" t="s">
        <v>68</v>
      </c>
      <c r="K9" s="48">
        <f>D9*H9</f>
        <v>0</v>
      </c>
      <c r="L9" s="48">
        <f t="shared" ref="L9:L10" si="2">ROUNDDOWN(K9,-3)</f>
        <v>0</v>
      </c>
    </row>
    <row r="10" spans="1:18" ht="20" customHeight="1" x14ac:dyDescent="0.2">
      <c r="A10" s="27"/>
      <c r="B10" s="137"/>
      <c r="C10" s="64" t="s">
        <v>69</v>
      </c>
      <c r="D10" s="60">
        <v>2400</v>
      </c>
      <c r="E10" s="61" t="s">
        <v>43</v>
      </c>
      <c r="F10" s="90" t="s">
        <v>89</v>
      </c>
      <c r="G10" s="20" t="s">
        <v>33</v>
      </c>
      <c r="H10" s="136">
        <v>0</v>
      </c>
      <c r="I10" s="136"/>
      <c r="J10" s="47" t="s">
        <v>68</v>
      </c>
      <c r="K10" s="48">
        <f>D10*H10</f>
        <v>0</v>
      </c>
      <c r="L10" s="48">
        <f t="shared" si="2"/>
        <v>0</v>
      </c>
    </row>
    <row r="11" spans="1:18" ht="20" customHeight="1" x14ac:dyDescent="0.2">
      <c r="A11" s="27"/>
      <c r="B11" s="151" t="s">
        <v>64</v>
      </c>
      <c r="C11" s="154" t="s">
        <v>52</v>
      </c>
      <c r="D11" s="60">
        <v>3000</v>
      </c>
      <c r="E11" s="61" t="s">
        <v>43</v>
      </c>
      <c r="F11" s="92" t="s">
        <v>87</v>
      </c>
      <c r="G11" s="20" t="s">
        <v>49</v>
      </c>
      <c r="H11" s="136">
        <v>25</v>
      </c>
      <c r="I11" s="136"/>
      <c r="J11" s="47" t="s">
        <v>68</v>
      </c>
      <c r="K11" s="48">
        <f>D11*H11</f>
        <v>75000</v>
      </c>
      <c r="L11" s="48">
        <f>ROUNDDOWN(K11,-3)</f>
        <v>75000</v>
      </c>
    </row>
    <row r="12" spans="1:18" ht="20" customHeight="1" x14ac:dyDescent="0.2">
      <c r="A12" s="27"/>
      <c r="B12" s="152"/>
      <c r="C12" s="155"/>
      <c r="D12" s="60">
        <v>3000</v>
      </c>
      <c r="E12" s="61" t="s">
        <v>43</v>
      </c>
      <c r="F12" s="92" t="s">
        <v>88</v>
      </c>
      <c r="G12" s="20" t="s">
        <v>49</v>
      </c>
      <c r="H12" s="136">
        <v>30</v>
      </c>
      <c r="I12" s="136"/>
      <c r="J12" s="47" t="s">
        <v>68</v>
      </c>
      <c r="K12" s="48">
        <f t="shared" ref="K12:K19" si="3">D12*H12</f>
        <v>90000</v>
      </c>
      <c r="L12" s="48">
        <f>ROUNDDOWN(K12,-3)</f>
        <v>90000</v>
      </c>
    </row>
    <row r="13" spans="1:18" s="5" customFormat="1" ht="20" customHeight="1" x14ac:dyDescent="0.2">
      <c r="A13" s="27"/>
      <c r="B13" s="153"/>
      <c r="C13" s="156"/>
      <c r="D13" s="60">
        <v>3000</v>
      </c>
      <c r="E13" s="61" t="s">
        <v>43</v>
      </c>
      <c r="F13" s="92"/>
      <c r="G13" s="20" t="s">
        <v>49</v>
      </c>
      <c r="H13" s="136">
        <v>0</v>
      </c>
      <c r="I13" s="136"/>
      <c r="J13" s="47" t="s">
        <v>68</v>
      </c>
      <c r="K13" s="48">
        <f t="shared" si="3"/>
        <v>0</v>
      </c>
      <c r="L13" s="48">
        <f>ROUNDDOWN(K13,-3)</f>
        <v>0</v>
      </c>
      <c r="N13" s="2"/>
      <c r="O13" s="2"/>
      <c r="P13" s="2"/>
      <c r="Q13" s="2"/>
      <c r="R13" s="2"/>
    </row>
    <row r="14" spans="1:18" s="5" customFormat="1" ht="20" customHeight="1" x14ac:dyDescent="0.2">
      <c r="A14" s="27"/>
      <c r="B14" s="151" t="s">
        <v>65</v>
      </c>
      <c r="C14" s="154" t="s">
        <v>52</v>
      </c>
      <c r="D14" s="60">
        <v>1400</v>
      </c>
      <c r="E14" s="61" t="s">
        <v>43</v>
      </c>
      <c r="F14" s="92" t="s">
        <v>87</v>
      </c>
      <c r="G14" s="20" t="s">
        <v>49</v>
      </c>
      <c r="H14" s="136">
        <v>15</v>
      </c>
      <c r="I14" s="136"/>
      <c r="J14" s="47" t="s">
        <v>68</v>
      </c>
      <c r="K14" s="48">
        <f t="shared" si="3"/>
        <v>21000</v>
      </c>
      <c r="L14" s="48">
        <f t="shared" ref="L14:L19" si="4">ROUNDDOWN(K14,-3)</f>
        <v>21000</v>
      </c>
      <c r="N14" s="2"/>
      <c r="O14" s="2"/>
      <c r="P14" s="2"/>
      <c r="Q14" s="2"/>
      <c r="R14" s="2"/>
    </row>
    <row r="15" spans="1:18" s="5" customFormat="1" ht="20" customHeight="1" x14ac:dyDescent="0.2">
      <c r="A15" s="27"/>
      <c r="B15" s="152"/>
      <c r="C15" s="155"/>
      <c r="D15" s="60">
        <v>1400</v>
      </c>
      <c r="E15" s="61" t="s">
        <v>43</v>
      </c>
      <c r="F15" s="92"/>
      <c r="G15" s="20" t="s">
        <v>49</v>
      </c>
      <c r="H15" s="136">
        <v>0</v>
      </c>
      <c r="I15" s="136"/>
      <c r="J15" s="47" t="s">
        <v>68</v>
      </c>
      <c r="K15" s="48">
        <f t="shared" si="3"/>
        <v>0</v>
      </c>
      <c r="L15" s="48">
        <f t="shared" si="4"/>
        <v>0</v>
      </c>
      <c r="N15" s="2"/>
      <c r="O15" s="2"/>
      <c r="P15" s="2"/>
      <c r="Q15" s="2"/>
      <c r="R15" s="2"/>
    </row>
    <row r="16" spans="1:18" s="5" customFormat="1" ht="20" customHeight="1" x14ac:dyDescent="0.2">
      <c r="A16" s="27"/>
      <c r="B16" s="153"/>
      <c r="C16" s="156"/>
      <c r="D16" s="60">
        <v>1400</v>
      </c>
      <c r="E16" s="61" t="s">
        <v>43</v>
      </c>
      <c r="F16" s="92"/>
      <c r="G16" s="20" t="s">
        <v>49</v>
      </c>
      <c r="H16" s="136">
        <v>0</v>
      </c>
      <c r="I16" s="136"/>
      <c r="J16" s="47" t="s">
        <v>68</v>
      </c>
      <c r="K16" s="48">
        <f t="shared" si="3"/>
        <v>0</v>
      </c>
      <c r="L16" s="48">
        <f t="shared" si="4"/>
        <v>0</v>
      </c>
      <c r="N16" s="2"/>
      <c r="O16" s="2"/>
      <c r="P16" s="2"/>
      <c r="Q16" s="2"/>
      <c r="R16" s="2"/>
    </row>
    <row r="17" spans="1:18" s="5" customFormat="1" ht="20" customHeight="1" x14ac:dyDescent="0.2">
      <c r="A17" s="27"/>
      <c r="B17" s="151" t="s">
        <v>66</v>
      </c>
      <c r="C17" s="154" t="s">
        <v>52</v>
      </c>
      <c r="D17" s="60">
        <v>2300</v>
      </c>
      <c r="E17" s="61" t="s">
        <v>43</v>
      </c>
      <c r="F17" s="92"/>
      <c r="G17" s="20" t="s">
        <v>49</v>
      </c>
      <c r="H17" s="136">
        <v>0</v>
      </c>
      <c r="I17" s="136"/>
      <c r="J17" s="47" t="s">
        <v>68</v>
      </c>
      <c r="K17" s="48">
        <f t="shared" si="3"/>
        <v>0</v>
      </c>
      <c r="L17" s="48">
        <f t="shared" si="4"/>
        <v>0</v>
      </c>
      <c r="N17" s="2"/>
      <c r="O17" s="2"/>
      <c r="P17" s="2"/>
      <c r="Q17" s="2"/>
      <c r="R17" s="2"/>
    </row>
    <row r="18" spans="1:18" s="5" customFormat="1" ht="20" customHeight="1" x14ac:dyDescent="0.2">
      <c r="A18" s="27"/>
      <c r="B18" s="152"/>
      <c r="C18" s="155"/>
      <c r="D18" s="60">
        <v>2300</v>
      </c>
      <c r="E18" s="61" t="s">
        <v>43</v>
      </c>
      <c r="F18" s="92"/>
      <c r="G18" s="20" t="s">
        <v>49</v>
      </c>
      <c r="H18" s="136">
        <v>0</v>
      </c>
      <c r="I18" s="136"/>
      <c r="J18" s="47" t="s">
        <v>68</v>
      </c>
      <c r="K18" s="48">
        <f t="shared" si="3"/>
        <v>0</v>
      </c>
      <c r="L18" s="48">
        <f t="shared" si="4"/>
        <v>0</v>
      </c>
      <c r="N18" s="2"/>
      <c r="O18" s="2"/>
      <c r="P18" s="2"/>
      <c r="Q18" s="2"/>
      <c r="R18" s="2"/>
    </row>
    <row r="19" spans="1:18" s="5" customFormat="1" ht="20" customHeight="1" x14ac:dyDescent="0.2">
      <c r="A19" s="27"/>
      <c r="B19" s="153"/>
      <c r="C19" s="156"/>
      <c r="D19" s="60">
        <v>2300</v>
      </c>
      <c r="E19" s="61" t="s">
        <v>43</v>
      </c>
      <c r="F19" s="92"/>
      <c r="G19" s="20" t="s">
        <v>49</v>
      </c>
      <c r="H19" s="136">
        <v>0</v>
      </c>
      <c r="I19" s="136"/>
      <c r="J19" s="47" t="s">
        <v>68</v>
      </c>
      <c r="K19" s="48">
        <f t="shared" si="3"/>
        <v>0</v>
      </c>
      <c r="L19" s="48">
        <f t="shared" si="4"/>
        <v>0</v>
      </c>
      <c r="N19" s="2"/>
      <c r="O19" s="2"/>
      <c r="P19" s="2"/>
      <c r="Q19" s="2"/>
      <c r="R19" s="2"/>
    </row>
    <row r="20" spans="1:18" s="5" customFormat="1" ht="20" customHeight="1" x14ac:dyDescent="0.2">
      <c r="A20" s="27"/>
      <c r="B20" s="49" t="s">
        <v>67</v>
      </c>
      <c r="C20" s="57" t="s">
        <v>52</v>
      </c>
      <c r="D20" s="15">
        <v>4900</v>
      </c>
      <c r="E20" s="62" t="s">
        <v>43</v>
      </c>
      <c r="F20" s="95"/>
      <c r="G20" s="17" t="s">
        <v>49</v>
      </c>
      <c r="H20" s="150">
        <v>0</v>
      </c>
      <c r="I20" s="150"/>
      <c r="J20" s="17" t="s">
        <v>68</v>
      </c>
      <c r="K20" s="53">
        <f>D20*H20</f>
        <v>0</v>
      </c>
      <c r="L20" s="53">
        <f>ROUNDDOWN(K20,-3)</f>
        <v>0</v>
      </c>
      <c r="N20" s="2"/>
      <c r="O20" s="2"/>
      <c r="P20" s="2"/>
      <c r="Q20" s="2"/>
      <c r="R20" s="2"/>
    </row>
    <row r="21" spans="1:18" s="5" customFormat="1" ht="25" customHeight="1" x14ac:dyDescent="0.2">
      <c r="A21" s="145" t="s">
        <v>76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7"/>
      <c r="L21" s="29">
        <f>SUM(L3:L20)</f>
        <v>186000</v>
      </c>
      <c r="N21" s="2"/>
      <c r="O21" s="2"/>
      <c r="P21" s="2"/>
      <c r="Q21" s="2"/>
      <c r="R21" s="2"/>
    </row>
    <row r="22" spans="1:18" x14ac:dyDescent="0.2">
      <c r="A22" s="2" t="s">
        <v>114</v>
      </c>
    </row>
  </sheetData>
  <sheetProtection algorithmName="SHA-512" hashValue="n82vkXxy1Ueq4xRnYt8LIzo0iPYX6Znr+KCi6dhvVBhryBAptnLCUgztNnjRbQH72HsR4CsH3X/ARWbOTzYrtQ==" saltValue="IZY33JXdhuBl580Li3LmUQ==" spinCount="100000" sheet="1" objects="1" scenarios="1" selectLockedCells="1" selectUnlockedCells="1"/>
  <protectedRanges>
    <protectedRange sqref="H7:I7 J9:J19 H3:I3 J1 J5:J6" name="対象経費算定表_1_1"/>
  </protectedRanges>
  <mergeCells count="31">
    <mergeCell ref="H20:I20"/>
    <mergeCell ref="A21:K21"/>
    <mergeCell ref="B14:B16"/>
    <mergeCell ref="C14:C16"/>
    <mergeCell ref="H14:I14"/>
    <mergeCell ref="H15:I15"/>
    <mergeCell ref="H16:I16"/>
    <mergeCell ref="B17:B19"/>
    <mergeCell ref="C17:C19"/>
    <mergeCell ref="H17:I17"/>
    <mergeCell ref="H18:I18"/>
    <mergeCell ref="H19:I19"/>
    <mergeCell ref="A7:J7"/>
    <mergeCell ref="H8:I8"/>
    <mergeCell ref="B9:B10"/>
    <mergeCell ref="H9:I9"/>
    <mergeCell ref="H10:I10"/>
    <mergeCell ref="B11:B13"/>
    <mergeCell ref="C11:C13"/>
    <mergeCell ref="H11:I11"/>
    <mergeCell ref="H12:I12"/>
    <mergeCell ref="H13:I13"/>
    <mergeCell ref="A3:J3"/>
    <mergeCell ref="B4:B6"/>
    <mergeCell ref="H4:I4"/>
    <mergeCell ref="H5:I5"/>
    <mergeCell ref="H6:I6"/>
    <mergeCell ref="A1:B1"/>
    <mergeCell ref="E1:I1"/>
    <mergeCell ref="A2:B2"/>
    <mergeCell ref="C2:E2"/>
  </mergeCells>
  <phoneticPr fontId="2"/>
  <dataValidations count="2">
    <dataValidation type="list" allowBlank="1" showInputMessage="1" showErrorMessage="1" sqref="F11:F19" xr:uid="{16B5E9E4-6864-495D-BC1F-9557A7CCA317}">
      <formula1>$P$2:$P$2</formula1>
    </dataValidation>
    <dataValidation type="list" allowBlank="1" showInputMessage="1" showErrorMessage="1" sqref="F20" xr:uid="{9C37E23F-5FA8-44E7-B900-AFD762EE7358}">
      <formula1>$Q$2:$Q$2</formula1>
    </dataValidation>
  </dataValidations>
  <pageMargins left="0.7" right="0.2" top="0.75" bottom="0.75" header="0.3" footer="0.3"/>
  <pageSetup paperSize="9" scale="50" orientation="portrait" r:id="rId1"/>
  <colBreaks count="1" manualBreakCount="1">
    <brk id="12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9F27-0BFB-453F-9F98-F5B60391F22E}">
  <sheetPr>
    <tabColor theme="8" tint="0.39997558519241921"/>
  </sheetPr>
  <dimension ref="A1:R41"/>
  <sheetViews>
    <sheetView zoomScale="70" zoomScaleNormal="70" workbookViewId="0">
      <selection activeCell="F31" sqref="F31"/>
    </sheetView>
  </sheetViews>
  <sheetFormatPr defaultColWidth="9.81640625" defaultRowHeight="18" x14ac:dyDescent="0.2"/>
  <cols>
    <col min="1" max="1" width="4" style="2" customWidth="1"/>
    <col min="2" max="2" width="40.1796875" style="1" bestFit="1" customWidth="1"/>
    <col min="3" max="3" width="43.1796875" style="2" customWidth="1"/>
    <col min="4" max="4" width="10.6328125" style="3" customWidth="1"/>
    <col min="5" max="5" width="4.6328125" style="4" bestFit="1" customWidth="1"/>
    <col min="6" max="6" width="19.26953125" style="4" bestFit="1" customWidth="1"/>
    <col min="7" max="7" width="12.90625" style="2" customWidth="1"/>
    <col min="8" max="9" width="7.36328125" style="2" customWidth="1"/>
    <col min="10" max="10" width="3.453125" style="2" bestFit="1" customWidth="1"/>
    <col min="11" max="11" width="15.90625" style="2" customWidth="1"/>
    <col min="12" max="12" width="18.1796875" style="2" bestFit="1" customWidth="1"/>
    <col min="13" max="13" width="1.7265625" style="5" customWidth="1"/>
    <col min="14" max="15" width="9.81640625" style="2"/>
    <col min="16" max="16" width="9.81640625" style="2" hidden="1" customWidth="1"/>
    <col min="17" max="17" width="0" style="2" hidden="1" customWidth="1"/>
    <col min="18" max="16384" width="9.81640625" style="2"/>
  </cols>
  <sheetData>
    <row r="1" spans="1:18" ht="31.5" customHeight="1" x14ac:dyDescent="0.2">
      <c r="A1" s="144" t="s">
        <v>78</v>
      </c>
      <c r="B1" s="144"/>
      <c r="C1" s="83"/>
      <c r="D1" s="3" t="s">
        <v>77</v>
      </c>
      <c r="E1" s="129"/>
      <c r="F1" s="129"/>
      <c r="G1" s="129"/>
      <c r="H1" s="129"/>
      <c r="I1" s="129"/>
      <c r="J1" s="93"/>
      <c r="P1" s="2" t="s">
        <v>93</v>
      </c>
      <c r="Q1" s="2" t="s">
        <v>91</v>
      </c>
    </row>
    <row r="2" spans="1:18" ht="25" customHeight="1" x14ac:dyDescent="0.2">
      <c r="A2" s="130" t="s">
        <v>27</v>
      </c>
      <c r="B2" s="131"/>
      <c r="C2" s="139" t="s">
        <v>20</v>
      </c>
      <c r="D2" s="140"/>
      <c r="E2" s="141"/>
      <c r="F2" s="87" t="s">
        <v>80</v>
      </c>
      <c r="G2" s="6" t="s">
        <v>22</v>
      </c>
      <c r="H2" s="7"/>
      <c r="I2" s="7"/>
      <c r="J2" s="7"/>
      <c r="K2" s="34" t="s">
        <v>21</v>
      </c>
      <c r="L2" s="34" t="s">
        <v>75</v>
      </c>
      <c r="P2" s="88" t="s">
        <v>81</v>
      </c>
      <c r="Q2" s="88" t="s">
        <v>81</v>
      </c>
      <c r="R2" s="88"/>
    </row>
    <row r="3" spans="1:18" ht="25" customHeight="1" x14ac:dyDescent="0.2">
      <c r="A3" s="142" t="s">
        <v>53</v>
      </c>
      <c r="B3" s="143"/>
      <c r="C3" s="143"/>
      <c r="D3" s="143"/>
      <c r="E3" s="143"/>
      <c r="F3" s="143"/>
      <c r="G3" s="143"/>
      <c r="H3" s="143"/>
      <c r="I3" s="143"/>
      <c r="J3" s="143"/>
      <c r="K3" s="68"/>
      <c r="L3" s="35"/>
      <c r="P3" s="88" t="s">
        <v>83</v>
      </c>
      <c r="Q3" s="88" t="s">
        <v>82</v>
      </c>
      <c r="R3" s="88"/>
    </row>
    <row r="4" spans="1:18" ht="20" customHeight="1" x14ac:dyDescent="0.2">
      <c r="A4" s="132"/>
      <c r="B4" s="8" t="s">
        <v>26</v>
      </c>
      <c r="C4" s="9" t="s">
        <v>28</v>
      </c>
      <c r="D4" s="23">
        <v>30440</v>
      </c>
      <c r="E4" s="65" t="s">
        <v>29</v>
      </c>
      <c r="F4" s="89" t="s">
        <v>89</v>
      </c>
      <c r="G4" s="12" t="s">
        <v>35</v>
      </c>
      <c r="H4" s="135">
        <v>0</v>
      </c>
      <c r="I4" s="135"/>
      <c r="J4" s="13" t="s">
        <v>24</v>
      </c>
      <c r="K4" s="31">
        <f>D4*H4</f>
        <v>0</v>
      </c>
      <c r="L4" s="31">
        <f>ROUNDDOWN(K4,-3)</f>
        <v>0</v>
      </c>
      <c r="P4" s="88" t="s">
        <v>84</v>
      </c>
      <c r="R4" s="88"/>
    </row>
    <row r="5" spans="1:18" ht="20" customHeight="1" x14ac:dyDescent="0.2">
      <c r="A5" s="133"/>
      <c r="B5" s="137" t="s">
        <v>30</v>
      </c>
      <c r="C5" s="36" t="s">
        <v>31</v>
      </c>
      <c r="D5" s="37">
        <v>2200</v>
      </c>
      <c r="E5" s="66" t="s">
        <v>32</v>
      </c>
      <c r="F5" s="90" t="s">
        <v>89</v>
      </c>
      <c r="G5" s="20" t="s">
        <v>34</v>
      </c>
      <c r="H5" s="136">
        <v>0</v>
      </c>
      <c r="I5" s="136"/>
      <c r="J5" s="21" t="s">
        <v>37</v>
      </c>
      <c r="K5" s="38">
        <f>D5*H5</f>
        <v>0</v>
      </c>
      <c r="L5" s="84">
        <f>ROUNDDOWN(K5,-3)</f>
        <v>0</v>
      </c>
      <c r="P5" s="88" t="s">
        <v>92</v>
      </c>
      <c r="R5" s="88"/>
    </row>
    <row r="6" spans="1:18" ht="20" customHeight="1" x14ac:dyDescent="0.2">
      <c r="A6" s="134"/>
      <c r="B6" s="138"/>
      <c r="C6" s="14" t="s">
        <v>90</v>
      </c>
      <c r="D6" s="24">
        <v>1150</v>
      </c>
      <c r="E6" s="67" t="s">
        <v>32</v>
      </c>
      <c r="F6" s="91" t="s">
        <v>89</v>
      </c>
      <c r="G6" s="17" t="s">
        <v>34</v>
      </c>
      <c r="H6" s="136">
        <v>0</v>
      </c>
      <c r="I6" s="136"/>
      <c r="J6" s="19" t="s">
        <v>37</v>
      </c>
      <c r="K6" s="32">
        <f>D6*H6</f>
        <v>0</v>
      </c>
      <c r="L6" s="53">
        <f>ROUNDDOWN(K6,-3)</f>
        <v>0</v>
      </c>
      <c r="P6" s="88" t="s">
        <v>85</v>
      </c>
      <c r="R6" s="88"/>
    </row>
    <row r="7" spans="1:18" ht="25" customHeight="1" x14ac:dyDescent="0.2">
      <c r="A7" s="158" t="s">
        <v>54</v>
      </c>
      <c r="B7" s="159"/>
      <c r="C7" s="159"/>
      <c r="D7" s="159"/>
      <c r="E7" s="159"/>
      <c r="F7" s="159"/>
      <c r="G7" s="159"/>
      <c r="H7" s="159"/>
      <c r="I7" s="159"/>
      <c r="J7" s="159"/>
      <c r="K7" s="68"/>
      <c r="L7" s="33"/>
      <c r="P7" s="88" t="s">
        <v>86</v>
      </c>
      <c r="R7" s="88"/>
    </row>
    <row r="8" spans="1:18" ht="20" customHeight="1" x14ac:dyDescent="0.2">
      <c r="A8" s="161"/>
      <c r="B8" s="39" t="s">
        <v>38</v>
      </c>
      <c r="C8" s="40" t="s">
        <v>42</v>
      </c>
      <c r="D8" s="41">
        <v>1300</v>
      </c>
      <c r="E8" s="70" t="s">
        <v>43</v>
      </c>
      <c r="F8" s="89" t="s">
        <v>89</v>
      </c>
      <c r="G8" s="42" t="s">
        <v>34</v>
      </c>
      <c r="H8" s="135">
        <v>0</v>
      </c>
      <c r="I8" s="135"/>
      <c r="J8" s="42" t="s">
        <v>25</v>
      </c>
      <c r="K8" s="43">
        <f>D8*H8</f>
        <v>0</v>
      </c>
      <c r="L8" s="43">
        <f>ROUNDDOWN(K8,-3)</f>
        <v>0</v>
      </c>
      <c r="P8" s="88" t="s">
        <v>87</v>
      </c>
      <c r="R8" s="88"/>
    </row>
    <row r="9" spans="1:18" ht="20" customHeight="1" x14ac:dyDescent="0.2">
      <c r="A9" s="161"/>
      <c r="B9" s="137" t="s">
        <v>39</v>
      </c>
      <c r="C9" s="44" t="s">
        <v>44</v>
      </c>
      <c r="D9" s="45">
        <v>16900</v>
      </c>
      <c r="E9" s="46" t="s">
        <v>43</v>
      </c>
      <c r="F9" s="90" t="s">
        <v>89</v>
      </c>
      <c r="G9" s="47" t="s">
        <v>49</v>
      </c>
      <c r="H9" s="136">
        <v>0</v>
      </c>
      <c r="I9" s="136"/>
      <c r="J9" s="20" t="s">
        <v>36</v>
      </c>
      <c r="K9" s="48">
        <f>D9*H9</f>
        <v>0</v>
      </c>
      <c r="L9" s="84">
        <f t="shared" ref="L9:L13" si="0">ROUNDDOWN(K9,-3)</f>
        <v>0</v>
      </c>
      <c r="P9" s="88" t="s">
        <v>88</v>
      </c>
      <c r="R9" s="88"/>
    </row>
    <row r="10" spans="1:18" ht="20" customHeight="1" x14ac:dyDescent="0.2">
      <c r="A10" s="161"/>
      <c r="B10" s="137"/>
      <c r="C10" s="44" t="s">
        <v>45</v>
      </c>
      <c r="D10" s="45">
        <v>11800</v>
      </c>
      <c r="E10" s="46" t="s">
        <v>43</v>
      </c>
      <c r="F10" s="90" t="s">
        <v>89</v>
      </c>
      <c r="G10" s="47" t="s">
        <v>49</v>
      </c>
      <c r="H10" s="136">
        <v>0</v>
      </c>
      <c r="I10" s="136"/>
      <c r="J10" s="20" t="s">
        <v>36</v>
      </c>
      <c r="K10" s="48">
        <f>D10*H10</f>
        <v>0</v>
      </c>
      <c r="L10" s="84">
        <f t="shared" si="0"/>
        <v>0</v>
      </c>
      <c r="P10" s="88"/>
    </row>
    <row r="11" spans="1:18" ht="20" customHeight="1" x14ac:dyDescent="0.2">
      <c r="A11" s="161"/>
      <c r="B11" s="137"/>
      <c r="C11" s="44" t="s">
        <v>46</v>
      </c>
      <c r="D11" s="45">
        <v>7800</v>
      </c>
      <c r="E11" s="46" t="s">
        <v>43</v>
      </c>
      <c r="F11" s="90" t="s">
        <v>89</v>
      </c>
      <c r="G11" s="47" t="s">
        <v>49</v>
      </c>
      <c r="H11" s="136">
        <v>0</v>
      </c>
      <c r="I11" s="136"/>
      <c r="J11" s="20" t="s">
        <v>36</v>
      </c>
      <c r="K11" s="48">
        <f t="shared" ref="K11:K15" si="1">D11*H11</f>
        <v>0</v>
      </c>
      <c r="L11" s="84">
        <f t="shared" si="0"/>
        <v>0</v>
      </c>
      <c r="P11" s="88"/>
    </row>
    <row r="12" spans="1:18" ht="20" customHeight="1" x14ac:dyDescent="0.2">
      <c r="A12" s="161"/>
      <c r="B12" s="137"/>
      <c r="C12" s="44" t="s">
        <v>47</v>
      </c>
      <c r="D12" s="45">
        <v>1700</v>
      </c>
      <c r="E12" s="46" t="s">
        <v>43</v>
      </c>
      <c r="F12" s="90" t="s">
        <v>89</v>
      </c>
      <c r="G12" s="47" t="s">
        <v>49</v>
      </c>
      <c r="H12" s="136">
        <v>0</v>
      </c>
      <c r="I12" s="136"/>
      <c r="J12" s="20" t="s">
        <v>36</v>
      </c>
      <c r="K12" s="48">
        <f t="shared" si="1"/>
        <v>0</v>
      </c>
      <c r="L12" s="84">
        <f t="shared" si="0"/>
        <v>0</v>
      </c>
      <c r="P12" s="88"/>
    </row>
    <row r="13" spans="1:18" ht="20" customHeight="1" x14ac:dyDescent="0.2">
      <c r="A13" s="161"/>
      <c r="B13" s="137"/>
      <c r="C13" s="44" t="s">
        <v>48</v>
      </c>
      <c r="D13" s="45">
        <v>1000</v>
      </c>
      <c r="E13" s="46" t="s">
        <v>43</v>
      </c>
      <c r="F13" s="90" t="s">
        <v>89</v>
      </c>
      <c r="G13" s="47" t="s">
        <v>49</v>
      </c>
      <c r="H13" s="136">
        <v>0</v>
      </c>
      <c r="I13" s="136"/>
      <c r="J13" s="20" t="s">
        <v>36</v>
      </c>
      <c r="K13" s="48">
        <f t="shared" si="1"/>
        <v>0</v>
      </c>
      <c r="L13" s="84">
        <f t="shared" si="0"/>
        <v>0</v>
      </c>
      <c r="P13" s="88"/>
    </row>
    <row r="14" spans="1:18" ht="20" customHeight="1" x14ac:dyDescent="0.2">
      <c r="A14" s="161"/>
      <c r="B14" s="151" t="s">
        <v>40</v>
      </c>
      <c r="C14" s="44" t="s">
        <v>50</v>
      </c>
      <c r="D14" s="45">
        <v>24780</v>
      </c>
      <c r="E14" s="46" t="s">
        <v>43</v>
      </c>
      <c r="F14" s="90" t="s">
        <v>89</v>
      </c>
      <c r="G14" s="47" t="s">
        <v>49</v>
      </c>
      <c r="H14" s="136">
        <v>0</v>
      </c>
      <c r="I14" s="136"/>
      <c r="J14" s="20" t="s">
        <v>36</v>
      </c>
      <c r="K14" s="48">
        <f t="shared" si="1"/>
        <v>0</v>
      </c>
      <c r="L14" s="84">
        <f>ROUNDDOWN(K14,-3)</f>
        <v>0</v>
      </c>
      <c r="P14" s="88"/>
    </row>
    <row r="15" spans="1:18" ht="20" customHeight="1" x14ac:dyDescent="0.2">
      <c r="A15" s="161"/>
      <c r="B15" s="153"/>
      <c r="C15" s="44" t="s">
        <v>51</v>
      </c>
      <c r="D15" s="45">
        <v>9480</v>
      </c>
      <c r="E15" s="46" t="s">
        <v>43</v>
      </c>
      <c r="F15" s="90" t="s">
        <v>89</v>
      </c>
      <c r="G15" s="47" t="s">
        <v>49</v>
      </c>
      <c r="H15" s="136">
        <v>0</v>
      </c>
      <c r="I15" s="136"/>
      <c r="J15" s="20" t="s">
        <v>36</v>
      </c>
      <c r="K15" s="48">
        <f t="shared" si="1"/>
        <v>0</v>
      </c>
      <c r="L15" s="84">
        <f>ROUNDDOWN(K15,-3)</f>
        <v>0</v>
      </c>
      <c r="P15" s="88"/>
    </row>
    <row r="16" spans="1:18" ht="20" customHeight="1" x14ac:dyDescent="0.2">
      <c r="A16" s="162"/>
      <c r="B16" s="49" t="s">
        <v>41</v>
      </c>
      <c r="C16" s="50" t="s">
        <v>52</v>
      </c>
      <c r="D16" s="51">
        <v>5000</v>
      </c>
      <c r="E16" s="52" t="s">
        <v>43</v>
      </c>
      <c r="F16" s="91" t="s">
        <v>89</v>
      </c>
      <c r="G16" s="18" t="s">
        <v>49</v>
      </c>
      <c r="H16" s="150">
        <v>0</v>
      </c>
      <c r="I16" s="160"/>
      <c r="J16" s="17" t="s">
        <v>68</v>
      </c>
      <c r="K16" s="53">
        <f>D16*H16</f>
        <v>0</v>
      </c>
      <c r="L16" s="53">
        <f>ROUNDDOWN(K16,-3)</f>
        <v>0</v>
      </c>
      <c r="P16" s="88"/>
    </row>
    <row r="17" spans="1:16" ht="25" customHeight="1" x14ac:dyDescent="0.2">
      <c r="A17" s="148" t="s">
        <v>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69"/>
      <c r="L17" s="28"/>
      <c r="P17" s="88"/>
    </row>
    <row r="18" spans="1:16" ht="20" customHeight="1" x14ac:dyDescent="0.2">
      <c r="A18" s="25"/>
      <c r="B18" s="8" t="s">
        <v>55</v>
      </c>
      <c r="C18" s="54" t="s">
        <v>59</v>
      </c>
      <c r="D18" s="10">
        <v>500000</v>
      </c>
      <c r="E18" s="55" t="s">
        <v>58</v>
      </c>
      <c r="F18" s="89" t="s">
        <v>89</v>
      </c>
      <c r="G18" s="11" t="s">
        <v>1</v>
      </c>
      <c r="H18" s="135">
        <v>0</v>
      </c>
      <c r="I18" s="135"/>
      <c r="J18" s="12" t="s">
        <v>23</v>
      </c>
      <c r="K18" s="31">
        <f>(ROUNDDOWN(H18,0))/2</f>
        <v>0</v>
      </c>
      <c r="L18" s="31">
        <f>IF(H18&lt;&gt;"",(ROUNDDOWN((MIN(D18,K18)),-3)),"")</f>
        <v>0</v>
      </c>
      <c r="M18" s="22"/>
      <c r="P18" s="88"/>
    </row>
    <row r="19" spans="1:16" ht="20" customHeight="1" x14ac:dyDescent="0.2">
      <c r="A19" s="26"/>
      <c r="B19" s="56" t="s">
        <v>56</v>
      </c>
      <c r="C19" s="57" t="s">
        <v>57</v>
      </c>
      <c r="D19" s="15">
        <v>1000000</v>
      </c>
      <c r="E19" s="58" t="s">
        <v>58</v>
      </c>
      <c r="F19" s="91" t="s">
        <v>89</v>
      </c>
      <c r="G19" s="16" t="s">
        <v>1</v>
      </c>
      <c r="H19" s="150">
        <v>0</v>
      </c>
      <c r="I19" s="150"/>
      <c r="J19" s="17" t="s">
        <v>23</v>
      </c>
      <c r="K19" s="32">
        <f>IF(H19&lt;&gt;"",(MIN(D19,H19)),"")</f>
        <v>0</v>
      </c>
      <c r="L19" s="32">
        <f>IF(H19&lt;&gt;"",(ROUNDDOWN(K19,-3)),"")</f>
        <v>0</v>
      </c>
      <c r="M19" s="22"/>
      <c r="P19" s="88"/>
    </row>
    <row r="20" spans="1:16" ht="25" customHeight="1" x14ac:dyDescent="0.2">
      <c r="A20" s="148" t="s">
        <v>3</v>
      </c>
      <c r="B20" s="149"/>
      <c r="C20" s="149"/>
      <c r="D20" s="149"/>
      <c r="E20" s="149"/>
      <c r="F20" s="149"/>
      <c r="G20" s="149"/>
      <c r="H20" s="149"/>
      <c r="I20" s="149"/>
      <c r="J20" s="149"/>
      <c r="K20" s="69"/>
      <c r="L20" s="28"/>
      <c r="P20" s="88"/>
    </row>
    <row r="21" spans="1:16" ht="20" customHeight="1" x14ac:dyDescent="0.2">
      <c r="A21" s="27"/>
      <c r="B21" s="157" t="s">
        <v>79</v>
      </c>
      <c r="C21" s="54" t="s">
        <v>72</v>
      </c>
      <c r="D21" s="10">
        <v>12830</v>
      </c>
      <c r="E21" s="59" t="s">
        <v>43</v>
      </c>
      <c r="F21" s="89" t="s">
        <v>89</v>
      </c>
      <c r="G21" s="42" t="s">
        <v>34</v>
      </c>
      <c r="H21" s="135">
        <v>0</v>
      </c>
      <c r="I21" s="135"/>
      <c r="J21" s="42" t="s">
        <v>25</v>
      </c>
      <c r="K21" s="43">
        <f>D21*H21</f>
        <v>0</v>
      </c>
      <c r="L21" s="85">
        <f t="shared" ref="L21:L26" si="2">ROUNDDOWN(K21,-3)</f>
        <v>0</v>
      </c>
      <c r="P21" s="88"/>
    </row>
    <row r="22" spans="1:16" ht="20" customHeight="1" x14ac:dyDescent="0.2">
      <c r="A22" s="27"/>
      <c r="B22" s="137"/>
      <c r="C22" s="64" t="s">
        <v>60</v>
      </c>
      <c r="D22" s="60">
        <v>7910</v>
      </c>
      <c r="E22" s="61" t="s">
        <v>43</v>
      </c>
      <c r="F22" s="90" t="s">
        <v>89</v>
      </c>
      <c r="G22" s="20" t="s">
        <v>49</v>
      </c>
      <c r="H22" s="136">
        <v>0</v>
      </c>
      <c r="I22" s="136"/>
      <c r="J22" s="47" t="s">
        <v>68</v>
      </c>
      <c r="K22" s="48">
        <f>D22*H22</f>
        <v>0</v>
      </c>
      <c r="L22" s="84">
        <f t="shared" si="2"/>
        <v>0</v>
      </c>
      <c r="P22" s="88"/>
    </row>
    <row r="23" spans="1:16" ht="20" customHeight="1" x14ac:dyDescent="0.2">
      <c r="A23" s="27"/>
      <c r="B23" s="137"/>
      <c r="C23" s="64" t="s">
        <v>61</v>
      </c>
      <c r="D23" s="60">
        <v>7440</v>
      </c>
      <c r="E23" s="61" t="s">
        <v>43</v>
      </c>
      <c r="F23" s="90" t="s">
        <v>89</v>
      </c>
      <c r="G23" s="20" t="s">
        <v>33</v>
      </c>
      <c r="H23" s="136">
        <v>0</v>
      </c>
      <c r="I23" s="136"/>
      <c r="J23" s="47" t="s">
        <v>68</v>
      </c>
      <c r="K23" s="48">
        <f t="shared" ref="K23:K25" si="3">D23*H23</f>
        <v>0</v>
      </c>
      <c r="L23" s="84">
        <f t="shared" si="2"/>
        <v>0</v>
      </c>
      <c r="P23" s="88"/>
    </row>
    <row r="24" spans="1:16" ht="20" customHeight="1" x14ac:dyDescent="0.2">
      <c r="A24" s="27"/>
      <c r="B24" s="137"/>
      <c r="C24" s="64" t="s">
        <v>71</v>
      </c>
      <c r="D24" s="60">
        <v>10890</v>
      </c>
      <c r="E24" s="61" t="s">
        <v>43</v>
      </c>
      <c r="F24" s="90" t="s">
        <v>89</v>
      </c>
      <c r="G24" s="20" t="s">
        <v>49</v>
      </c>
      <c r="H24" s="136">
        <v>0</v>
      </c>
      <c r="I24" s="136"/>
      <c r="J24" s="47" t="s">
        <v>68</v>
      </c>
      <c r="K24" s="48">
        <f t="shared" si="3"/>
        <v>0</v>
      </c>
      <c r="L24" s="84">
        <f t="shared" si="2"/>
        <v>0</v>
      </c>
      <c r="P24" s="88"/>
    </row>
    <row r="25" spans="1:16" ht="20" customHeight="1" x14ac:dyDescent="0.2">
      <c r="A25" s="27"/>
      <c r="B25" s="137"/>
      <c r="C25" s="64" t="s">
        <v>73</v>
      </c>
      <c r="D25" s="60">
        <v>6150</v>
      </c>
      <c r="E25" s="61" t="s">
        <v>43</v>
      </c>
      <c r="F25" s="90" t="s">
        <v>89</v>
      </c>
      <c r="G25" s="20" t="s">
        <v>49</v>
      </c>
      <c r="H25" s="136">
        <v>0</v>
      </c>
      <c r="I25" s="136"/>
      <c r="J25" s="47" t="s">
        <v>68</v>
      </c>
      <c r="K25" s="48">
        <f t="shared" si="3"/>
        <v>0</v>
      </c>
      <c r="L25" s="48">
        <f t="shared" si="2"/>
        <v>0</v>
      </c>
      <c r="P25" s="88"/>
    </row>
    <row r="26" spans="1:16" ht="20" customHeight="1" x14ac:dyDescent="0.2">
      <c r="A26" s="30"/>
      <c r="B26" s="138"/>
      <c r="C26" s="57" t="s">
        <v>74</v>
      </c>
      <c r="D26" s="15">
        <v>6450</v>
      </c>
      <c r="E26" s="62" t="s">
        <v>43</v>
      </c>
      <c r="F26" s="91" t="s">
        <v>89</v>
      </c>
      <c r="G26" s="17" t="s">
        <v>49</v>
      </c>
      <c r="H26" s="150">
        <v>0</v>
      </c>
      <c r="I26" s="150"/>
      <c r="J26" s="17" t="s">
        <v>68</v>
      </c>
      <c r="K26" s="53">
        <f>D26*H26</f>
        <v>0</v>
      </c>
      <c r="L26" s="86">
        <f t="shared" si="2"/>
        <v>0</v>
      </c>
      <c r="P26" s="88"/>
    </row>
    <row r="27" spans="1:16" ht="25" customHeight="1" x14ac:dyDescent="0.2">
      <c r="A27" s="148" t="s">
        <v>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69"/>
      <c r="L27" s="28"/>
      <c r="P27" s="88"/>
    </row>
    <row r="28" spans="1:16" ht="20" customHeight="1" x14ac:dyDescent="0.2">
      <c r="A28" s="27"/>
      <c r="B28" s="63" t="s">
        <v>62</v>
      </c>
      <c r="C28" s="54" t="s">
        <v>52</v>
      </c>
      <c r="D28" s="10">
        <v>41390</v>
      </c>
      <c r="E28" s="59" t="s">
        <v>43</v>
      </c>
      <c r="F28" s="89" t="s">
        <v>89</v>
      </c>
      <c r="G28" s="42" t="s">
        <v>34</v>
      </c>
      <c r="H28" s="135">
        <v>0</v>
      </c>
      <c r="I28" s="135"/>
      <c r="J28" s="42" t="s">
        <v>25</v>
      </c>
      <c r="K28" s="43">
        <f>D28*H28</f>
        <v>0</v>
      </c>
      <c r="L28" s="43">
        <f>ROUNDDOWN(K28,-3)</f>
        <v>0</v>
      </c>
      <c r="P28" s="88"/>
    </row>
    <row r="29" spans="1:16" ht="20" customHeight="1" x14ac:dyDescent="0.2">
      <c r="A29" s="27"/>
      <c r="B29" s="137" t="s">
        <v>63</v>
      </c>
      <c r="C29" s="64" t="s">
        <v>70</v>
      </c>
      <c r="D29" s="60">
        <v>3300</v>
      </c>
      <c r="E29" s="61" t="s">
        <v>43</v>
      </c>
      <c r="F29" s="90" t="s">
        <v>89</v>
      </c>
      <c r="G29" s="20" t="s">
        <v>49</v>
      </c>
      <c r="H29" s="136">
        <v>0</v>
      </c>
      <c r="I29" s="136"/>
      <c r="J29" s="47" t="s">
        <v>68</v>
      </c>
      <c r="K29" s="48">
        <f>D29*H29</f>
        <v>0</v>
      </c>
      <c r="L29" s="48">
        <f t="shared" ref="L29:L30" si="4">ROUNDDOWN(K29,-3)</f>
        <v>0</v>
      </c>
    </row>
    <row r="30" spans="1:16" ht="20" customHeight="1" x14ac:dyDescent="0.2">
      <c r="A30" s="27"/>
      <c r="B30" s="137"/>
      <c r="C30" s="64" t="s">
        <v>69</v>
      </c>
      <c r="D30" s="60">
        <v>2400</v>
      </c>
      <c r="E30" s="61" t="s">
        <v>43</v>
      </c>
      <c r="F30" s="90" t="s">
        <v>89</v>
      </c>
      <c r="G30" s="20" t="s">
        <v>33</v>
      </c>
      <c r="H30" s="136">
        <v>0</v>
      </c>
      <c r="I30" s="136"/>
      <c r="J30" s="47" t="s">
        <v>68</v>
      </c>
      <c r="K30" s="48">
        <f>D30*H30</f>
        <v>0</v>
      </c>
      <c r="L30" s="48">
        <f t="shared" si="4"/>
        <v>0</v>
      </c>
    </row>
    <row r="31" spans="1:16" ht="20" customHeight="1" x14ac:dyDescent="0.2">
      <c r="A31" s="27"/>
      <c r="B31" s="151" t="s">
        <v>64</v>
      </c>
      <c r="C31" s="154" t="s">
        <v>52</v>
      </c>
      <c r="D31" s="60">
        <v>3000</v>
      </c>
      <c r="E31" s="61" t="s">
        <v>43</v>
      </c>
      <c r="F31" s="92"/>
      <c r="G31" s="20" t="s">
        <v>49</v>
      </c>
      <c r="H31" s="136">
        <v>0</v>
      </c>
      <c r="I31" s="136"/>
      <c r="J31" s="47" t="s">
        <v>68</v>
      </c>
      <c r="K31" s="48">
        <f>D31*H31</f>
        <v>0</v>
      </c>
      <c r="L31" s="48">
        <f>ROUNDDOWN(K31,-3)</f>
        <v>0</v>
      </c>
    </row>
    <row r="32" spans="1:16" ht="20" customHeight="1" x14ac:dyDescent="0.2">
      <c r="A32" s="27"/>
      <c r="B32" s="152"/>
      <c r="C32" s="155"/>
      <c r="D32" s="60">
        <v>3000</v>
      </c>
      <c r="E32" s="61" t="s">
        <v>43</v>
      </c>
      <c r="F32" s="92"/>
      <c r="G32" s="20" t="s">
        <v>49</v>
      </c>
      <c r="H32" s="136">
        <v>0</v>
      </c>
      <c r="I32" s="136"/>
      <c r="J32" s="47" t="s">
        <v>68</v>
      </c>
      <c r="K32" s="48">
        <f t="shared" ref="K32:K39" si="5">D32*H32</f>
        <v>0</v>
      </c>
      <c r="L32" s="48">
        <f>ROUNDDOWN(K32,-3)</f>
        <v>0</v>
      </c>
    </row>
    <row r="33" spans="1:12" ht="20" customHeight="1" x14ac:dyDescent="0.2">
      <c r="A33" s="27"/>
      <c r="B33" s="153"/>
      <c r="C33" s="156"/>
      <c r="D33" s="60">
        <v>3000</v>
      </c>
      <c r="E33" s="61" t="s">
        <v>43</v>
      </c>
      <c r="F33" s="92"/>
      <c r="G33" s="20" t="s">
        <v>49</v>
      </c>
      <c r="H33" s="136">
        <v>0</v>
      </c>
      <c r="I33" s="136"/>
      <c r="J33" s="47" t="s">
        <v>68</v>
      </c>
      <c r="K33" s="48">
        <f t="shared" si="5"/>
        <v>0</v>
      </c>
      <c r="L33" s="48">
        <f>ROUNDDOWN(K33,-3)</f>
        <v>0</v>
      </c>
    </row>
    <row r="34" spans="1:12" ht="20" customHeight="1" x14ac:dyDescent="0.2">
      <c r="A34" s="27"/>
      <c r="B34" s="151" t="s">
        <v>65</v>
      </c>
      <c r="C34" s="154" t="s">
        <v>52</v>
      </c>
      <c r="D34" s="60">
        <v>1400</v>
      </c>
      <c r="E34" s="61" t="s">
        <v>43</v>
      </c>
      <c r="F34" s="92"/>
      <c r="G34" s="20" t="s">
        <v>49</v>
      </c>
      <c r="H34" s="136">
        <v>0</v>
      </c>
      <c r="I34" s="136"/>
      <c r="J34" s="47" t="s">
        <v>68</v>
      </c>
      <c r="K34" s="48">
        <f t="shared" si="5"/>
        <v>0</v>
      </c>
      <c r="L34" s="48">
        <f t="shared" ref="L34:L39" si="6">ROUNDDOWN(K34,-3)</f>
        <v>0</v>
      </c>
    </row>
    <row r="35" spans="1:12" ht="20" customHeight="1" x14ac:dyDescent="0.2">
      <c r="A35" s="27"/>
      <c r="B35" s="152"/>
      <c r="C35" s="155"/>
      <c r="D35" s="60">
        <v>1400</v>
      </c>
      <c r="E35" s="61" t="s">
        <v>43</v>
      </c>
      <c r="F35" s="92"/>
      <c r="G35" s="20" t="s">
        <v>49</v>
      </c>
      <c r="H35" s="136">
        <v>0</v>
      </c>
      <c r="I35" s="136"/>
      <c r="J35" s="47" t="s">
        <v>68</v>
      </c>
      <c r="K35" s="48">
        <f t="shared" si="5"/>
        <v>0</v>
      </c>
      <c r="L35" s="48">
        <f t="shared" si="6"/>
        <v>0</v>
      </c>
    </row>
    <row r="36" spans="1:12" ht="20" customHeight="1" x14ac:dyDescent="0.2">
      <c r="A36" s="27"/>
      <c r="B36" s="153"/>
      <c r="C36" s="156"/>
      <c r="D36" s="60">
        <v>1400</v>
      </c>
      <c r="E36" s="61" t="s">
        <v>43</v>
      </c>
      <c r="F36" s="92"/>
      <c r="G36" s="20" t="s">
        <v>49</v>
      </c>
      <c r="H36" s="136">
        <v>0</v>
      </c>
      <c r="I36" s="136"/>
      <c r="J36" s="47" t="s">
        <v>68</v>
      </c>
      <c r="K36" s="48">
        <f t="shared" si="5"/>
        <v>0</v>
      </c>
      <c r="L36" s="48">
        <f t="shared" si="6"/>
        <v>0</v>
      </c>
    </row>
    <row r="37" spans="1:12" ht="20" customHeight="1" x14ac:dyDescent="0.2">
      <c r="A37" s="27"/>
      <c r="B37" s="151" t="s">
        <v>66</v>
      </c>
      <c r="C37" s="154" t="s">
        <v>52</v>
      </c>
      <c r="D37" s="60">
        <v>2300</v>
      </c>
      <c r="E37" s="61" t="s">
        <v>43</v>
      </c>
      <c r="F37" s="92"/>
      <c r="G37" s="20" t="s">
        <v>49</v>
      </c>
      <c r="H37" s="136">
        <v>0</v>
      </c>
      <c r="I37" s="136"/>
      <c r="J37" s="47" t="s">
        <v>68</v>
      </c>
      <c r="K37" s="48">
        <f t="shared" si="5"/>
        <v>0</v>
      </c>
      <c r="L37" s="48">
        <f t="shared" si="6"/>
        <v>0</v>
      </c>
    </row>
    <row r="38" spans="1:12" ht="20" customHeight="1" x14ac:dyDescent="0.2">
      <c r="A38" s="27"/>
      <c r="B38" s="152"/>
      <c r="C38" s="155"/>
      <c r="D38" s="60">
        <v>2300</v>
      </c>
      <c r="E38" s="61" t="s">
        <v>43</v>
      </c>
      <c r="F38" s="92"/>
      <c r="G38" s="20" t="s">
        <v>49</v>
      </c>
      <c r="H38" s="136">
        <v>0</v>
      </c>
      <c r="I38" s="136"/>
      <c r="J38" s="47" t="s">
        <v>68</v>
      </c>
      <c r="K38" s="48">
        <f t="shared" si="5"/>
        <v>0</v>
      </c>
      <c r="L38" s="48">
        <f t="shared" si="6"/>
        <v>0</v>
      </c>
    </row>
    <row r="39" spans="1:12" ht="20" customHeight="1" x14ac:dyDescent="0.2">
      <c r="A39" s="27"/>
      <c r="B39" s="153"/>
      <c r="C39" s="156"/>
      <c r="D39" s="60">
        <v>2300</v>
      </c>
      <c r="E39" s="61" t="s">
        <v>43</v>
      </c>
      <c r="F39" s="92"/>
      <c r="G39" s="20" t="s">
        <v>49</v>
      </c>
      <c r="H39" s="136">
        <v>0</v>
      </c>
      <c r="I39" s="136"/>
      <c r="J39" s="47" t="s">
        <v>68</v>
      </c>
      <c r="K39" s="48">
        <f t="shared" si="5"/>
        <v>0</v>
      </c>
      <c r="L39" s="48">
        <f t="shared" si="6"/>
        <v>0</v>
      </c>
    </row>
    <row r="40" spans="1:12" ht="20" customHeight="1" x14ac:dyDescent="0.2">
      <c r="A40" s="27"/>
      <c r="B40" s="49" t="s">
        <v>67</v>
      </c>
      <c r="C40" s="57" t="s">
        <v>52</v>
      </c>
      <c r="D40" s="15">
        <v>4900</v>
      </c>
      <c r="E40" s="62" t="s">
        <v>43</v>
      </c>
      <c r="F40" s="95"/>
      <c r="G40" s="17" t="s">
        <v>49</v>
      </c>
      <c r="H40" s="150">
        <v>0</v>
      </c>
      <c r="I40" s="150"/>
      <c r="J40" s="17" t="s">
        <v>68</v>
      </c>
      <c r="K40" s="53">
        <f>D40*H40</f>
        <v>0</v>
      </c>
      <c r="L40" s="53">
        <f>ROUNDDOWN(K40,-3)</f>
        <v>0</v>
      </c>
    </row>
    <row r="41" spans="1:12" ht="25" customHeight="1" x14ac:dyDescent="0.2">
      <c r="A41" s="145" t="s">
        <v>76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7"/>
      <c r="L41" s="29">
        <f>SUM(L4:L40)</f>
        <v>0</v>
      </c>
    </row>
  </sheetData>
  <protectedRanges>
    <protectedRange sqref="H27:I27 H9:I15 H17:I20 J22:J25 J1 H5:I7 J29:J39" name="対象経費算定表_1_1"/>
  </protectedRanges>
  <mergeCells count="56">
    <mergeCell ref="H35:I35"/>
    <mergeCell ref="H36:I36"/>
    <mergeCell ref="A7:J7"/>
    <mergeCell ref="A17:J17"/>
    <mergeCell ref="A20:J20"/>
    <mergeCell ref="H18:I18"/>
    <mergeCell ref="H19:I19"/>
    <mergeCell ref="H10:I10"/>
    <mergeCell ref="H13:I13"/>
    <mergeCell ref="H14:I14"/>
    <mergeCell ref="H12:I12"/>
    <mergeCell ref="H16:I16"/>
    <mergeCell ref="B14:B15"/>
    <mergeCell ref="H11:I11"/>
    <mergeCell ref="A8:A16"/>
    <mergeCell ref="H9:I9"/>
    <mergeCell ref="B9:B13"/>
    <mergeCell ref="H8:I8"/>
    <mergeCell ref="H31:I31"/>
    <mergeCell ref="H15:I15"/>
    <mergeCell ref="H26:I26"/>
    <mergeCell ref="H28:I28"/>
    <mergeCell ref="B21:B26"/>
    <mergeCell ref="H25:I25"/>
    <mergeCell ref="H21:I21"/>
    <mergeCell ref="H22:I22"/>
    <mergeCell ref="H23:I23"/>
    <mergeCell ref="H24:I24"/>
    <mergeCell ref="B31:B33"/>
    <mergeCell ref="H32:I32"/>
    <mergeCell ref="A41:K41"/>
    <mergeCell ref="H37:I37"/>
    <mergeCell ref="A27:J27"/>
    <mergeCell ref="B29:B30"/>
    <mergeCell ref="H29:I29"/>
    <mergeCell ref="H30:I30"/>
    <mergeCell ref="H34:I34"/>
    <mergeCell ref="H40:I40"/>
    <mergeCell ref="H38:I38"/>
    <mergeCell ref="H39:I39"/>
    <mergeCell ref="B37:B39"/>
    <mergeCell ref="C37:C39"/>
    <mergeCell ref="H33:I33"/>
    <mergeCell ref="B34:B36"/>
    <mergeCell ref="C31:C33"/>
    <mergeCell ref="C34:C36"/>
    <mergeCell ref="E1:I1"/>
    <mergeCell ref="A2:B2"/>
    <mergeCell ref="A4:A6"/>
    <mergeCell ref="H4:I4"/>
    <mergeCell ref="H6:I6"/>
    <mergeCell ref="B5:B6"/>
    <mergeCell ref="C2:E2"/>
    <mergeCell ref="A3:J3"/>
    <mergeCell ref="H5:I5"/>
    <mergeCell ref="A1:B1"/>
  </mergeCells>
  <phoneticPr fontId="2"/>
  <dataValidations count="2">
    <dataValidation type="list" allowBlank="1" showInputMessage="1" showErrorMessage="1" sqref="F31:F34 F36:F39 F35" xr:uid="{995B6A13-7630-4EEC-B169-0F323B34E0A9}">
      <formula1>$P$2:$P$9</formula1>
    </dataValidation>
    <dataValidation type="list" allowBlank="1" showInputMessage="1" showErrorMessage="1" sqref="F40" xr:uid="{1396DBAB-4F90-4BC9-9DF2-F447AC63F725}">
      <formula1>$Q$2:$Q$3</formula1>
    </dataValidation>
  </dataValidations>
  <pageMargins left="0.7" right="0.2" top="0.75" bottom="0.75" header="0.3" footer="0.3"/>
  <pageSetup paperSize="9" scale="50" orientation="portrait" r:id="rId1"/>
  <colBreaks count="1" manualBreakCount="1">
    <brk id="12" max="3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DD32-ACE0-4AE1-9038-35A7B61A8A3A}">
  <dimension ref="A1:R41"/>
  <sheetViews>
    <sheetView zoomScale="70" zoomScaleNormal="70" workbookViewId="0">
      <selection activeCell="C1" sqref="C1"/>
    </sheetView>
  </sheetViews>
  <sheetFormatPr defaultColWidth="9.81640625" defaultRowHeight="18" x14ac:dyDescent="0.2"/>
  <cols>
    <col min="1" max="1" width="4" style="2" customWidth="1"/>
    <col min="2" max="2" width="40.1796875" style="1" bestFit="1" customWidth="1"/>
    <col min="3" max="3" width="43.1796875" style="2" customWidth="1"/>
    <col min="4" max="4" width="10.6328125" style="3" customWidth="1"/>
    <col min="5" max="5" width="4.6328125" style="4" bestFit="1" customWidth="1"/>
    <col min="6" max="6" width="19.26953125" style="4" bestFit="1" customWidth="1"/>
    <col min="7" max="7" width="12.90625" style="2" customWidth="1"/>
    <col min="8" max="9" width="7.36328125" style="2" customWidth="1"/>
    <col min="10" max="10" width="3.453125" style="2" bestFit="1" customWidth="1"/>
    <col min="11" max="11" width="15.90625" style="2" customWidth="1"/>
    <col min="12" max="12" width="18.1796875" style="2" bestFit="1" customWidth="1"/>
    <col min="13" max="13" width="1.7265625" style="5" customWidth="1"/>
    <col min="14" max="15" width="9.81640625" style="2"/>
    <col min="16" max="16" width="9.81640625" style="2" hidden="1" customWidth="1"/>
    <col min="17" max="17" width="0" style="2" hidden="1" customWidth="1"/>
    <col min="18" max="16384" width="9.81640625" style="2"/>
  </cols>
  <sheetData>
    <row r="1" spans="1:18" ht="31.5" customHeight="1" x14ac:dyDescent="0.2">
      <c r="A1" s="144" t="s">
        <v>78</v>
      </c>
      <c r="B1" s="144"/>
      <c r="C1" s="83">
        <f>【補助対象経費額算定表】!C1</f>
        <v>0</v>
      </c>
      <c r="D1" s="3" t="s">
        <v>77</v>
      </c>
      <c r="E1" s="129"/>
      <c r="F1" s="129"/>
      <c r="G1" s="129"/>
      <c r="H1" s="129"/>
      <c r="I1" s="129"/>
      <c r="J1" s="93"/>
      <c r="P1" s="2" t="s">
        <v>93</v>
      </c>
      <c r="Q1" s="2" t="s">
        <v>91</v>
      </c>
    </row>
    <row r="2" spans="1:18" ht="25" customHeight="1" x14ac:dyDescent="0.2">
      <c r="A2" s="130" t="s">
        <v>27</v>
      </c>
      <c r="B2" s="131"/>
      <c r="C2" s="139" t="s">
        <v>20</v>
      </c>
      <c r="D2" s="140"/>
      <c r="E2" s="141"/>
      <c r="F2" s="94" t="s">
        <v>80</v>
      </c>
      <c r="G2" s="6" t="s">
        <v>22</v>
      </c>
      <c r="H2" s="7"/>
      <c r="I2" s="7"/>
      <c r="J2" s="7"/>
      <c r="K2" s="34" t="s">
        <v>21</v>
      </c>
      <c r="L2" s="34" t="s">
        <v>75</v>
      </c>
      <c r="P2" s="88" t="s">
        <v>81</v>
      </c>
      <c r="Q2" s="88" t="s">
        <v>81</v>
      </c>
      <c r="R2" s="88"/>
    </row>
    <row r="3" spans="1:18" ht="25" customHeight="1" x14ac:dyDescent="0.2">
      <c r="A3" s="142" t="s">
        <v>53</v>
      </c>
      <c r="B3" s="143"/>
      <c r="C3" s="143"/>
      <c r="D3" s="143"/>
      <c r="E3" s="143"/>
      <c r="F3" s="143"/>
      <c r="G3" s="143"/>
      <c r="H3" s="143"/>
      <c r="I3" s="143"/>
      <c r="J3" s="143"/>
      <c r="K3" s="68"/>
      <c r="L3" s="35"/>
      <c r="P3" s="88" t="s">
        <v>83</v>
      </c>
      <c r="Q3" s="88" t="s">
        <v>82</v>
      </c>
      <c r="R3" s="88"/>
    </row>
    <row r="4" spans="1:18" ht="20" customHeight="1" x14ac:dyDescent="0.2">
      <c r="A4" s="132"/>
      <c r="B4" s="8" t="s">
        <v>26</v>
      </c>
      <c r="C4" s="9" t="s">
        <v>28</v>
      </c>
      <c r="D4" s="23">
        <v>30440</v>
      </c>
      <c r="E4" s="65" t="s">
        <v>29</v>
      </c>
      <c r="F4" s="89" t="s">
        <v>89</v>
      </c>
      <c r="G4" s="12" t="s">
        <v>35</v>
      </c>
      <c r="H4" s="135">
        <v>0</v>
      </c>
      <c r="I4" s="135"/>
      <c r="J4" s="13" t="s">
        <v>24</v>
      </c>
      <c r="K4" s="31">
        <f>D4*H4</f>
        <v>0</v>
      </c>
      <c r="L4" s="31">
        <f>ROUNDDOWN(K4,-3)</f>
        <v>0</v>
      </c>
      <c r="P4" s="88" t="s">
        <v>84</v>
      </c>
      <c r="R4" s="88"/>
    </row>
    <row r="5" spans="1:18" ht="20" customHeight="1" x14ac:dyDescent="0.2">
      <c r="A5" s="133"/>
      <c r="B5" s="137" t="s">
        <v>30</v>
      </c>
      <c r="C5" s="36" t="s">
        <v>31</v>
      </c>
      <c r="D5" s="37">
        <v>2200</v>
      </c>
      <c r="E5" s="66" t="s">
        <v>32</v>
      </c>
      <c r="F5" s="90" t="s">
        <v>89</v>
      </c>
      <c r="G5" s="20" t="s">
        <v>34</v>
      </c>
      <c r="H5" s="136">
        <v>0</v>
      </c>
      <c r="I5" s="136"/>
      <c r="J5" s="21" t="s">
        <v>37</v>
      </c>
      <c r="K5" s="38">
        <f>D5*H5</f>
        <v>0</v>
      </c>
      <c r="L5" s="84">
        <f>ROUNDDOWN(K5,-3)</f>
        <v>0</v>
      </c>
      <c r="P5" s="88" t="s">
        <v>92</v>
      </c>
      <c r="R5" s="88"/>
    </row>
    <row r="6" spans="1:18" ht="20" customHeight="1" x14ac:dyDescent="0.2">
      <c r="A6" s="134"/>
      <c r="B6" s="138"/>
      <c r="C6" s="14" t="s">
        <v>90</v>
      </c>
      <c r="D6" s="24">
        <v>1150</v>
      </c>
      <c r="E6" s="67" t="s">
        <v>32</v>
      </c>
      <c r="F6" s="91" t="s">
        <v>89</v>
      </c>
      <c r="G6" s="17" t="s">
        <v>34</v>
      </c>
      <c r="H6" s="136">
        <v>0</v>
      </c>
      <c r="I6" s="136"/>
      <c r="J6" s="19" t="s">
        <v>37</v>
      </c>
      <c r="K6" s="32">
        <f>D6*H6</f>
        <v>0</v>
      </c>
      <c r="L6" s="53">
        <f>ROUNDDOWN(K6,-3)</f>
        <v>0</v>
      </c>
      <c r="P6" s="88" t="s">
        <v>85</v>
      </c>
      <c r="R6" s="88"/>
    </row>
    <row r="7" spans="1:18" ht="25" customHeight="1" x14ac:dyDescent="0.2">
      <c r="A7" s="158" t="s">
        <v>54</v>
      </c>
      <c r="B7" s="159"/>
      <c r="C7" s="159"/>
      <c r="D7" s="159"/>
      <c r="E7" s="159"/>
      <c r="F7" s="159"/>
      <c r="G7" s="159"/>
      <c r="H7" s="159"/>
      <c r="I7" s="159"/>
      <c r="J7" s="159"/>
      <c r="K7" s="68"/>
      <c r="L7" s="33"/>
      <c r="P7" s="88" t="s">
        <v>86</v>
      </c>
      <c r="R7" s="88"/>
    </row>
    <row r="8" spans="1:18" ht="20" customHeight="1" x14ac:dyDescent="0.2">
      <c r="A8" s="161"/>
      <c r="B8" s="39" t="s">
        <v>38</v>
      </c>
      <c r="C8" s="40" t="s">
        <v>42</v>
      </c>
      <c r="D8" s="41">
        <v>1300</v>
      </c>
      <c r="E8" s="70" t="s">
        <v>43</v>
      </c>
      <c r="F8" s="89" t="s">
        <v>89</v>
      </c>
      <c r="G8" s="42" t="s">
        <v>34</v>
      </c>
      <c r="H8" s="135">
        <v>0</v>
      </c>
      <c r="I8" s="135"/>
      <c r="J8" s="42" t="s">
        <v>25</v>
      </c>
      <c r="K8" s="43">
        <f>D8*H8</f>
        <v>0</v>
      </c>
      <c r="L8" s="43">
        <f>ROUNDDOWN(K8,-3)</f>
        <v>0</v>
      </c>
      <c r="P8" s="88" t="s">
        <v>87</v>
      </c>
      <c r="R8" s="88"/>
    </row>
    <row r="9" spans="1:18" ht="20" customHeight="1" x14ac:dyDescent="0.2">
      <c r="A9" s="161"/>
      <c r="B9" s="137" t="s">
        <v>39</v>
      </c>
      <c r="C9" s="44" t="s">
        <v>44</v>
      </c>
      <c r="D9" s="45">
        <v>16900</v>
      </c>
      <c r="E9" s="46" t="s">
        <v>43</v>
      </c>
      <c r="F9" s="90" t="s">
        <v>89</v>
      </c>
      <c r="G9" s="47" t="s">
        <v>49</v>
      </c>
      <c r="H9" s="136">
        <v>0</v>
      </c>
      <c r="I9" s="136"/>
      <c r="J9" s="20" t="s">
        <v>36</v>
      </c>
      <c r="K9" s="48">
        <f>D9*H9</f>
        <v>0</v>
      </c>
      <c r="L9" s="84">
        <f t="shared" ref="L9:L13" si="0">ROUNDDOWN(K9,-3)</f>
        <v>0</v>
      </c>
      <c r="P9" s="88" t="s">
        <v>88</v>
      </c>
      <c r="R9" s="88"/>
    </row>
    <row r="10" spans="1:18" ht="20" customHeight="1" x14ac:dyDescent="0.2">
      <c r="A10" s="161"/>
      <c r="B10" s="137"/>
      <c r="C10" s="44" t="s">
        <v>45</v>
      </c>
      <c r="D10" s="45">
        <v>11800</v>
      </c>
      <c r="E10" s="46" t="s">
        <v>43</v>
      </c>
      <c r="F10" s="90" t="s">
        <v>89</v>
      </c>
      <c r="G10" s="47" t="s">
        <v>49</v>
      </c>
      <c r="H10" s="136">
        <v>0</v>
      </c>
      <c r="I10" s="136"/>
      <c r="J10" s="20" t="s">
        <v>36</v>
      </c>
      <c r="K10" s="48">
        <f>D10*H10</f>
        <v>0</v>
      </c>
      <c r="L10" s="84">
        <f t="shared" si="0"/>
        <v>0</v>
      </c>
      <c r="P10" s="88"/>
    </row>
    <row r="11" spans="1:18" ht="20" customHeight="1" x14ac:dyDescent="0.2">
      <c r="A11" s="161"/>
      <c r="B11" s="137"/>
      <c r="C11" s="44" t="s">
        <v>46</v>
      </c>
      <c r="D11" s="45">
        <v>7800</v>
      </c>
      <c r="E11" s="46" t="s">
        <v>43</v>
      </c>
      <c r="F11" s="90" t="s">
        <v>89</v>
      </c>
      <c r="G11" s="47" t="s">
        <v>49</v>
      </c>
      <c r="H11" s="136">
        <v>0</v>
      </c>
      <c r="I11" s="136"/>
      <c r="J11" s="20" t="s">
        <v>36</v>
      </c>
      <c r="K11" s="48">
        <f t="shared" ref="K11:K15" si="1">D11*H11</f>
        <v>0</v>
      </c>
      <c r="L11" s="84">
        <f t="shared" si="0"/>
        <v>0</v>
      </c>
      <c r="P11" s="88"/>
    </row>
    <row r="12" spans="1:18" ht="20" customHeight="1" x14ac:dyDescent="0.2">
      <c r="A12" s="161"/>
      <c r="B12" s="137"/>
      <c r="C12" s="44" t="s">
        <v>47</v>
      </c>
      <c r="D12" s="45">
        <v>1700</v>
      </c>
      <c r="E12" s="46" t="s">
        <v>43</v>
      </c>
      <c r="F12" s="90" t="s">
        <v>89</v>
      </c>
      <c r="G12" s="47" t="s">
        <v>49</v>
      </c>
      <c r="H12" s="136">
        <v>0</v>
      </c>
      <c r="I12" s="136"/>
      <c r="J12" s="20" t="s">
        <v>36</v>
      </c>
      <c r="K12" s="48">
        <f t="shared" si="1"/>
        <v>0</v>
      </c>
      <c r="L12" s="84">
        <f t="shared" si="0"/>
        <v>0</v>
      </c>
      <c r="P12" s="88"/>
    </row>
    <row r="13" spans="1:18" ht="20" customHeight="1" x14ac:dyDescent="0.2">
      <c r="A13" s="161"/>
      <c r="B13" s="137"/>
      <c r="C13" s="44" t="s">
        <v>48</v>
      </c>
      <c r="D13" s="45">
        <v>1000</v>
      </c>
      <c r="E13" s="46" t="s">
        <v>43</v>
      </c>
      <c r="F13" s="90" t="s">
        <v>89</v>
      </c>
      <c r="G13" s="47" t="s">
        <v>49</v>
      </c>
      <c r="H13" s="136">
        <v>0</v>
      </c>
      <c r="I13" s="136"/>
      <c r="J13" s="20" t="s">
        <v>36</v>
      </c>
      <c r="K13" s="48">
        <f t="shared" si="1"/>
        <v>0</v>
      </c>
      <c r="L13" s="84">
        <f t="shared" si="0"/>
        <v>0</v>
      </c>
      <c r="P13" s="88"/>
    </row>
    <row r="14" spans="1:18" ht="20" customHeight="1" x14ac:dyDescent="0.2">
      <c r="A14" s="161"/>
      <c r="B14" s="151" t="s">
        <v>40</v>
      </c>
      <c r="C14" s="44" t="s">
        <v>50</v>
      </c>
      <c r="D14" s="45">
        <v>24780</v>
      </c>
      <c r="E14" s="46" t="s">
        <v>43</v>
      </c>
      <c r="F14" s="90" t="s">
        <v>89</v>
      </c>
      <c r="G14" s="47" t="s">
        <v>49</v>
      </c>
      <c r="H14" s="136">
        <v>0</v>
      </c>
      <c r="I14" s="136"/>
      <c r="J14" s="20" t="s">
        <v>36</v>
      </c>
      <c r="K14" s="48">
        <f t="shared" si="1"/>
        <v>0</v>
      </c>
      <c r="L14" s="84">
        <f>ROUNDDOWN(K14,-3)</f>
        <v>0</v>
      </c>
      <c r="P14" s="88"/>
    </row>
    <row r="15" spans="1:18" ht="20" customHeight="1" x14ac:dyDescent="0.2">
      <c r="A15" s="161"/>
      <c r="B15" s="153"/>
      <c r="C15" s="44" t="s">
        <v>51</v>
      </c>
      <c r="D15" s="45">
        <v>9480</v>
      </c>
      <c r="E15" s="46" t="s">
        <v>43</v>
      </c>
      <c r="F15" s="90" t="s">
        <v>89</v>
      </c>
      <c r="G15" s="47" t="s">
        <v>49</v>
      </c>
      <c r="H15" s="136">
        <v>0</v>
      </c>
      <c r="I15" s="136"/>
      <c r="J15" s="20" t="s">
        <v>36</v>
      </c>
      <c r="K15" s="48">
        <f t="shared" si="1"/>
        <v>0</v>
      </c>
      <c r="L15" s="84">
        <f>ROUNDDOWN(K15,-3)</f>
        <v>0</v>
      </c>
      <c r="P15" s="88"/>
    </row>
    <row r="16" spans="1:18" ht="20" customHeight="1" x14ac:dyDescent="0.2">
      <c r="A16" s="162"/>
      <c r="B16" s="49" t="s">
        <v>41</v>
      </c>
      <c r="C16" s="50" t="s">
        <v>52</v>
      </c>
      <c r="D16" s="51">
        <v>5000</v>
      </c>
      <c r="E16" s="52" t="s">
        <v>43</v>
      </c>
      <c r="F16" s="91" t="s">
        <v>89</v>
      </c>
      <c r="G16" s="18" t="s">
        <v>49</v>
      </c>
      <c r="H16" s="150">
        <v>0</v>
      </c>
      <c r="I16" s="160"/>
      <c r="J16" s="17" t="s">
        <v>68</v>
      </c>
      <c r="K16" s="53">
        <f>D16*H16</f>
        <v>0</v>
      </c>
      <c r="L16" s="53">
        <f>ROUNDDOWN(K16,-3)</f>
        <v>0</v>
      </c>
      <c r="P16" s="88"/>
    </row>
    <row r="17" spans="1:16" ht="25" customHeight="1" x14ac:dyDescent="0.2">
      <c r="A17" s="148" t="s">
        <v>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69"/>
      <c r="L17" s="28"/>
      <c r="P17" s="88"/>
    </row>
    <row r="18" spans="1:16" ht="20" customHeight="1" x14ac:dyDescent="0.2">
      <c r="A18" s="25"/>
      <c r="B18" s="8" t="s">
        <v>55</v>
      </c>
      <c r="C18" s="54" t="s">
        <v>59</v>
      </c>
      <c r="D18" s="10">
        <v>500000</v>
      </c>
      <c r="E18" s="55" t="s">
        <v>58</v>
      </c>
      <c r="F18" s="89" t="s">
        <v>89</v>
      </c>
      <c r="G18" s="11" t="s">
        <v>1</v>
      </c>
      <c r="H18" s="135">
        <v>0</v>
      </c>
      <c r="I18" s="135"/>
      <c r="J18" s="12" t="s">
        <v>23</v>
      </c>
      <c r="K18" s="31">
        <f>(ROUNDDOWN(H18,0))/2</f>
        <v>0</v>
      </c>
      <c r="L18" s="31">
        <f>IF(H18&lt;&gt;"",(ROUNDDOWN((MIN(D18,K18)),-3)),"")</f>
        <v>0</v>
      </c>
      <c r="M18" s="22"/>
      <c r="P18" s="88"/>
    </row>
    <row r="19" spans="1:16" ht="20" customHeight="1" x14ac:dyDescent="0.2">
      <c r="A19" s="26"/>
      <c r="B19" s="56" t="s">
        <v>56</v>
      </c>
      <c r="C19" s="57" t="s">
        <v>57</v>
      </c>
      <c r="D19" s="15">
        <v>1000000</v>
      </c>
      <c r="E19" s="58" t="s">
        <v>58</v>
      </c>
      <c r="F19" s="91" t="s">
        <v>89</v>
      </c>
      <c r="G19" s="16" t="s">
        <v>1</v>
      </c>
      <c r="H19" s="150">
        <v>0</v>
      </c>
      <c r="I19" s="150"/>
      <c r="J19" s="17" t="s">
        <v>23</v>
      </c>
      <c r="K19" s="32">
        <f>IF(H19&lt;&gt;"",(MIN(D19,H19)),"")</f>
        <v>0</v>
      </c>
      <c r="L19" s="32">
        <f>IF(H19&lt;&gt;"",(ROUNDDOWN(K19,-3)),"")</f>
        <v>0</v>
      </c>
      <c r="M19" s="22"/>
      <c r="P19" s="88"/>
    </row>
    <row r="20" spans="1:16" ht="25" customHeight="1" x14ac:dyDescent="0.2">
      <c r="A20" s="148" t="s">
        <v>3</v>
      </c>
      <c r="B20" s="149"/>
      <c r="C20" s="149"/>
      <c r="D20" s="149"/>
      <c r="E20" s="149"/>
      <c r="F20" s="149"/>
      <c r="G20" s="149"/>
      <c r="H20" s="149"/>
      <c r="I20" s="149"/>
      <c r="J20" s="149"/>
      <c r="K20" s="69"/>
      <c r="L20" s="28"/>
      <c r="P20" s="88"/>
    </row>
    <row r="21" spans="1:16" ht="20" customHeight="1" x14ac:dyDescent="0.2">
      <c r="A21" s="27"/>
      <c r="B21" s="157" t="s">
        <v>79</v>
      </c>
      <c r="C21" s="54" t="s">
        <v>72</v>
      </c>
      <c r="D21" s="10">
        <v>12830</v>
      </c>
      <c r="E21" s="59" t="s">
        <v>43</v>
      </c>
      <c r="F21" s="89" t="s">
        <v>89</v>
      </c>
      <c r="G21" s="42" t="s">
        <v>34</v>
      </c>
      <c r="H21" s="135">
        <v>0</v>
      </c>
      <c r="I21" s="135"/>
      <c r="J21" s="42" t="s">
        <v>25</v>
      </c>
      <c r="K21" s="43">
        <f>D21*H21</f>
        <v>0</v>
      </c>
      <c r="L21" s="85">
        <f t="shared" ref="L21:L26" si="2">ROUNDDOWN(K21,-3)</f>
        <v>0</v>
      </c>
      <c r="P21" s="88"/>
    </row>
    <row r="22" spans="1:16" ht="20" customHeight="1" x14ac:dyDescent="0.2">
      <c r="A22" s="27"/>
      <c r="B22" s="137"/>
      <c r="C22" s="64" t="s">
        <v>60</v>
      </c>
      <c r="D22" s="60">
        <v>7910</v>
      </c>
      <c r="E22" s="61" t="s">
        <v>43</v>
      </c>
      <c r="F22" s="90" t="s">
        <v>89</v>
      </c>
      <c r="G22" s="20" t="s">
        <v>49</v>
      </c>
      <c r="H22" s="136">
        <v>0</v>
      </c>
      <c r="I22" s="136"/>
      <c r="J22" s="47" t="s">
        <v>68</v>
      </c>
      <c r="K22" s="48">
        <f>D22*H22</f>
        <v>0</v>
      </c>
      <c r="L22" s="84">
        <f t="shared" si="2"/>
        <v>0</v>
      </c>
      <c r="P22" s="88"/>
    </row>
    <row r="23" spans="1:16" ht="20" customHeight="1" x14ac:dyDescent="0.2">
      <c r="A23" s="27"/>
      <c r="B23" s="137"/>
      <c r="C23" s="64" t="s">
        <v>61</v>
      </c>
      <c r="D23" s="60">
        <v>7440</v>
      </c>
      <c r="E23" s="61" t="s">
        <v>43</v>
      </c>
      <c r="F23" s="90" t="s">
        <v>89</v>
      </c>
      <c r="G23" s="20" t="s">
        <v>33</v>
      </c>
      <c r="H23" s="136">
        <v>0</v>
      </c>
      <c r="I23" s="136"/>
      <c r="J23" s="47" t="s">
        <v>68</v>
      </c>
      <c r="K23" s="48">
        <f t="shared" ref="K23:K25" si="3">D23*H23</f>
        <v>0</v>
      </c>
      <c r="L23" s="84">
        <f t="shared" si="2"/>
        <v>0</v>
      </c>
      <c r="P23" s="88"/>
    </row>
    <row r="24" spans="1:16" ht="20" customHeight="1" x14ac:dyDescent="0.2">
      <c r="A24" s="27"/>
      <c r="B24" s="137"/>
      <c r="C24" s="64" t="s">
        <v>71</v>
      </c>
      <c r="D24" s="60">
        <v>10890</v>
      </c>
      <c r="E24" s="61" t="s">
        <v>43</v>
      </c>
      <c r="F24" s="90" t="s">
        <v>89</v>
      </c>
      <c r="G24" s="20" t="s">
        <v>49</v>
      </c>
      <c r="H24" s="136">
        <v>0</v>
      </c>
      <c r="I24" s="136"/>
      <c r="J24" s="47" t="s">
        <v>68</v>
      </c>
      <c r="K24" s="48">
        <f t="shared" si="3"/>
        <v>0</v>
      </c>
      <c r="L24" s="84">
        <f t="shared" si="2"/>
        <v>0</v>
      </c>
      <c r="P24" s="88"/>
    </row>
    <row r="25" spans="1:16" ht="20" customHeight="1" x14ac:dyDescent="0.2">
      <c r="A25" s="27"/>
      <c r="B25" s="137"/>
      <c r="C25" s="64" t="s">
        <v>73</v>
      </c>
      <c r="D25" s="60">
        <v>6150</v>
      </c>
      <c r="E25" s="61" t="s">
        <v>43</v>
      </c>
      <c r="F25" s="90" t="s">
        <v>89</v>
      </c>
      <c r="G25" s="20" t="s">
        <v>49</v>
      </c>
      <c r="H25" s="136">
        <v>0</v>
      </c>
      <c r="I25" s="136"/>
      <c r="J25" s="47" t="s">
        <v>68</v>
      </c>
      <c r="K25" s="48">
        <f t="shared" si="3"/>
        <v>0</v>
      </c>
      <c r="L25" s="48">
        <f t="shared" si="2"/>
        <v>0</v>
      </c>
      <c r="P25" s="88"/>
    </row>
    <row r="26" spans="1:16" ht="20" customHeight="1" x14ac:dyDescent="0.2">
      <c r="A26" s="30"/>
      <c r="B26" s="138"/>
      <c r="C26" s="57" t="s">
        <v>74</v>
      </c>
      <c r="D26" s="15">
        <v>6450</v>
      </c>
      <c r="E26" s="62" t="s">
        <v>43</v>
      </c>
      <c r="F26" s="91" t="s">
        <v>89</v>
      </c>
      <c r="G26" s="17" t="s">
        <v>49</v>
      </c>
      <c r="H26" s="150">
        <v>0</v>
      </c>
      <c r="I26" s="150"/>
      <c r="J26" s="17" t="s">
        <v>68</v>
      </c>
      <c r="K26" s="53">
        <f>D26*H26</f>
        <v>0</v>
      </c>
      <c r="L26" s="86">
        <f t="shared" si="2"/>
        <v>0</v>
      </c>
      <c r="P26" s="88"/>
    </row>
    <row r="27" spans="1:16" ht="25" customHeight="1" x14ac:dyDescent="0.2">
      <c r="A27" s="148" t="s">
        <v>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69"/>
      <c r="L27" s="28"/>
      <c r="P27" s="88"/>
    </row>
    <row r="28" spans="1:16" ht="20" customHeight="1" x14ac:dyDescent="0.2">
      <c r="A28" s="27"/>
      <c r="B28" s="63" t="s">
        <v>62</v>
      </c>
      <c r="C28" s="54" t="s">
        <v>52</v>
      </c>
      <c r="D28" s="10">
        <v>41390</v>
      </c>
      <c r="E28" s="59" t="s">
        <v>43</v>
      </c>
      <c r="F28" s="89" t="s">
        <v>89</v>
      </c>
      <c r="G28" s="42" t="s">
        <v>34</v>
      </c>
      <c r="H28" s="135">
        <v>0</v>
      </c>
      <c r="I28" s="135"/>
      <c r="J28" s="42" t="s">
        <v>25</v>
      </c>
      <c r="K28" s="43">
        <f>D28*H28</f>
        <v>0</v>
      </c>
      <c r="L28" s="43">
        <f>ROUNDDOWN(K28,-3)</f>
        <v>0</v>
      </c>
      <c r="P28" s="88"/>
    </row>
    <row r="29" spans="1:16" ht="20" customHeight="1" x14ac:dyDescent="0.2">
      <c r="A29" s="27"/>
      <c r="B29" s="137" t="s">
        <v>63</v>
      </c>
      <c r="C29" s="64" t="s">
        <v>70</v>
      </c>
      <c r="D29" s="60">
        <v>3300</v>
      </c>
      <c r="E29" s="61" t="s">
        <v>43</v>
      </c>
      <c r="F29" s="90" t="s">
        <v>89</v>
      </c>
      <c r="G29" s="20" t="s">
        <v>49</v>
      </c>
      <c r="H29" s="136">
        <v>0</v>
      </c>
      <c r="I29" s="136"/>
      <c r="J29" s="47" t="s">
        <v>68</v>
      </c>
      <c r="K29" s="48">
        <f>D29*H29</f>
        <v>0</v>
      </c>
      <c r="L29" s="48">
        <f t="shared" ref="L29:L30" si="4">ROUNDDOWN(K29,-3)</f>
        <v>0</v>
      </c>
    </row>
    <row r="30" spans="1:16" ht="20" customHeight="1" x14ac:dyDescent="0.2">
      <c r="A30" s="27"/>
      <c r="B30" s="137"/>
      <c r="C30" s="64" t="s">
        <v>69</v>
      </c>
      <c r="D30" s="60">
        <v>2400</v>
      </c>
      <c r="E30" s="61" t="s">
        <v>43</v>
      </c>
      <c r="F30" s="90" t="s">
        <v>89</v>
      </c>
      <c r="G30" s="20" t="s">
        <v>33</v>
      </c>
      <c r="H30" s="136">
        <v>0</v>
      </c>
      <c r="I30" s="136"/>
      <c r="J30" s="47" t="s">
        <v>68</v>
      </c>
      <c r="K30" s="48">
        <f>D30*H30</f>
        <v>0</v>
      </c>
      <c r="L30" s="48">
        <f t="shared" si="4"/>
        <v>0</v>
      </c>
    </row>
    <row r="31" spans="1:16" ht="20" customHeight="1" x14ac:dyDescent="0.2">
      <c r="A31" s="27"/>
      <c r="B31" s="151" t="s">
        <v>64</v>
      </c>
      <c r="C31" s="154" t="s">
        <v>52</v>
      </c>
      <c r="D31" s="60">
        <v>3000</v>
      </c>
      <c r="E31" s="61" t="s">
        <v>43</v>
      </c>
      <c r="F31" s="92"/>
      <c r="G31" s="20" t="s">
        <v>49</v>
      </c>
      <c r="H31" s="136">
        <v>0</v>
      </c>
      <c r="I31" s="136"/>
      <c r="J31" s="47" t="s">
        <v>68</v>
      </c>
      <c r="K31" s="48">
        <f>D31*H31</f>
        <v>0</v>
      </c>
      <c r="L31" s="48">
        <f>ROUNDDOWN(K31,-3)</f>
        <v>0</v>
      </c>
    </row>
    <row r="32" spans="1:16" ht="20" customHeight="1" x14ac:dyDescent="0.2">
      <c r="A32" s="27"/>
      <c r="B32" s="152"/>
      <c r="C32" s="155"/>
      <c r="D32" s="60">
        <v>3000</v>
      </c>
      <c r="E32" s="61" t="s">
        <v>43</v>
      </c>
      <c r="F32" s="92"/>
      <c r="G32" s="20" t="s">
        <v>49</v>
      </c>
      <c r="H32" s="136">
        <v>0</v>
      </c>
      <c r="I32" s="136"/>
      <c r="J32" s="47" t="s">
        <v>68</v>
      </c>
      <c r="K32" s="48">
        <f t="shared" ref="K32:K39" si="5">D32*H32</f>
        <v>0</v>
      </c>
      <c r="L32" s="48">
        <f>ROUNDDOWN(K32,-3)</f>
        <v>0</v>
      </c>
    </row>
    <row r="33" spans="1:12" ht="20" customHeight="1" x14ac:dyDescent="0.2">
      <c r="A33" s="27"/>
      <c r="B33" s="153"/>
      <c r="C33" s="156"/>
      <c r="D33" s="60">
        <v>3000</v>
      </c>
      <c r="E33" s="61" t="s">
        <v>43</v>
      </c>
      <c r="F33" s="92"/>
      <c r="G33" s="20" t="s">
        <v>49</v>
      </c>
      <c r="H33" s="136">
        <v>0</v>
      </c>
      <c r="I33" s="136"/>
      <c r="J33" s="47" t="s">
        <v>68</v>
      </c>
      <c r="K33" s="48">
        <f t="shared" si="5"/>
        <v>0</v>
      </c>
      <c r="L33" s="48">
        <f>ROUNDDOWN(K33,-3)</f>
        <v>0</v>
      </c>
    </row>
    <row r="34" spans="1:12" ht="20" customHeight="1" x14ac:dyDescent="0.2">
      <c r="A34" s="27"/>
      <c r="B34" s="151" t="s">
        <v>65</v>
      </c>
      <c r="C34" s="154" t="s">
        <v>52</v>
      </c>
      <c r="D34" s="60">
        <v>1400</v>
      </c>
      <c r="E34" s="61" t="s">
        <v>43</v>
      </c>
      <c r="F34" s="92"/>
      <c r="G34" s="20" t="s">
        <v>49</v>
      </c>
      <c r="H34" s="136">
        <v>0</v>
      </c>
      <c r="I34" s="136"/>
      <c r="J34" s="47" t="s">
        <v>68</v>
      </c>
      <c r="K34" s="48">
        <f t="shared" si="5"/>
        <v>0</v>
      </c>
      <c r="L34" s="48">
        <f t="shared" ref="L34:L39" si="6">ROUNDDOWN(K34,-3)</f>
        <v>0</v>
      </c>
    </row>
    <row r="35" spans="1:12" ht="20" customHeight="1" x14ac:dyDescent="0.2">
      <c r="A35" s="27"/>
      <c r="B35" s="152"/>
      <c r="C35" s="155"/>
      <c r="D35" s="60">
        <v>1400</v>
      </c>
      <c r="E35" s="61" t="s">
        <v>43</v>
      </c>
      <c r="F35" s="92"/>
      <c r="G35" s="20" t="s">
        <v>49</v>
      </c>
      <c r="H35" s="136">
        <v>0</v>
      </c>
      <c r="I35" s="136"/>
      <c r="J35" s="47" t="s">
        <v>68</v>
      </c>
      <c r="K35" s="48">
        <f t="shared" si="5"/>
        <v>0</v>
      </c>
      <c r="L35" s="48">
        <f t="shared" si="6"/>
        <v>0</v>
      </c>
    </row>
    <row r="36" spans="1:12" ht="20" customHeight="1" x14ac:dyDescent="0.2">
      <c r="A36" s="27"/>
      <c r="B36" s="153"/>
      <c r="C36" s="156"/>
      <c r="D36" s="60">
        <v>1400</v>
      </c>
      <c r="E36" s="61" t="s">
        <v>43</v>
      </c>
      <c r="F36" s="92"/>
      <c r="G36" s="20" t="s">
        <v>49</v>
      </c>
      <c r="H36" s="136">
        <v>0</v>
      </c>
      <c r="I36" s="136"/>
      <c r="J36" s="47" t="s">
        <v>68</v>
      </c>
      <c r="K36" s="48">
        <f t="shared" si="5"/>
        <v>0</v>
      </c>
      <c r="L36" s="48">
        <f t="shared" si="6"/>
        <v>0</v>
      </c>
    </row>
    <row r="37" spans="1:12" ht="20" customHeight="1" x14ac:dyDescent="0.2">
      <c r="A37" s="27"/>
      <c r="B37" s="151" t="s">
        <v>66</v>
      </c>
      <c r="C37" s="154" t="s">
        <v>52</v>
      </c>
      <c r="D37" s="60">
        <v>2300</v>
      </c>
      <c r="E37" s="61" t="s">
        <v>43</v>
      </c>
      <c r="F37" s="92"/>
      <c r="G37" s="20" t="s">
        <v>49</v>
      </c>
      <c r="H37" s="136">
        <v>0</v>
      </c>
      <c r="I37" s="136"/>
      <c r="J37" s="47" t="s">
        <v>68</v>
      </c>
      <c r="K37" s="48">
        <f t="shared" si="5"/>
        <v>0</v>
      </c>
      <c r="L37" s="48">
        <f t="shared" si="6"/>
        <v>0</v>
      </c>
    </row>
    <row r="38" spans="1:12" ht="20" customHeight="1" x14ac:dyDescent="0.2">
      <c r="A38" s="27"/>
      <c r="B38" s="152"/>
      <c r="C38" s="155"/>
      <c r="D38" s="60">
        <v>2300</v>
      </c>
      <c r="E38" s="61" t="s">
        <v>43</v>
      </c>
      <c r="F38" s="92"/>
      <c r="G38" s="20" t="s">
        <v>49</v>
      </c>
      <c r="H38" s="136">
        <v>0</v>
      </c>
      <c r="I38" s="136"/>
      <c r="J38" s="47" t="s">
        <v>68</v>
      </c>
      <c r="K38" s="48">
        <f t="shared" si="5"/>
        <v>0</v>
      </c>
      <c r="L38" s="48">
        <f t="shared" si="6"/>
        <v>0</v>
      </c>
    </row>
    <row r="39" spans="1:12" ht="20" customHeight="1" x14ac:dyDescent="0.2">
      <c r="A39" s="27"/>
      <c r="B39" s="153"/>
      <c r="C39" s="156"/>
      <c r="D39" s="60">
        <v>2300</v>
      </c>
      <c r="E39" s="61" t="s">
        <v>43</v>
      </c>
      <c r="F39" s="92"/>
      <c r="G39" s="20" t="s">
        <v>49</v>
      </c>
      <c r="H39" s="136">
        <v>0</v>
      </c>
      <c r="I39" s="136"/>
      <c r="J39" s="47" t="s">
        <v>68</v>
      </c>
      <c r="K39" s="48">
        <f t="shared" si="5"/>
        <v>0</v>
      </c>
      <c r="L39" s="48">
        <f t="shared" si="6"/>
        <v>0</v>
      </c>
    </row>
    <row r="40" spans="1:12" ht="20" customHeight="1" x14ac:dyDescent="0.2">
      <c r="A40" s="27"/>
      <c r="B40" s="49" t="s">
        <v>67</v>
      </c>
      <c r="C40" s="57" t="s">
        <v>52</v>
      </c>
      <c r="D40" s="15">
        <v>4900</v>
      </c>
      <c r="E40" s="62" t="s">
        <v>43</v>
      </c>
      <c r="F40" s="95"/>
      <c r="G40" s="17" t="s">
        <v>49</v>
      </c>
      <c r="H40" s="150">
        <v>0</v>
      </c>
      <c r="I40" s="150"/>
      <c r="J40" s="17" t="s">
        <v>68</v>
      </c>
      <c r="K40" s="53">
        <f>D40*H40</f>
        <v>0</v>
      </c>
      <c r="L40" s="53">
        <f>ROUNDDOWN(K40,-3)</f>
        <v>0</v>
      </c>
    </row>
    <row r="41" spans="1:12" ht="25" customHeight="1" x14ac:dyDescent="0.2">
      <c r="A41" s="145" t="s">
        <v>76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7"/>
      <c r="L41" s="29">
        <f>SUM(L4:L40)</f>
        <v>0</v>
      </c>
    </row>
  </sheetData>
  <protectedRanges>
    <protectedRange sqref="H27:I27 H9:I15 H17:I20 J22:J25 J1 H5:I7 J29:J39" name="対象経費算定表_1_1_1"/>
  </protectedRanges>
  <mergeCells count="56">
    <mergeCell ref="H40:I40"/>
    <mergeCell ref="A41:K41"/>
    <mergeCell ref="H35:I35"/>
    <mergeCell ref="H36:I36"/>
    <mergeCell ref="B37:B39"/>
    <mergeCell ref="C37:C39"/>
    <mergeCell ref="H37:I37"/>
    <mergeCell ref="H38:I38"/>
    <mergeCell ref="H39:I39"/>
    <mergeCell ref="H24:I24"/>
    <mergeCell ref="H25:I25"/>
    <mergeCell ref="H26:I26"/>
    <mergeCell ref="H14:I14"/>
    <mergeCell ref="H15:I15"/>
    <mergeCell ref="H16:I16"/>
    <mergeCell ref="A17:J17"/>
    <mergeCell ref="B21:B26"/>
    <mergeCell ref="H18:I18"/>
    <mergeCell ref="H19:I19"/>
    <mergeCell ref="A20:J20"/>
    <mergeCell ref="H21:I21"/>
    <mergeCell ref="H22:I22"/>
    <mergeCell ref="A8:A16"/>
    <mergeCell ref="B9:B13"/>
    <mergeCell ref="B14:B15"/>
    <mergeCell ref="H10:I10"/>
    <mergeCell ref="H11:I11"/>
    <mergeCell ref="H23:I23"/>
    <mergeCell ref="H12:I12"/>
    <mergeCell ref="H13:I13"/>
    <mergeCell ref="A3:J3"/>
    <mergeCell ref="H4:I4"/>
    <mergeCell ref="H5:I5"/>
    <mergeCell ref="H6:I6"/>
    <mergeCell ref="A1:B1"/>
    <mergeCell ref="A2:B2"/>
    <mergeCell ref="C2:E2"/>
    <mergeCell ref="A4:A6"/>
    <mergeCell ref="B5:B6"/>
    <mergeCell ref="E1:I1"/>
    <mergeCell ref="A7:J7"/>
    <mergeCell ref="A27:J27"/>
    <mergeCell ref="H28:I28"/>
    <mergeCell ref="H29:I29"/>
    <mergeCell ref="B34:B36"/>
    <mergeCell ref="C34:C36"/>
    <mergeCell ref="H34:I34"/>
    <mergeCell ref="H30:I30"/>
    <mergeCell ref="B31:B33"/>
    <mergeCell ref="C31:C33"/>
    <mergeCell ref="H31:I31"/>
    <mergeCell ref="H32:I32"/>
    <mergeCell ref="H33:I33"/>
    <mergeCell ref="B29:B30"/>
    <mergeCell ref="H8:I8"/>
    <mergeCell ref="H9:I9"/>
  </mergeCells>
  <phoneticPr fontId="2"/>
  <dataValidations count="2">
    <dataValidation type="list" allowBlank="1" showInputMessage="1" showErrorMessage="1" sqref="F40" xr:uid="{0DFCAC9A-19C1-4F95-8EF5-7FF7DBAAB43E}">
      <formula1>$Q$2:$Q$3</formula1>
    </dataValidation>
    <dataValidation type="list" allowBlank="1" showInputMessage="1" showErrorMessage="1" sqref="F31:F39" xr:uid="{602007E8-08BA-401B-BB03-63F17F2F7B3B}">
      <formula1>$P$2:$P$9</formula1>
    </dataValidation>
  </dataValidations>
  <pageMargins left="0.71" right="0.2" top="0.75" bottom="0.75" header="0.3" footer="0.3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55C6-50A7-4676-8560-A5A20EC8A509}">
  <dimension ref="A1:R41"/>
  <sheetViews>
    <sheetView zoomScale="70" zoomScaleNormal="70" workbookViewId="0">
      <selection activeCell="C2" sqref="C2:E2"/>
    </sheetView>
  </sheetViews>
  <sheetFormatPr defaultColWidth="9.81640625" defaultRowHeight="18" x14ac:dyDescent="0.2"/>
  <cols>
    <col min="1" max="1" width="4" style="2" customWidth="1"/>
    <col min="2" max="2" width="40.1796875" style="1" bestFit="1" customWidth="1"/>
    <col min="3" max="3" width="43.1796875" style="2" customWidth="1"/>
    <col min="4" max="4" width="10.6328125" style="3" customWidth="1"/>
    <col min="5" max="5" width="4.6328125" style="4" bestFit="1" customWidth="1"/>
    <col min="6" max="6" width="19.26953125" style="4" bestFit="1" customWidth="1"/>
    <col min="7" max="7" width="12.90625" style="2" customWidth="1"/>
    <col min="8" max="9" width="7.36328125" style="2" customWidth="1"/>
    <col min="10" max="10" width="3.453125" style="2" bestFit="1" customWidth="1"/>
    <col min="11" max="11" width="15.90625" style="2" customWidth="1"/>
    <col min="12" max="12" width="18.1796875" style="2" bestFit="1" customWidth="1"/>
    <col min="13" max="13" width="1.7265625" style="5" customWidth="1"/>
    <col min="14" max="15" width="9.81640625" style="2"/>
    <col min="16" max="16" width="9.81640625" style="2" hidden="1" customWidth="1"/>
    <col min="17" max="17" width="0" style="2" hidden="1" customWidth="1"/>
    <col min="18" max="16384" width="9.81640625" style="2"/>
  </cols>
  <sheetData>
    <row r="1" spans="1:18" ht="31.5" customHeight="1" x14ac:dyDescent="0.2">
      <c r="A1" s="144" t="s">
        <v>78</v>
      </c>
      <c r="B1" s="144"/>
      <c r="C1" s="83">
        <f>【補助対象経費額算定表】!C1</f>
        <v>0</v>
      </c>
      <c r="D1" s="3" t="s">
        <v>77</v>
      </c>
      <c r="E1" s="129"/>
      <c r="F1" s="129"/>
      <c r="G1" s="129"/>
      <c r="H1" s="129"/>
      <c r="I1" s="129"/>
      <c r="J1" s="93"/>
      <c r="P1" s="2" t="s">
        <v>93</v>
      </c>
      <c r="Q1" s="2" t="s">
        <v>91</v>
      </c>
    </row>
    <row r="2" spans="1:18" ht="25" customHeight="1" x14ac:dyDescent="0.2">
      <c r="A2" s="130" t="s">
        <v>27</v>
      </c>
      <c r="B2" s="131"/>
      <c r="C2" s="139" t="s">
        <v>20</v>
      </c>
      <c r="D2" s="140"/>
      <c r="E2" s="141"/>
      <c r="F2" s="94" t="s">
        <v>80</v>
      </c>
      <c r="G2" s="6" t="s">
        <v>22</v>
      </c>
      <c r="H2" s="7"/>
      <c r="I2" s="7"/>
      <c r="J2" s="7"/>
      <c r="K2" s="34" t="s">
        <v>21</v>
      </c>
      <c r="L2" s="34" t="s">
        <v>75</v>
      </c>
      <c r="P2" s="88" t="s">
        <v>81</v>
      </c>
      <c r="Q2" s="88" t="s">
        <v>81</v>
      </c>
      <c r="R2" s="88"/>
    </row>
    <row r="3" spans="1:18" ht="25" customHeight="1" x14ac:dyDescent="0.2">
      <c r="A3" s="142" t="s">
        <v>53</v>
      </c>
      <c r="B3" s="143"/>
      <c r="C3" s="143"/>
      <c r="D3" s="143"/>
      <c r="E3" s="143"/>
      <c r="F3" s="143"/>
      <c r="G3" s="143"/>
      <c r="H3" s="143"/>
      <c r="I3" s="143"/>
      <c r="J3" s="143"/>
      <c r="K3" s="68"/>
      <c r="L3" s="35"/>
      <c r="P3" s="88" t="s">
        <v>83</v>
      </c>
      <c r="Q3" s="88" t="s">
        <v>82</v>
      </c>
      <c r="R3" s="88"/>
    </row>
    <row r="4" spans="1:18" ht="20" customHeight="1" x14ac:dyDescent="0.2">
      <c r="A4" s="132"/>
      <c r="B4" s="8" t="s">
        <v>26</v>
      </c>
      <c r="C4" s="9" t="s">
        <v>28</v>
      </c>
      <c r="D4" s="23">
        <v>30440</v>
      </c>
      <c r="E4" s="65" t="s">
        <v>29</v>
      </c>
      <c r="F4" s="89" t="s">
        <v>89</v>
      </c>
      <c r="G4" s="12" t="s">
        <v>35</v>
      </c>
      <c r="H4" s="135">
        <v>0</v>
      </c>
      <c r="I4" s="135"/>
      <c r="J4" s="13" t="s">
        <v>24</v>
      </c>
      <c r="K4" s="31">
        <f>D4*H4</f>
        <v>0</v>
      </c>
      <c r="L4" s="31">
        <f>ROUNDDOWN(K4,-3)</f>
        <v>0</v>
      </c>
      <c r="P4" s="88" t="s">
        <v>84</v>
      </c>
      <c r="R4" s="88"/>
    </row>
    <row r="5" spans="1:18" ht="20" customHeight="1" x14ac:dyDescent="0.2">
      <c r="A5" s="133"/>
      <c r="B5" s="137" t="s">
        <v>30</v>
      </c>
      <c r="C5" s="36" t="s">
        <v>31</v>
      </c>
      <c r="D5" s="37">
        <v>2200</v>
      </c>
      <c r="E5" s="66" t="s">
        <v>32</v>
      </c>
      <c r="F5" s="90" t="s">
        <v>89</v>
      </c>
      <c r="G5" s="20" t="s">
        <v>34</v>
      </c>
      <c r="H5" s="136">
        <v>0</v>
      </c>
      <c r="I5" s="136"/>
      <c r="J5" s="21" t="s">
        <v>37</v>
      </c>
      <c r="K5" s="38">
        <f>D5*H5</f>
        <v>0</v>
      </c>
      <c r="L5" s="84">
        <f>ROUNDDOWN(K5,-3)</f>
        <v>0</v>
      </c>
      <c r="P5" s="88" t="s">
        <v>92</v>
      </c>
      <c r="R5" s="88"/>
    </row>
    <row r="6" spans="1:18" ht="20" customHeight="1" x14ac:dyDescent="0.2">
      <c r="A6" s="134"/>
      <c r="B6" s="138"/>
      <c r="C6" s="14" t="s">
        <v>90</v>
      </c>
      <c r="D6" s="24">
        <v>1150</v>
      </c>
      <c r="E6" s="67" t="s">
        <v>32</v>
      </c>
      <c r="F6" s="91" t="s">
        <v>89</v>
      </c>
      <c r="G6" s="17" t="s">
        <v>34</v>
      </c>
      <c r="H6" s="136">
        <v>0</v>
      </c>
      <c r="I6" s="136"/>
      <c r="J6" s="19" t="s">
        <v>37</v>
      </c>
      <c r="K6" s="32">
        <f>D6*H6</f>
        <v>0</v>
      </c>
      <c r="L6" s="53">
        <f>ROUNDDOWN(K6,-3)</f>
        <v>0</v>
      </c>
      <c r="P6" s="88" t="s">
        <v>85</v>
      </c>
      <c r="R6" s="88"/>
    </row>
    <row r="7" spans="1:18" ht="25" customHeight="1" x14ac:dyDescent="0.2">
      <c r="A7" s="158" t="s">
        <v>54</v>
      </c>
      <c r="B7" s="159"/>
      <c r="C7" s="159"/>
      <c r="D7" s="159"/>
      <c r="E7" s="159"/>
      <c r="F7" s="159"/>
      <c r="G7" s="159"/>
      <c r="H7" s="159"/>
      <c r="I7" s="159"/>
      <c r="J7" s="159"/>
      <c r="K7" s="68"/>
      <c r="L7" s="33"/>
      <c r="P7" s="88" t="s">
        <v>86</v>
      </c>
      <c r="R7" s="88"/>
    </row>
    <row r="8" spans="1:18" ht="20" customHeight="1" x14ac:dyDescent="0.2">
      <c r="A8" s="161"/>
      <c r="B8" s="39" t="s">
        <v>38</v>
      </c>
      <c r="C8" s="40" t="s">
        <v>42</v>
      </c>
      <c r="D8" s="41">
        <v>1300</v>
      </c>
      <c r="E8" s="70" t="s">
        <v>43</v>
      </c>
      <c r="F8" s="89" t="s">
        <v>89</v>
      </c>
      <c r="G8" s="42" t="s">
        <v>34</v>
      </c>
      <c r="H8" s="135">
        <v>0</v>
      </c>
      <c r="I8" s="135"/>
      <c r="J8" s="42" t="s">
        <v>25</v>
      </c>
      <c r="K8" s="43">
        <f>D8*H8</f>
        <v>0</v>
      </c>
      <c r="L8" s="43">
        <f>ROUNDDOWN(K8,-3)</f>
        <v>0</v>
      </c>
      <c r="P8" s="88" t="s">
        <v>87</v>
      </c>
      <c r="R8" s="88"/>
    </row>
    <row r="9" spans="1:18" ht="20" customHeight="1" x14ac:dyDescent="0.2">
      <c r="A9" s="161"/>
      <c r="B9" s="137" t="s">
        <v>39</v>
      </c>
      <c r="C9" s="44" t="s">
        <v>44</v>
      </c>
      <c r="D9" s="45">
        <v>16900</v>
      </c>
      <c r="E9" s="46" t="s">
        <v>43</v>
      </c>
      <c r="F9" s="90" t="s">
        <v>89</v>
      </c>
      <c r="G9" s="47" t="s">
        <v>49</v>
      </c>
      <c r="H9" s="136">
        <v>0</v>
      </c>
      <c r="I9" s="136"/>
      <c r="J9" s="20" t="s">
        <v>36</v>
      </c>
      <c r="K9" s="48">
        <f>D9*H9</f>
        <v>0</v>
      </c>
      <c r="L9" s="84">
        <f t="shared" ref="L9:L13" si="0">ROUNDDOWN(K9,-3)</f>
        <v>0</v>
      </c>
      <c r="P9" s="88" t="s">
        <v>88</v>
      </c>
      <c r="R9" s="88"/>
    </row>
    <row r="10" spans="1:18" ht="20" customHeight="1" x14ac:dyDescent="0.2">
      <c r="A10" s="161"/>
      <c r="B10" s="137"/>
      <c r="C10" s="44" t="s">
        <v>45</v>
      </c>
      <c r="D10" s="45">
        <v>11800</v>
      </c>
      <c r="E10" s="46" t="s">
        <v>43</v>
      </c>
      <c r="F10" s="90" t="s">
        <v>89</v>
      </c>
      <c r="G10" s="47" t="s">
        <v>49</v>
      </c>
      <c r="H10" s="136">
        <v>0</v>
      </c>
      <c r="I10" s="136"/>
      <c r="J10" s="20" t="s">
        <v>36</v>
      </c>
      <c r="K10" s="48">
        <f>D10*H10</f>
        <v>0</v>
      </c>
      <c r="L10" s="84">
        <f t="shared" si="0"/>
        <v>0</v>
      </c>
      <c r="P10" s="88"/>
    </row>
    <row r="11" spans="1:18" ht="20" customHeight="1" x14ac:dyDescent="0.2">
      <c r="A11" s="161"/>
      <c r="B11" s="137"/>
      <c r="C11" s="44" t="s">
        <v>46</v>
      </c>
      <c r="D11" s="45">
        <v>7800</v>
      </c>
      <c r="E11" s="46" t="s">
        <v>43</v>
      </c>
      <c r="F11" s="90" t="s">
        <v>89</v>
      </c>
      <c r="G11" s="47" t="s">
        <v>49</v>
      </c>
      <c r="H11" s="136">
        <v>0</v>
      </c>
      <c r="I11" s="136"/>
      <c r="J11" s="20" t="s">
        <v>36</v>
      </c>
      <c r="K11" s="48">
        <f t="shared" ref="K11:K15" si="1">D11*H11</f>
        <v>0</v>
      </c>
      <c r="L11" s="84">
        <f t="shared" si="0"/>
        <v>0</v>
      </c>
      <c r="P11" s="88"/>
    </row>
    <row r="12" spans="1:18" ht="20" customHeight="1" x14ac:dyDescent="0.2">
      <c r="A12" s="161"/>
      <c r="B12" s="137"/>
      <c r="C12" s="44" t="s">
        <v>47</v>
      </c>
      <c r="D12" s="45">
        <v>1700</v>
      </c>
      <c r="E12" s="46" t="s">
        <v>43</v>
      </c>
      <c r="F12" s="90" t="s">
        <v>89</v>
      </c>
      <c r="G12" s="47" t="s">
        <v>49</v>
      </c>
      <c r="H12" s="136">
        <v>0</v>
      </c>
      <c r="I12" s="136"/>
      <c r="J12" s="20" t="s">
        <v>36</v>
      </c>
      <c r="K12" s="48">
        <f t="shared" si="1"/>
        <v>0</v>
      </c>
      <c r="L12" s="84">
        <f t="shared" si="0"/>
        <v>0</v>
      </c>
      <c r="P12" s="88"/>
    </row>
    <row r="13" spans="1:18" ht="20" customHeight="1" x14ac:dyDescent="0.2">
      <c r="A13" s="161"/>
      <c r="B13" s="137"/>
      <c r="C13" s="44" t="s">
        <v>48</v>
      </c>
      <c r="D13" s="45">
        <v>1000</v>
      </c>
      <c r="E13" s="46" t="s">
        <v>43</v>
      </c>
      <c r="F13" s="90" t="s">
        <v>89</v>
      </c>
      <c r="G13" s="47" t="s">
        <v>49</v>
      </c>
      <c r="H13" s="136">
        <v>0</v>
      </c>
      <c r="I13" s="136"/>
      <c r="J13" s="20" t="s">
        <v>36</v>
      </c>
      <c r="K13" s="48">
        <f t="shared" si="1"/>
        <v>0</v>
      </c>
      <c r="L13" s="84">
        <f t="shared" si="0"/>
        <v>0</v>
      </c>
      <c r="P13" s="88"/>
    </row>
    <row r="14" spans="1:18" ht="20" customHeight="1" x14ac:dyDescent="0.2">
      <c r="A14" s="161"/>
      <c r="B14" s="151" t="s">
        <v>40</v>
      </c>
      <c r="C14" s="44" t="s">
        <v>50</v>
      </c>
      <c r="D14" s="45">
        <v>24780</v>
      </c>
      <c r="E14" s="46" t="s">
        <v>43</v>
      </c>
      <c r="F14" s="90" t="s">
        <v>89</v>
      </c>
      <c r="G14" s="47" t="s">
        <v>49</v>
      </c>
      <c r="H14" s="136">
        <v>0</v>
      </c>
      <c r="I14" s="136"/>
      <c r="J14" s="20" t="s">
        <v>36</v>
      </c>
      <c r="K14" s="48">
        <f t="shared" si="1"/>
        <v>0</v>
      </c>
      <c r="L14" s="84">
        <f>ROUNDDOWN(K14,-3)</f>
        <v>0</v>
      </c>
      <c r="P14" s="88"/>
    </row>
    <row r="15" spans="1:18" ht="20" customHeight="1" x14ac:dyDescent="0.2">
      <c r="A15" s="161"/>
      <c r="B15" s="153"/>
      <c r="C15" s="44" t="s">
        <v>51</v>
      </c>
      <c r="D15" s="45">
        <v>9480</v>
      </c>
      <c r="E15" s="46" t="s">
        <v>43</v>
      </c>
      <c r="F15" s="90" t="s">
        <v>89</v>
      </c>
      <c r="G15" s="47" t="s">
        <v>49</v>
      </c>
      <c r="H15" s="136">
        <v>0</v>
      </c>
      <c r="I15" s="136"/>
      <c r="J15" s="20" t="s">
        <v>36</v>
      </c>
      <c r="K15" s="48">
        <f t="shared" si="1"/>
        <v>0</v>
      </c>
      <c r="L15" s="84">
        <f>ROUNDDOWN(K15,-3)</f>
        <v>0</v>
      </c>
      <c r="P15" s="88"/>
    </row>
    <row r="16" spans="1:18" ht="20" customHeight="1" x14ac:dyDescent="0.2">
      <c r="A16" s="162"/>
      <c r="B16" s="49" t="s">
        <v>41</v>
      </c>
      <c r="C16" s="50" t="s">
        <v>52</v>
      </c>
      <c r="D16" s="51">
        <v>5000</v>
      </c>
      <c r="E16" s="52" t="s">
        <v>43</v>
      </c>
      <c r="F16" s="91" t="s">
        <v>89</v>
      </c>
      <c r="G16" s="18" t="s">
        <v>49</v>
      </c>
      <c r="H16" s="150">
        <v>0</v>
      </c>
      <c r="I16" s="160"/>
      <c r="J16" s="17" t="s">
        <v>68</v>
      </c>
      <c r="K16" s="53">
        <f>D16*H16</f>
        <v>0</v>
      </c>
      <c r="L16" s="53">
        <f>ROUNDDOWN(K16,-3)</f>
        <v>0</v>
      </c>
      <c r="P16" s="88"/>
    </row>
    <row r="17" spans="1:16" ht="25" customHeight="1" x14ac:dyDescent="0.2">
      <c r="A17" s="148" t="s">
        <v>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69"/>
      <c r="L17" s="28"/>
      <c r="P17" s="88"/>
    </row>
    <row r="18" spans="1:16" ht="20" customHeight="1" x14ac:dyDescent="0.2">
      <c r="A18" s="25"/>
      <c r="B18" s="8" t="s">
        <v>55</v>
      </c>
      <c r="C18" s="54" t="s">
        <v>59</v>
      </c>
      <c r="D18" s="10">
        <v>500000</v>
      </c>
      <c r="E18" s="55" t="s">
        <v>58</v>
      </c>
      <c r="F18" s="89" t="s">
        <v>89</v>
      </c>
      <c r="G18" s="11" t="s">
        <v>1</v>
      </c>
      <c r="H18" s="135">
        <v>0</v>
      </c>
      <c r="I18" s="135"/>
      <c r="J18" s="12" t="s">
        <v>23</v>
      </c>
      <c r="K18" s="31">
        <f>(ROUNDDOWN(H18,0))/2</f>
        <v>0</v>
      </c>
      <c r="L18" s="31">
        <f>IF(H18&lt;&gt;"",(ROUNDDOWN((MIN(D18,K18)),-3)),"")</f>
        <v>0</v>
      </c>
      <c r="M18" s="22"/>
      <c r="P18" s="88"/>
    </row>
    <row r="19" spans="1:16" ht="20" customHeight="1" x14ac:dyDescent="0.2">
      <c r="A19" s="26"/>
      <c r="B19" s="56" t="s">
        <v>56</v>
      </c>
      <c r="C19" s="57" t="s">
        <v>57</v>
      </c>
      <c r="D19" s="15">
        <v>1000000</v>
      </c>
      <c r="E19" s="58" t="s">
        <v>58</v>
      </c>
      <c r="F19" s="91" t="s">
        <v>89</v>
      </c>
      <c r="G19" s="16" t="s">
        <v>1</v>
      </c>
      <c r="H19" s="150">
        <v>0</v>
      </c>
      <c r="I19" s="150"/>
      <c r="J19" s="17" t="s">
        <v>23</v>
      </c>
      <c r="K19" s="32">
        <f>IF(H19&lt;&gt;"",(MIN(D19,H19)),"")</f>
        <v>0</v>
      </c>
      <c r="L19" s="32">
        <f>IF(H19&lt;&gt;"",(ROUNDDOWN(K19,-3)),"")</f>
        <v>0</v>
      </c>
      <c r="M19" s="22"/>
      <c r="P19" s="88"/>
    </row>
    <row r="20" spans="1:16" ht="25" customHeight="1" x14ac:dyDescent="0.2">
      <c r="A20" s="148" t="s">
        <v>3</v>
      </c>
      <c r="B20" s="149"/>
      <c r="C20" s="149"/>
      <c r="D20" s="149"/>
      <c r="E20" s="149"/>
      <c r="F20" s="149"/>
      <c r="G20" s="149"/>
      <c r="H20" s="149"/>
      <c r="I20" s="149"/>
      <c r="J20" s="149"/>
      <c r="K20" s="69"/>
      <c r="L20" s="28"/>
      <c r="P20" s="88"/>
    </row>
    <row r="21" spans="1:16" ht="20" customHeight="1" x14ac:dyDescent="0.2">
      <c r="A21" s="27"/>
      <c r="B21" s="157" t="s">
        <v>79</v>
      </c>
      <c r="C21" s="54" t="s">
        <v>72</v>
      </c>
      <c r="D21" s="10">
        <v>12830</v>
      </c>
      <c r="E21" s="59" t="s">
        <v>43</v>
      </c>
      <c r="F21" s="89" t="s">
        <v>89</v>
      </c>
      <c r="G21" s="42" t="s">
        <v>34</v>
      </c>
      <c r="H21" s="135">
        <v>0</v>
      </c>
      <c r="I21" s="135"/>
      <c r="J21" s="42" t="s">
        <v>25</v>
      </c>
      <c r="K21" s="43">
        <f>D21*H21</f>
        <v>0</v>
      </c>
      <c r="L21" s="85">
        <f t="shared" ref="L21:L26" si="2">ROUNDDOWN(K21,-3)</f>
        <v>0</v>
      </c>
      <c r="P21" s="88"/>
    </row>
    <row r="22" spans="1:16" ht="20" customHeight="1" x14ac:dyDescent="0.2">
      <c r="A22" s="27"/>
      <c r="B22" s="137"/>
      <c r="C22" s="64" t="s">
        <v>60</v>
      </c>
      <c r="D22" s="60">
        <v>7910</v>
      </c>
      <c r="E22" s="61" t="s">
        <v>43</v>
      </c>
      <c r="F22" s="90" t="s">
        <v>89</v>
      </c>
      <c r="G22" s="20" t="s">
        <v>49</v>
      </c>
      <c r="H22" s="136">
        <v>0</v>
      </c>
      <c r="I22" s="136"/>
      <c r="J22" s="47" t="s">
        <v>68</v>
      </c>
      <c r="K22" s="48">
        <f>D22*H22</f>
        <v>0</v>
      </c>
      <c r="L22" s="84">
        <f t="shared" si="2"/>
        <v>0</v>
      </c>
      <c r="P22" s="88"/>
    </row>
    <row r="23" spans="1:16" ht="20" customHeight="1" x14ac:dyDescent="0.2">
      <c r="A23" s="27"/>
      <c r="B23" s="137"/>
      <c r="C23" s="64" t="s">
        <v>61</v>
      </c>
      <c r="D23" s="60">
        <v>7440</v>
      </c>
      <c r="E23" s="61" t="s">
        <v>43</v>
      </c>
      <c r="F23" s="90" t="s">
        <v>89</v>
      </c>
      <c r="G23" s="20" t="s">
        <v>33</v>
      </c>
      <c r="H23" s="136">
        <v>0</v>
      </c>
      <c r="I23" s="136"/>
      <c r="J23" s="47" t="s">
        <v>68</v>
      </c>
      <c r="K23" s="48">
        <f t="shared" ref="K23:K25" si="3">D23*H23</f>
        <v>0</v>
      </c>
      <c r="L23" s="84">
        <f t="shared" si="2"/>
        <v>0</v>
      </c>
      <c r="P23" s="88"/>
    </row>
    <row r="24" spans="1:16" ht="20" customHeight="1" x14ac:dyDescent="0.2">
      <c r="A24" s="27"/>
      <c r="B24" s="137"/>
      <c r="C24" s="64" t="s">
        <v>71</v>
      </c>
      <c r="D24" s="60">
        <v>10890</v>
      </c>
      <c r="E24" s="61" t="s">
        <v>43</v>
      </c>
      <c r="F24" s="90" t="s">
        <v>89</v>
      </c>
      <c r="G24" s="20" t="s">
        <v>49</v>
      </c>
      <c r="H24" s="136">
        <v>0</v>
      </c>
      <c r="I24" s="136"/>
      <c r="J24" s="47" t="s">
        <v>68</v>
      </c>
      <c r="K24" s="48">
        <f t="shared" si="3"/>
        <v>0</v>
      </c>
      <c r="L24" s="84">
        <f t="shared" si="2"/>
        <v>0</v>
      </c>
      <c r="P24" s="88"/>
    </row>
    <row r="25" spans="1:16" ht="20" customHeight="1" x14ac:dyDescent="0.2">
      <c r="A25" s="27"/>
      <c r="B25" s="137"/>
      <c r="C25" s="64" t="s">
        <v>73</v>
      </c>
      <c r="D25" s="60">
        <v>6150</v>
      </c>
      <c r="E25" s="61" t="s">
        <v>43</v>
      </c>
      <c r="F25" s="90" t="s">
        <v>89</v>
      </c>
      <c r="G25" s="20" t="s">
        <v>49</v>
      </c>
      <c r="H25" s="136">
        <v>0</v>
      </c>
      <c r="I25" s="136"/>
      <c r="J25" s="47" t="s">
        <v>68</v>
      </c>
      <c r="K25" s="48">
        <f t="shared" si="3"/>
        <v>0</v>
      </c>
      <c r="L25" s="48">
        <f t="shared" si="2"/>
        <v>0</v>
      </c>
      <c r="P25" s="88"/>
    </row>
    <row r="26" spans="1:16" ht="20" customHeight="1" x14ac:dyDescent="0.2">
      <c r="A26" s="30"/>
      <c r="B26" s="138"/>
      <c r="C26" s="57" t="s">
        <v>74</v>
      </c>
      <c r="D26" s="15">
        <v>6450</v>
      </c>
      <c r="E26" s="62" t="s">
        <v>43</v>
      </c>
      <c r="F26" s="91" t="s">
        <v>89</v>
      </c>
      <c r="G26" s="17" t="s">
        <v>49</v>
      </c>
      <c r="H26" s="150">
        <v>0</v>
      </c>
      <c r="I26" s="150"/>
      <c r="J26" s="17" t="s">
        <v>68</v>
      </c>
      <c r="K26" s="53">
        <f>D26*H26</f>
        <v>0</v>
      </c>
      <c r="L26" s="86">
        <f t="shared" si="2"/>
        <v>0</v>
      </c>
      <c r="P26" s="88"/>
    </row>
    <row r="27" spans="1:16" ht="25" customHeight="1" x14ac:dyDescent="0.2">
      <c r="A27" s="148" t="s">
        <v>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69"/>
      <c r="L27" s="28"/>
      <c r="P27" s="88"/>
    </row>
    <row r="28" spans="1:16" ht="20" customHeight="1" x14ac:dyDescent="0.2">
      <c r="A28" s="27"/>
      <c r="B28" s="63" t="s">
        <v>62</v>
      </c>
      <c r="C28" s="54" t="s">
        <v>52</v>
      </c>
      <c r="D28" s="10">
        <v>41390</v>
      </c>
      <c r="E28" s="59" t="s">
        <v>43</v>
      </c>
      <c r="F28" s="89" t="s">
        <v>89</v>
      </c>
      <c r="G28" s="42" t="s">
        <v>34</v>
      </c>
      <c r="H28" s="135">
        <v>0</v>
      </c>
      <c r="I28" s="135"/>
      <c r="J28" s="42" t="s">
        <v>25</v>
      </c>
      <c r="K28" s="43">
        <f>D28*H28</f>
        <v>0</v>
      </c>
      <c r="L28" s="43">
        <f>ROUNDDOWN(K28,-3)</f>
        <v>0</v>
      </c>
      <c r="P28" s="88"/>
    </row>
    <row r="29" spans="1:16" ht="20" customHeight="1" x14ac:dyDescent="0.2">
      <c r="A29" s="27"/>
      <c r="B29" s="137" t="s">
        <v>63</v>
      </c>
      <c r="C29" s="64" t="s">
        <v>70</v>
      </c>
      <c r="D29" s="60">
        <v>3300</v>
      </c>
      <c r="E29" s="61" t="s">
        <v>43</v>
      </c>
      <c r="F29" s="90" t="s">
        <v>89</v>
      </c>
      <c r="G29" s="20" t="s">
        <v>49</v>
      </c>
      <c r="H29" s="136">
        <v>0</v>
      </c>
      <c r="I29" s="136"/>
      <c r="J29" s="47" t="s">
        <v>68</v>
      </c>
      <c r="K29" s="48">
        <f>D29*H29</f>
        <v>0</v>
      </c>
      <c r="L29" s="48">
        <f t="shared" ref="L29:L30" si="4">ROUNDDOWN(K29,-3)</f>
        <v>0</v>
      </c>
    </row>
    <row r="30" spans="1:16" ht="20" customHeight="1" x14ac:dyDescent="0.2">
      <c r="A30" s="27"/>
      <c r="B30" s="137"/>
      <c r="C30" s="64" t="s">
        <v>69</v>
      </c>
      <c r="D30" s="60">
        <v>2400</v>
      </c>
      <c r="E30" s="61" t="s">
        <v>43</v>
      </c>
      <c r="F30" s="90" t="s">
        <v>89</v>
      </c>
      <c r="G30" s="20" t="s">
        <v>33</v>
      </c>
      <c r="H30" s="136">
        <v>0</v>
      </c>
      <c r="I30" s="136"/>
      <c r="J30" s="47" t="s">
        <v>68</v>
      </c>
      <c r="K30" s="48">
        <f>D30*H30</f>
        <v>0</v>
      </c>
      <c r="L30" s="48">
        <f t="shared" si="4"/>
        <v>0</v>
      </c>
    </row>
    <row r="31" spans="1:16" ht="20" customHeight="1" x14ac:dyDescent="0.2">
      <c r="A31" s="27"/>
      <c r="B31" s="151" t="s">
        <v>64</v>
      </c>
      <c r="C31" s="154" t="s">
        <v>52</v>
      </c>
      <c r="D31" s="60">
        <v>3000</v>
      </c>
      <c r="E31" s="61" t="s">
        <v>43</v>
      </c>
      <c r="F31" s="92"/>
      <c r="G31" s="20" t="s">
        <v>49</v>
      </c>
      <c r="H31" s="136">
        <v>0</v>
      </c>
      <c r="I31" s="136"/>
      <c r="J31" s="47" t="s">
        <v>68</v>
      </c>
      <c r="K31" s="48">
        <f>D31*H31</f>
        <v>0</v>
      </c>
      <c r="L31" s="48">
        <f>ROUNDDOWN(K31,-3)</f>
        <v>0</v>
      </c>
    </row>
    <row r="32" spans="1:16" ht="20" customHeight="1" x14ac:dyDescent="0.2">
      <c r="A32" s="27"/>
      <c r="B32" s="152"/>
      <c r="C32" s="155"/>
      <c r="D32" s="60">
        <v>3000</v>
      </c>
      <c r="E32" s="61" t="s">
        <v>43</v>
      </c>
      <c r="F32" s="92"/>
      <c r="G32" s="20" t="s">
        <v>49</v>
      </c>
      <c r="H32" s="136">
        <v>0</v>
      </c>
      <c r="I32" s="136"/>
      <c r="J32" s="47" t="s">
        <v>68</v>
      </c>
      <c r="K32" s="48">
        <f t="shared" ref="K32:K39" si="5">D32*H32</f>
        <v>0</v>
      </c>
      <c r="L32" s="48">
        <f>ROUNDDOWN(K32,-3)</f>
        <v>0</v>
      </c>
    </row>
    <row r="33" spans="1:12" ht="20" customHeight="1" x14ac:dyDescent="0.2">
      <c r="A33" s="27"/>
      <c r="B33" s="153"/>
      <c r="C33" s="156"/>
      <c r="D33" s="60">
        <v>3000</v>
      </c>
      <c r="E33" s="61" t="s">
        <v>43</v>
      </c>
      <c r="F33" s="92"/>
      <c r="G33" s="20" t="s">
        <v>49</v>
      </c>
      <c r="H33" s="136">
        <v>0</v>
      </c>
      <c r="I33" s="136"/>
      <c r="J33" s="47" t="s">
        <v>68</v>
      </c>
      <c r="K33" s="48">
        <f t="shared" si="5"/>
        <v>0</v>
      </c>
      <c r="L33" s="48">
        <f>ROUNDDOWN(K33,-3)</f>
        <v>0</v>
      </c>
    </row>
    <row r="34" spans="1:12" ht="20" customHeight="1" x14ac:dyDescent="0.2">
      <c r="A34" s="27"/>
      <c r="B34" s="151" t="s">
        <v>65</v>
      </c>
      <c r="C34" s="154" t="s">
        <v>52</v>
      </c>
      <c r="D34" s="60">
        <v>1400</v>
      </c>
      <c r="E34" s="61" t="s">
        <v>43</v>
      </c>
      <c r="F34" s="92"/>
      <c r="G34" s="20" t="s">
        <v>49</v>
      </c>
      <c r="H34" s="136">
        <v>0</v>
      </c>
      <c r="I34" s="136"/>
      <c r="J34" s="47" t="s">
        <v>68</v>
      </c>
      <c r="K34" s="48">
        <f t="shared" si="5"/>
        <v>0</v>
      </c>
      <c r="L34" s="48">
        <f t="shared" ref="L34:L39" si="6">ROUNDDOWN(K34,-3)</f>
        <v>0</v>
      </c>
    </row>
    <row r="35" spans="1:12" ht="20" customHeight="1" x14ac:dyDescent="0.2">
      <c r="A35" s="27"/>
      <c r="B35" s="152"/>
      <c r="C35" s="155"/>
      <c r="D35" s="60">
        <v>1400</v>
      </c>
      <c r="E35" s="61" t="s">
        <v>43</v>
      </c>
      <c r="F35" s="92"/>
      <c r="G35" s="20" t="s">
        <v>49</v>
      </c>
      <c r="H35" s="136">
        <v>0</v>
      </c>
      <c r="I35" s="136"/>
      <c r="J35" s="47" t="s">
        <v>68</v>
      </c>
      <c r="K35" s="48">
        <f t="shared" si="5"/>
        <v>0</v>
      </c>
      <c r="L35" s="48">
        <f t="shared" si="6"/>
        <v>0</v>
      </c>
    </row>
    <row r="36" spans="1:12" ht="20" customHeight="1" x14ac:dyDescent="0.2">
      <c r="A36" s="27"/>
      <c r="B36" s="153"/>
      <c r="C36" s="156"/>
      <c r="D36" s="60">
        <v>1400</v>
      </c>
      <c r="E36" s="61" t="s">
        <v>43</v>
      </c>
      <c r="F36" s="92"/>
      <c r="G36" s="20" t="s">
        <v>49</v>
      </c>
      <c r="H36" s="136">
        <v>0</v>
      </c>
      <c r="I36" s="136"/>
      <c r="J36" s="47" t="s">
        <v>68</v>
      </c>
      <c r="K36" s="48">
        <f t="shared" si="5"/>
        <v>0</v>
      </c>
      <c r="L36" s="48">
        <f t="shared" si="6"/>
        <v>0</v>
      </c>
    </row>
    <row r="37" spans="1:12" ht="20" customHeight="1" x14ac:dyDescent="0.2">
      <c r="A37" s="27"/>
      <c r="B37" s="151" t="s">
        <v>66</v>
      </c>
      <c r="C37" s="154" t="s">
        <v>52</v>
      </c>
      <c r="D37" s="60">
        <v>2300</v>
      </c>
      <c r="E37" s="61" t="s">
        <v>43</v>
      </c>
      <c r="F37" s="92"/>
      <c r="G37" s="20" t="s">
        <v>49</v>
      </c>
      <c r="H37" s="136">
        <v>0</v>
      </c>
      <c r="I37" s="136"/>
      <c r="J37" s="47" t="s">
        <v>68</v>
      </c>
      <c r="K37" s="48">
        <f t="shared" si="5"/>
        <v>0</v>
      </c>
      <c r="L37" s="48">
        <f t="shared" si="6"/>
        <v>0</v>
      </c>
    </row>
    <row r="38" spans="1:12" ht="20" customHeight="1" x14ac:dyDescent="0.2">
      <c r="A38" s="27"/>
      <c r="B38" s="152"/>
      <c r="C38" s="155"/>
      <c r="D38" s="60">
        <v>2300</v>
      </c>
      <c r="E38" s="61" t="s">
        <v>43</v>
      </c>
      <c r="F38" s="92"/>
      <c r="G38" s="20" t="s">
        <v>49</v>
      </c>
      <c r="H38" s="136">
        <v>0</v>
      </c>
      <c r="I38" s="136"/>
      <c r="J38" s="47" t="s">
        <v>68</v>
      </c>
      <c r="K38" s="48">
        <f t="shared" si="5"/>
        <v>0</v>
      </c>
      <c r="L38" s="48">
        <f t="shared" si="6"/>
        <v>0</v>
      </c>
    </row>
    <row r="39" spans="1:12" ht="20" customHeight="1" x14ac:dyDescent="0.2">
      <c r="A39" s="27"/>
      <c r="B39" s="153"/>
      <c r="C39" s="156"/>
      <c r="D39" s="60">
        <v>2300</v>
      </c>
      <c r="E39" s="61" t="s">
        <v>43</v>
      </c>
      <c r="F39" s="92"/>
      <c r="G39" s="20" t="s">
        <v>49</v>
      </c>
      <c r="H39" s="136">
        <v>0</v>
      </c>
      <c r="I39" s="136"/>
      <c r="J39" s="47" t="s">
        <v>68</v>
      </c>
      <c r="K39" s="48">
        <f t="shared" si="5"/>
        <v>0</v>
      </c>
      <c r="L39" s="48">
        <f t="shared" si="6"/>
        <v>0</v>
      </c>
    </row>
    <row r="40" spans="1:12" ht="20" customHeight="1" x14ac:dyDescent="0.2">
      <c r="A40" s="27"/>
      <c r="B40" s="49" t="s">
        <v>67</v>
      </c>
      <c r="C40" s="57" t="s">
        <v>52</v>
      </c>
      <c r="D40" s="15">
        <v>4900</v>
      </c>
      <c r="E40" s="62" t="s">
        <v>43</v>
      </c>
      <c r="F40" s="95"/>
      <c r="G40" s="17" t="s">
        <v>49</v>
      </c>
      <c r="H40" s="150">
        <v>0</v>
      </c>
      <c r="I40" s="150"/>
      <c r="J40" s="17" t="s">
        <v>68</v>
      </c>
      <c r="K40" s="53">
        <f>D40*H40</f>
        <v>0</v>
      </c>
      <c r="L40" s="53">
        <f>ROUNDDOWN(K40,-3)</f>
        <v>0</v>
      </c>
    </row>
    <row r="41" spans="1:12" ht="25" customHeight="1" x14ac:dyDescent="0.2">
      <c r="A41" s="145" t="s">
        <v>76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7"/>
      <c r="L41" s="29">
        <f>SUM(L4:L40)</f>
        <v>0</v>
      </c>
    </row>
  </sheetData>
  <protectedRanges>
    <protectedRange sqref="H27:I27 H9:I15 H17:I20 J22:J25 J1 H5:I7 J29:J39" name="対象経費算定表_1_1"/>
  </protectedRanges>
  <mergeCells count="56">
    <mergeCell ref="H40:I40"/>
    <mergeCell ref="A41:K41"/>
    <mergeCell ref="H35:I35"/>
    <mergeCell ref="H36:I36"/>
    <mergeCell ref="B37:B39"/>
    <mergeCell ref="C37:C39"/>
    <mergeCell ref="H37:I37"/>
    <mergeCell ref="H38:I38"/>
    <mergeCell ref="H39:I39"/>
    <mergeCell ref="H24:I24"/>
    <mergeCell ref="H25:I25"/>
    <mergeCell ref="H26:I26"/>
    <mergeCell ref="H14:I14"/>
    <mergeCell ref="H15:I15"/>
    <mergeCell ref="H16:I16"/>
    <mergeCell ref="A17:J17"/>
    <mergeCell ref="B21:B26"/>
    <mergeCell ref="H18:I18"/>
    <mergeCell ref="H19:I19"/>
    <mergeCell ref="A20:J20"/>
    <mergeCell ref="H21:I21"/>
    <mergeCell ref="H22:I22"/>
    <mergeCell ref="A8:A16"/>
    <mergeCell ref="B9:B13"/>
    <mergeCell ref="B14:B15"/>
    <mergeCell ref="H10:I10"/>
    <mergeCell ref="H11:I11"/>
    <mergeCell ref="H23:I23"/>
    <mergeCell ref="H12:I12"/>
    <mergeCell ref="H13:I13"/>
    <mergeCell ref="A3:J3"/>
    <mergeCell ref="H4:I4"/>
    <mergeCell ref="H5:I5"/>
    <mergeCell ref="H6:I6"/>
    <mergeCell ref="A1:B1"/>
    <mergeCell ref="A2:B2"/>
    <mergeCell ref="C2:E2"/>
    <mergeCell ref="A4:A6"/>
    <mergeCell ref="B5:B6"/>
    <mergeCell ref="E1:I1"/>
    <mergeCell ref="A7:J7"/>
    <mergeCell ref="A27:J27"/>
    <mergeCell ref="H28:I28"/>
    <mergeCell ref="H29:I29"/>
    <mergeCell ref="B34:B36"/>
    <mergeCell ref="C34:C36"/>
    <mergeCell ref="H34:I34"/>
    <mergeCell ref="H30:I30"/>
    <mergeCell ref="B31:B33"/>
    <mergeCell ref="C31:C33"/>
    <mergeCell ref="H31:I31"/>
    <mergeCell ref="H32:I32"/>
    <mergeCell ref="H33:I33"/>
    <mergeCell ref="B29:B30"/>
    <mergeCell ref="H8:I8"/>
    <mergeCell ref="H9:I9"/>
  </mergeCells>
  <phoneticPr fontId="2"/>
  <dataValidations count="2">
    <dataValidation type="list" allowBlank="1" showInputMessage="1" showErrorMessage="1" sqref="F40" xr:uid="{DAAD1197-623C-4A8D-996D-DBBF772F0546}">
      <formula1>$Q$2:$Q$3</formula1>
    </dataValidation>
    <dataValidation type="list" allowBlank="1" showInputMessage="1" showErrorMessage="1" sqref="F31:F39" xr:uid="{0A9D6AD1-C939-4430-B84D-220CE94EAB20}">
      <formula1>$P$2:$P$9</formula1>
    </dataValidation>
  </dataValidations>
  <pageMargins left="0.7" right="0.2" top="0.75" bottom="0.75" header="0.3" footer="0.3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B5DE-77B2-45F5-963E-98EC80653847}">
  <dimension ref="A1:R41"/>
  <sheetViews>
    <sheetView zoomScale="70" zoomScaleNormal="70" workbookViewId="0">
      <selection activeCell="C2" sqref="C2:E2"/>
    </sheetView>
  </sheetViews>
  <sheetFormatPr defaultColWidth="9.81640625" defaultRowHeight="18" x14ac:dyDescent="0.2"/>
  <cols>
    <col min="1" max="1" width="4" style="2" customWidth="1"/>
    <col min="2" max="2" width="40.1796875" style="1" bestFit="1" customWidth="1"/>
    <col min="3" max="3" width="43.1796875" style="2" customWidth="1"/>
    <col min="4" max="4" width="10.6328125" style="3" customWidth="1"/>
    <col min="5" max="5" width="4.6328125" style="4" bestFit="1" customWidth="1"/>
    <col min="6" max="6" width="19.26953125" style="4" bestFit="1" customWidth="1"/>
    <col min="7" max="7" width="12.90625" style="2" customWidth="1"/>
    <col min="8" max="9" width="7.36328125" style="2" customWidth="1"/>
    <col min="10" max="10" width="3.453125" style="2" bestFit="1" customWidth="1"/>
    <col min="11" max="11" width="15.90625" style="2" customWidth="1"/>
    <col min="12" max="12" width="18.1796875" style="2" bestFit="1" customWidth="1"/>
    <col min="13" max="13" width="1.7265625" style="5" customWidth="1"/>
    <col min="14" max="15" width="9.81640625" style="2"/>
    <col min="16" max="16" width="9.81640625" style="2" hidden="1" customWidth="1"/>
    <col min="17" max="17" width="0" style="2" hidden="1" customWidth="1"/>
    <col min="18" max="16384" width="9.81640625" style="2"/>
  </cols>
  <sheetData>
    <row r="1" spans="1:18" ht="31.5" customHeight="1" x14ac:dyDescent="0.2">
      <c r="A1" s="144" t="s">
        <v>78</v>
      </c>
      <c r="B1" s="144"/>
      <c r="C1" s="83">
        <f>【補助対象経費額算定表】!C1</f>
        <v>0</v>
      </c>
      <c r="D1" s="3" t="s">
        <v>77</v>
      </c>
      <c r="E1" s="129"/>
      <c r="F1" s="129"/>
      <c r="G1" s="129"/>
      <c r="H1" s="129"/>
      <c r="I1" s="129"/>
      <c r="J1" s="93"/>
      <c r="P1" s="2" t="s">
        <v>93</v>
      </c>
      <c r="Q1" s="2" t="s">
        <v>91</v>
      </c>
    </row>
    <row r="2" spans="1:18" ht="25" customHeight="1" x14ac:dyDescent="0.2">
      <c r="A2" s="130" t="s">
        <v>27</v>
      </c>
      <c r="B2" s="131"/>
      <c r="C2" s="139" t="s">
        <v>20</v>
      </c>
      <c r="D2" s="140"/>
      <c r="E2" s="141"/>
      <c r="F2" s="94" t="s">
        <v>80</v>
      </c>
      <c r="G2" s="6" t="s">
        <v>22</v>
      </c>
      <c r="H2" s="7"/>
      <c r="I2" s="7"/>
      <c r="J2" s="7"/>
      <c r="K2" s="34" t="s">
        <v>21</v>
      </c>
      <c r="L2" s="34" t="s">
        <v>75</v>
      </c>
      <c r="P2" s="88" t="s">
        <v>81</v>
      </c>
      <c r="Q2" s="88" t="s">
        <v>81</v>
      </c>
      <c r="R2" s="88"/>
    </row>
    <row r="3" spans="1:18" ht="25" customHeight="1" x14ac:dyDescent="0.2">
      <c r="A3" s="142" t="s">
        <v>53</v>
      </c>
      <c r="B3" s="143"/>
      <c r="C3" s="143"/>
      <c r="D3" s="143"/>
      <c r="E3" s="143"/>
      <c r="F3" s="143"/>
      <c r="G3" s="143"/>
      <c r="H3" s="143"/>
      <c r="I3" s="143"/>
      <c r="J3" s="143"/>
      <c r="K3" s="68"/>
      <c r="L3" s="35"/>
      <c r="P3" s="88" t="s">
        <v>83</v>
      </c>
      <c r="Q3" s="88" t="s">
        <v>82</v>
      </c>
      <c r="R3" s="88"/>
    </row>
    <row r="4" spans="1:18" ht="20" customHeight="1" x14ac:dyDescent="0.2">
      <c r="A4" s="132"/>
      <c r="B4" s="8" t="s">
        <v>26</v>
      </c>
      <c r="C4" s="9" t="s">
        <v>28</v>
      </c>
      <c r="D4" s="23">
        <v>30440</v>
      </c>
      <c r="E4" s="65" t="s">
        <v>29</v>
      </c>
      <c r="F4" s="89" t="s">
        <v>89</v>
      </c>
      <c r="G4" s="12" t="s">
        <v>35</v>
      </c>
      <c r="H4" s="135">
        <v>0</v>
      </c>
      <c r="I4" s="135"/>
      <c r="J4" s="13" t="s">
        <v>24</v>
      </c>
      <c r="K4" s="31">
        <f>D4*H4</f>
        <v>0</v>
      </c>
      <c r="L4" s="31">
        <f>ROUNDDOWN(K4,-3)</f>
        <v>0</v>
      </c>
      <c r="P4" s="88" t="s">
        <v>84</v>
      </c>
      <c r="R4" s="88"/>
    </row>
    <row r="5" spans="1:18" ht="20" customHeight="1" x14ac:dyDescent="0.2">
      <c r="A5" s="133"/>
      <c r="B5" s="137" t="s">
        <v>30</v>
      </c>
      <c r="C5" s="36" t="s">
        <v>31</v>
      </c>
      <c r="D5" s="37">
        <v>2200</v>
      </c>
      <c r="E5" s="66" t="s">
        <v>32</v>
      </c>
      <c r="F5" s="90" t="s">
        <v>89</v>
      </c>
      <c r="G5" s="20" t="s">
        <v>34</v>
      </c>
      <c r="H5" s="136">
        <v>0</v>
      </c>
      <c r="I5" s="136"/>
      <c r="J5" s="21" t="s">
        <v>37</v>
      </c>
      <c r="K5" s="38">
        <f>D5*H5</f>
        <v>0</v>
      </c>
      <c r="L5" s="84">
        <f>ROUNDDOWN(K5,-3)</f>
        <v>0</v>
      </c>
      <c r="P5" s="88" t="s">
        <v>92</v>
      </c>
      <c r="R5" s="88"/>
    </row>
    <row r="6" spans="1:18" ht="20" customHeight="1" x14ac:dyDescent="0.2">
      <c r="A6" s="134"/>
      <c r="B6" s="138"/>
      <c r="C6" s="14" t="s">
        <v>90</v>
      </c>
      <c r="D6" s="24">
        <v>1150</v>
      </c>
      <c r="E6" s="67" t="s">
        <v>32</v>
      </c>
      <c r="F6" s="91" t="s">
        <v>89</v>
      </c>
      <c r="G6" s="17" t="s">
        <v>34</v>
      </c>
      <c r="H6" s="136">
        <v>0</v>
      </c>
      <c r="I6" s="136"/>
      <c r="J6" s="19" t="s">
        <v>37</v>
      </c>
      <c r="K6" s="32">
        <f>D6*H6</f>
        <v>0</v>
      </c>
      <c r="L6" s="53">
        <f>ROUNDDOWN(K6,-3)</f>
        <v>0</v>
      </c>
      <c r="P6" s="88" t="s">
        <v>85</v>
      </c>
      <c r="R6" s="88"/>
    </row>
    <row r="7" spans="1:18" ht="25" customHeight="1" x14ac:dyDescent="0.2">
      <c r="A7" s="158" t="s">
        <v>54</v>
      </c>
      <c r="B7" s="159"/>
      <c r="C7" s="159"/>
      <c r="D7" s="159"/>
      <c r="E7" s="159"/>
      <c r="F7" s="159"/>
      <c r="G7" s="159"/>
      <c r="H7" s="159"/>
      <c r="I7" s="159"/>
      <c r="J7" s="159"/>
      <c r="K7" s="68"/>
      <c r="L7" s="33"/>
      <c r="P7" s="88" t="s">
        <v>86</v>
      </c>
      <c r="R7" s="88"/>
    </row>
    <row r="8" spans="1:18" ht="20" customHeight="1" x14ac:dyDescent="0.2">
      <c r="A8" s="161"/>
      <c r="B8" s="39" t="s">
        <v>38</v>
      </c>
      <c r="C8" s="40" t="s">
        <v>42</v>
      </c>
      <c r="D8" s="41">
        <v>1300</v>
      </c>
      <c r="E8" s="70" t="s">
        <v>43</v>
      </c>
      <c r="F8" s="89" t="s">
        <v>89</v>
      </c>
      <c r="G8" s="42" t="s">
        <v>34</v>
      </c>
      <c r="H8" s="135">
        <v>0</v>
      </c>
      <c r="I8" s="135"/>
      <c r="J8" s="42" t="s">
        <v>25</v>
      </c>
      <c r="K8" s="43">
        <f>D8*H8</f>
        <v>0</v>
      </c>
      <c r="L8" s="43">
        <f>ROUNDDOWN(K8,-3)</f>
        <v>0</v>
      </c>
      <c r="P8" s="88" t="s">
        <v>87</v>
      </c>
      <c r="R8" s="88"/>
    </row>
    <row r="9" spans="1:18" ht="20" customHeight="1" x14ac:dyDescent="0.2">
      <c r="A9" s="161"/>
      <c r="B9" s="137" t="s">
        <v>39</v>
      </c>
      <c r="C9" s="44" t="s">
        <v>44</v>
      </c>
      <c r="D9" s="45">
        <v>16900</v>
      </c>
      <c r="E9" s="46" t="s">
        <v>43</v>
      </c>
      <c r="F9" s="90" t="s">
        <v>89</v>
      </c>
      <c r="G9" s="47" t="s">
        <v>49</v>
      </c>
      <c r="H9" s="136">
        <v>0</v>
      </c>
      <c r="I9" s="136"/>
      <c r="J9" s="20" t="s">
        <v>36</v>
      </c>
      <c r="K9" s="48">
        <f>D9*H9</f>
        <v>0</v>
      </c>
      <c r="L9" s="84">
        <f t="shared" ref="L9:L13" si="0">ROUNDDOWN(K9,-3)</f>
        <v>0</v>
      </c>
      <c r="P9" s="88" t="s">
        <v>88</v>
      </c>
      <c r="R9" s="88"/>
    </row>
    <row r="10" spans="1:18" ht="20" customHeight="1" x14ac:dyDescent="0.2">
      <c r="A10" s="161"/>
      <c r="B10" s="137"/>
      <c r="C10" s="44" t="s">
        <v>45</v>
      </c>
      <c r="D10" s="45">
        <v>11800</v>
      </c>
      <c r="E10" s="46" t="s">
        <v>43</v>
      </c>
      <c r="F10" s="90" t="s">
        <v>89</v>
      </c>
      <c r="G10" s="47" t="s">
        <v>49</v>
      </c>
      <c r="H10" s="136">
        <v>0</v>
      </c>
      <c r="I10" s="136"/>
      <c r="J10" s="20" t="s">
        <v>36</v>
      </c>
      <c r="K10" s="48">
        <f>D10*H10</f>
        <v>0</v>
      </c>
      <c r="L10" s="84">
        <f t="shared" si="0"/>
        <v>0</v>
      </c>
      <c r="P10" s="88"/>
    </row>
    <row r="11" spans="1:18" ht="20" customHeight="1" x14ac:dyDescent="0.2">
      <c r="A11" s="161"/>
      <c r="B11" s="137"/>
      <c r="C11" s="44" t="s">
        <v>46</v>
      </c>
      <c r="D11" s="45">
        <v>7800</v>
      </c>
      <c r="E11" s="46" t="s">
        <v>43</v>
      </c>
      <c r="F11" s="90" t="s">
        <v>89</v>
      </c>
      <c r="G11" s="47" t="s">
        <v>49</v>
      </c>
      <c r="H11" s="136">
        <v>0</v>
      </c>
      <c r="I11" s="136"/>
      <c r="J11" s="20" t="s">
        <v>36</v>
      </c>
      <c r="K11" s="48">
        <f t="shared" ref="K11:K15" si="1">D11*H11</f>
        <v>0</v>
      </c>
      <c r="L11" s="84">
        <f t="shared" si="0"/>
        <v>0</v>
      </c>
      <c r="P11" s="88"/>
    </row>
    <row r="12" spans="1:18" ht="20" customHeight="1" x14ac:dyDescent="0.2">
      <c r="A12" s="161"/>
      <c r="B12" s="137"/>
      <c r="C12" s="44" t="s">
        <v>47</v>
      </c>
      <c r="D12" s="45">
        <v>1700</v>
      </c>
      <c r="E12" s="46" t="s">
        <v>43</v>
      </c>
      <c r="F12" s="90" t="s">
        <v>89</v>
      </c>
      <c r="G12" s="47" t="s">
        <v>49</v>
      </c>
      <c r="H12" s="136">
        <v>0</v>
      </c>
      <c r="I12" s="136"/>
      <c r="J12" s="20" t="s">
        <v>36</v>
      </c>
      <c r="K12" s="48">
        <f t="shared" si="1"/>
        <v>0</v>
      </c>
      <c r="L12" s="84">
        <f t="shared" si="0"/>
        <v>0</v>
      </c>
      <c r="P12" s="88"/>
    </row>
    <row r="13" spans="1:18" ht="20" customHeight="1" x14ac:dyDescent="0.2">
      <c r="A13" s="161"/>
      <c r="B13" s="137"/>
      <c r="C13" s="44" t="s">
        <v>48</v>
      </c>
      <c r="D13" s="45">
        <v>1000</v>
      </c>
      <c r="E13" s="46" t="s">
        <v>43</v>
      </c>
      <c r="F13" s="90" t="s">
        <v>89</v>
      </c>
      <c r="G13" s="47" t="s">
        <v>49</v>
      </c>
      <c r="H13" s="136">
        <v>0</v>
      </c>
      <c r="I13" s="136"/>
      <c r="J13" s="20" t="s">
        <v>36</v>
      </c>
      <c r="K13" s="48">
        <f t="shared" si="1"/>
        <v>0</v>
      </c>
      <c r="L13" s="84">
        <f t="shared" si="0"/>
        <v>0</v>
      </c>
      <c r="P13" s="88"/>
    </row>
    <row r="14" spans="1:18" ht="20" customHeight="1" x14ac:dyDescent="0.2">
      <c r="A14" s="161"/>
      <c r="B14" s="151" t="s">
        <v>40</v>
      </c>
      <c r="C14" s="44" t="s">
        <v>50</v>
      </c>
      <c r="D14" s="45">
        <v>24780</v>
      </c>
      <c r="E14" s="46" t="s">
        <v>43</v>
      </c>
      <c r="F14" s="90" t="s">
        <v>89</v>
      </c>
      <c r="G14" s="47" t="s">
        <v>49</v>
      </c>
      <c r="H14" s="136">
        <v>0</v>
      </c>
      <c r="I14" s="136"/>
      <c r="J14" s="20" t="s">
        <v>36</v>
      </c>
      <c r="K14" s="48">
        <f t="shared" si="1"/>
        <v>0</v>
      </c>
      <c r="L14" s="84">
        <f>ROUNDDOWN(K14,-3)</f>
        <v>0</v>
      </c>
      <c r="P14" s="88"/>
    </row>
    <row r="15" spans="1:18" ht="20" customHeight="1" x14ac:dyDescent="0.2">
      <c r="A15" s="161"/>
      <c r="B15" s="153"/>
      <c r="C15" s="44" t="s">
        <v>51</v>
      </c>
      <c r="D15" s="45">
        <v>9480</v>
      </c>
      <c r="E15" s="46" t="s">
        <v>43</v>
      </c>
      <c r="F15" s="90" t="s">
        <v>89</v>
      </c>
      <c r="G15" s="47" t="s">
        <v>49</v>
      </c>
      <c r="H15" s="136">
        <v>0</v>
      </c>
      <c r="I15" s="136"/>
      <c r="J15" s="20" t="s">
        <v>36</v>
      </c>
      <c r="K15" s="48">
        <f t="shared" si="1"/>
        <v>0</v>
      </c>
      <c r="L15" s="84">
        <f>ROUNDDOWN(K15,-3)</f>
        <v>0</v>
      </c>
      <c r="P15" s="88"/>
    </row>
    <row r="16" spans="1:18" ht="20" customHeight="1" x14ac:dyDescent="0.2">
      <c r="A16" s="162"/>
      <c r="B16" s="49" t="s">
        <v>41</v>
      </c>
      <c r="C16" s="50" t="s">
        <v>52</v>
      </c>
      <c r="D16" s="51">
        <v>5000</v>
      </c>
      <c r="E16" s="52" t="s">
        <v>43</v>
      </c>
      <c r="F16" s="91" t="s">
        <v>89</v>
      </c>
      <c r="G16" s="18" t="s">
        <v>49</v>
      </c>
      <c r="H16" s="150">
        <v>0</v>
      </c>
      <c r="I16" s="160"/>
      <c r="J16" s="17" t="s">
        <v>68</v>
      </c>
      <c r="K16" s="53">
        <f>D16*H16</f>
        <v>0</v>
      </c>
      <c r="L16" s="53">
        <f>ROUNDDOWN(K16,-3)</f>
        <v>0</v>
      </c>
      <c r="P16" s="88"/>
    </row>
    <row r="17" spans="1:16" ht="25" customHeight="1" x14ac:dyDescent="0.2">
      <c r="A17" s="148" t="s">
        <v>2</v>
      </c>
      <c r="B17" s="149"/>
      <c r="C17" s="149"/>
      <c r="D17" s="149"/>
      <c r="E17" s="149"/>
      <c r="F17" s="149"/>
      <c r="G17" s="149"/>
      <c r="H17" s="149"/>
      <c r="I17" s="149"/>
      <c r="J17" s="149"/>
      <c r="K17" s="69"/>
      <c r="L17" s="28"/>
      <c r="P17" s="88"/>
    </row>
    <row r="18" spans="1:16" ht="20" customHeight="1" x14ac:dyDescent="0.2">
      <c r="A18" s="25"/>
      <c r="B18" s="8" t="s">
        <v>55</v>
      </c>
      <c r="C18" s="54" t="s">
        <v>59</v>
      </c>
      <c r="D18" s="10">
        <v>500000</v>
      </c>
      <c r="E18" s="55" t="s">
        <v>58</v>
      </c>
      <c r="F18" s="89" t="s">
        <v>89</v>
      </c>
      <c r="G18" s="11" t="s">
        <v>1</v>
      </c>
      <c r="H18" s="135">
        <v>0</v>
      </c>
      <c r="I18" s="135"/>
      <c r="J18" s="12" t="s">
        <v>23</v>
      </c>
      <c r="K18" s="31">
        <f>(ROUNDDOWN(H18,0))/2</f>
        <v>0</v>
      </c>
      <c r="L18" s="31">
        <f>IF(H18&lt;&gt;"",(ROUNDDOWN((MIN(D18,K18)),-3)),"")</f>
        <v>0</v>
      </c>
      <c r="M18" s="22"/>
      <c r="P18" s="88"/>
    </row>
    <row r="19" spans="1:16" ht="20" customHeight="1" x14ac:dyDescent="0.2">
      <c r="A19" s="26"/>
      <c r="B19" s="56" t="s">
        <v>56</v>
      </c>
      <c r="C19" s="57" t="s">
        <v>57</v>
      </c>
      <c r="D19" s="15">
        <v>1000000</v>
      </c>
      <c r="E19" s="58" t="s">
        <v>58</v>
      </c>
      <c r="F19" s="91" t="s">
        <v>89</v>
      </c>
      <c r="G19" s="16" t="s">
        <v>1</v>
      </c>
      <c r="H19" s="150">
        <v>0</v>
      </c>
      <c r="I19" s="150"/>
      <c r="J19" s="17" t="s">
        <v>23</v>
      </c>
      <c r="K19" s="32">
        <f>IF(H19&lt;&gt;"",(MIN(D19,H19)),"")</f>
        <v>0</v>
      </c>
      <c r="L19" s="32">
        <f>IF(H19&lt;&gt;"",(ROUNDDOWN(K19,-3)),"")</f>
        <v>0</v>
      </c>
      <c r="M19" s="22"/>
      <c r="P19" s="88"/>
    </row>
    <row r="20" spans="1:16" ht="25" customHeight="1" x14ac:dyDescent="0.2">
      <c r="A20" s="148" t="s">
        <v>3</v>
      </c>
      <c r="B20" s="149"/>
      <c r="C20" s="149"/>
      <c r="D20" s="149"/>
      <c r="E20" s="149"/>
      <c r="F20" s="149"/>
      <c r="G20" s="149"/>
      <c r="H20" s="149"/>
      <c r="I20" s="149"/>
      <c r="J20" s="149"/>
      <c r="K20" s="69"/>
      <c r="L20" s="28"/>
      <c r="P20" s="88"/>
    </row>
    <row r="21" spans="1:16" ht="20" customHeight="1" x14ac:dyDescent="0.2">
      <c r="A21" s="27"/>
      <c r="B21" s="157" t="s">
        <v>79</v>
      </c>
      <c r="C21" s="54" t="s">
        <v>72</v>
      </c>
      <c r="D21" s="10">
        <v>12830</v>
      </c>
      <c r="E21" s="59" t="s">
        <v>43</v>
      </c>
      <c r="F21" s="89" t="s">
        <v>89</v>
      </c>
      <c r="G21" s="42" t="s">
        <v>34</v>
      </c>
      <c r="H21" s="135">
        <v>0</v>
      </c>
      <c r="I21" s="135"/>
      <c r="J21" s="42" t="s">
        <v>25</v>
      </c>
      <c r="K21" s="43">
        <f>D21*H21</f>
        <v>0</v>
      </c>
      <c r="L21" s="85">
        <f t="shared" ref="L21:L26" si="2">ROUNDDOWN(K21,-3)</f>
        <v>0</v>
      </c>
      <c r="P21" s="88"/>
    </row>
    <row r="22" spans="1:16" ht="20" customHeight="1" x14ac:dyDescent="0.2">
      <c r="A22" s="27"/>
      <c r="B22" s="137"/>
      <c r="C22" s="64" t="s">
        <v>60</v>
      </c>
      <c r="D22" s="60">
        <v>7910</v>
      </c>
      <c r="E22" s="61" t="s">
        <v>43</v>
      </c>
      <c r="F22" s="90" t="s">
        <v>89</v>
      </c>
      <c r="G22" s="20" t="s">
        <v>49</v>
      </c>
      <c r="H22" s="136">
        <v>0</v>
      </c>
      <c r="I22" s="136"/>
      <c r="J22" s="47" t="s">
        <v>68</v>
      </c>
      <c r="K22" s="48">
        <f>D22*H22</f>
        <v>0</v>
      </c>
      <c r="L22" s="84">
        <f t="shared" si="2"/>
        <v>0</v>
      </c>
      <c r="P22" s="88"/>
    </row>
    <row r="23" spans="1:16" ht="20" customHeight="1" x14ac:dyDescent="0.2">
      <c r="A23" s="27"/>
      <c r="B23" s="137"/>
      <c r="C23" s="64" t="s">
        <v>61</v>
      </c>
      <c r="D23" s="60">
        <v>7440</v>
      </c>
      <c r="E23" s="61" t="s">
        <v>43</v>
      </c>
      <c r="F23" s="90" t="s">
        <v>89</v>
      </c>
      <c r="G23" s="20" t="s">
        <v>33</v>
      </c>
      <c r="H23" s="136">
        <v>0</v>
      </c>
      <c r="I23" s="136"/>
      <c r="J23" s="47" t="s">
        <v>68</v>
      </c>
      <c r="K23" s="48">
        <f t="shared" ref="K23:K25" si="3">D23*H23</f>
        <v>0</v>
      </c>
      <c r="L23" s="84">
        <f t="shared" si="2"/>
        <v>0</v>
      </c>
      <c r="P23" s="88"/>
    </row>
    <row r="24" spans="1:16" ht="20" customHeight="1" x14ac:dyDescent="0.2">
      <c r="A24" s="27"/>
      <c r="B24" s="137"/>
      <c r="C24" s="64" t="s">
        <v>71</v>
      </c>
      <c r="D24" s="60">
        <v>10890</v>
      </c>
      <c r="E24" s="61" t="s">
        <v>43</v>
      </c>
      <c r="F24" s="90" t="s">
        <v>89</v>
      </c>
      <c r="G24" s="20" t="s">
        <v>49</v>
      </c>
      <c r="H24" s="136">
        <v>0</v>
      </c>
      <c r="I24" s="136"/>
      <c r="J24" s="47" t="s">
        <v>68</v>
      </c>
      <c r="K24" s="48">
        <f t="shared" si="3"/>
        <v>0</v>
      </c>
      <c r="L24" s="84">
        <f t="shared" si="2"/>
        <v>0</v>
      </c>
      <c r="P24" s="88"/>
    </row>
    <row r="25" spans="1:16" ht="20" customHeight="1" x14ac:dyDescent="0.2">
      <c r="A25" s="27"/>
      <c r="B25" s="137"/>
      <c r="C25" s="64" t="s">
        <v>73</v>
      </c>
      <c r="D25" s="60">
        <v>6150</v>
      </c>
      <c r="E25" s="61" t="s">
        <v>43</v>
      </c>
      <c r="F25" s="90" t="s">
        <v>89</v>
      </c>
      <c r="G25" s="20" t="s">
        <v>49</v>
      </c>
      <c r="H25" s="136">
        <v>0</v>
      </c>
      <c r="I25" s="136"/>
      <c r="J25" s="47" t="s">
        <v>68</v>
      </c>
      <c r="K25" s="48">
        <f t="shared" si="3"/>
        <v>0</v>
      </c>
      <c r="L25" s="48">
        <f t="shared" si="2"/>
        <v>0</v>
      </c>
      <c r="P25" s="88"/>
    </row>
    <row r="26" spans="1:16" ht="20" customHeight="1" x14ac:dyDescent="0.2">
      <c r="A26" s="30"/>
      <c r="B26" s="138"/>
      <c r="C26" s="57" t="s">
        <v>74</v>
      </c>
      <c r="D26" s="15">
        <v>6450</v>
      </c>
      <c r="E26" s="62" t="s">
        <v>43</v>
      </c>
      <c r="F26" s="91" t="s">
        <v>89</v>
      </c>
      <c r="G26" s="17" t="s">
        <v>49</v>
      </c>
      <c r="H26" s="150">
        <v>0</v>
      </c>
      <c r="I26" s="150"/>
      <c r="J26" s="17" t="s">
        <v>68</v>
      </c>
      <c r="K26" s="53">
        <f>D26*H26</f>
        <v>0</v>
      </c>
      <c r="L26" s="86">
        <f t="shared" si="2"/>
        <v>0</v>
      </c>
      <c r="P26" s="88"/>
    </row>
    <row r="27" spans="1:16" ht="25" customHeight="1" x14ac:dyDescent="0.2">
      <c r="A27" s="148" t="s">
        <v>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69"/>
      <c r="L27" s="28"/>
      <c r="P27" s="88"/>
    </row>
    <row r="28" spans="1:16" ht="20" customHeight="1" x14ac:dyDescent="0.2">
      <c r="A28" s="27"/>
      <c r="B28" s="63" t="s">
        <v>62</v>
      </c>
      <c r="C28" s="54" t="s">
        <v>52</v>
      </c>
      <c r="D28" s="10">
        <v>41390</v>
      </c>
      <c r="E28" s="59" t="s">
        <v>43</v>
      </c>
      <c r="F28" s="89" t="s">
        <v>89</v>
      </c>
      <c r="G28" s="42" t="s">
        <v>34</v>
      </c>
      <c r="H28" s="135">
        <v>0</v>
      </c>
      <c r="I28" s="135"/>
      <c r="J28" s="42" t="s">
        <v>25</v>
      </c>
      <c r="K28" s="43">
        <f>D28*H28</f>
        <v>0</v>
      </c>
      <c r="L28" s="43">
        <f>ROUNDDOWN(K28,-3)</f>
        <v>0</v>
      </c>
      <c r="P28" s="88"/>
    </row>
    <row r="29" spans="1:16" ht="20" customHeight="1" x14ac:dyDescent="0.2">
      <c r="A29" s="27"/>
      <c r="B29" s="137" t="s">
        <v>63</v>
      </c>
      <c r="C29" s="64" t="s">
        <v>70</v>
      </c>
      <c r="D29" s="60">
        <v>3300</v>
      </c>
      <c r="E29" s="61" t="s">
        <v>43</v>
      </c>
      <c r="F29" s="90" t="s">
        <v>89</v>
      </c>
      <c r="G29" s="20" t="s">
        <v>49</v>
      </c>
      <c r="H29" s="136">
        <v>0</v>
      </c>
      <c r="I29" s="136"/>
      <c r="J29" s="47" t="s">
        <v>68</v>
      </c>
      <c r="K29" s="48">
        <f>D29*H29</f>
        <v>0</v>
      </c>
      <c r="L29" s="48">
        <f t="shared" ref="L29:L30" si="4">ROUNDDOWN(K29,-3)</f>
        <v>0</v>
      </c>
    </row>
    <row r="30" spans="1:16" ht="20" customHeight="1" x14ac:dyDescent="0.2">
      <c r="A30" s="27"/>
      <c r="B30" s="137"/>
      <c r="C30" s="64" t="s">
        <v>69</v>
      </c>
      <c r="D30" s="60">
        <v>2400</v>
      </c>
      <c r="E30" s="61" t="s">
        <v>43</v>
      </c>
      <c r="F30" s="90" t="s">
        <v>89</v>
      </c>
      <c r="G30" s="20" t="s">
        <v>33</v>
      </c>
      <c r="H30" s="136">
        <v>0</v>
      </c>
      <c r="I30" s="136"/>
      <c r="J30" s="47" t="s">
        <v>68</v>
      </c>
      <c r="K30" s="48">
        <f>D30*H30</f>
        <v>0</v>
      </c>
      <c r="L30" s="48">
        <f t="shared" si="4"/>
        <v>0</v>
      </c>
    </row>
    <row r="31" spans="1:16" ht="20" customHeight="1" x14ac:dyDescent="0.2">
      <c r="A31" s="27"/>
      <c r="B31" s="151" t="s">
        <v>64</v>
      </c>
      <c r="C31" s="154" t="s">
        <v>52</v>
      </c>
      <c r="D31" s="60">
        <v>3000</v>
      </c>
      <c r="E31" s="61" t="s">
        <v>43</v>
      </c>
      <c r="F31" s="92"/>
      <c r="G31" s="20" t="s">
        <v>49</v>
      </c>
      <c r="H31" s="136">
        <v>0</v>
      </c>
      <c r="I31" s="136"/>
      <c r="J31" s="47" t="s">
        <v>68</v>
      </c>
      <c r="K31" s="48">
        <f>D31*H31</f>
        <v>0</v>
      </c>
      <c r="L31" s="48">
        <f>ROUNDDOWN(K31,-3)</f>
        <v>0</v>
      </c>
    </row>
    <row r="32" spans="1:16" ht="20" customHeight="1" x14ac:dyDescent="0.2">
      <c r="A32" s="27"/>
      <c r="B32" s="152"/>
      <c r="C32" s="155"/>
      <c r="D32" s="60">
        <v>3000</v>
      </c>
      <c r="E32" s="61" t="s">
        <v>43</v>
      </c>
      <c r="F32" s="92"/>
      <c r="G32" s="20" t="s">
        <v>49</v>
      </c>
      <c r="H32" s="136">
        <v>0</v>
      </c>
      <c r="I32" s="136"/>
      <c r="J32" s="47" t="s">
        <v>68</v>
      </c>
      <c r="K32" s="48">
        <f t="shared" ref="K32:K39" si="5">D32*H32</f>
        <v>0</v>
      </c>
      <c r="L32" s="48">
        <f>ROUNDDOWN(K32,-3)</f>
        <v>0</v>
      </c>
    </row>
    <row r="33" spans="1:12" ht="20" customHeight="1" x14ac:dyDescent="0.2">
      <c r="A33" s="27"/>
      <c r="B33" s="153"/>
      <c r="C33" s="156"/>
      <c r="D33" s="60">
        <v>3000</v>
      </c>
      <c r="E33" s="61" t="s">
        <v>43</v>
      </c>
      <c r="F33" s="92"/>
      <c r="G33" s="20" t="s">
        <v>49</v>
      </c>
      <c r="H33" s="136">
        <v>0</v>
      </c>
      <c r="I33" s="136"/>
      <c r="J33" s="47" t="s">
        <v>68</v>
      </c>
      <c r="K33" s="48">
        <f t="shared" si="5"/>
        <v>0</v>
      </c>
      <c r="L33" s="48">
        <f>ROUNDDOWN(K33,-3)</f>
        <v>0</v>
      </c>
    </row>
    <row r="34" spans="1:12" ht="20" customHeight="1" x14ac:dyDescent="0.2">
      <c r="A34" s="27"/>
      <c r="B34" s="151" t="s">
        <v>65</v>
      </c>
      <c r="C34" s="154" t="s">
        <v>52</v>
      </c>
      <c r="D34" s="60">
        <v>1400</v>
      </c>
      <c r="E34" s="61" t="s">
        <v>43</v>
      </c>
      <c r="F34" s="92"/>
      <c r="G34" s="20" t="s">
        <v>49</v>
      </c>
      <c r="H34" s="136">
        <v>0</v>
      </c>
      <c r="I34" s="136"/>
      <c r="J34" s="47" t="s">
        <v>68</v>
      </c>
      <c r="K34" s="48">
        <f t="shared" si="5"/>
        <v>0</v>
      </c>
      <c r="L34" s="48">
        <f t="shared" ref="L34:L39" si="6">ROUNDDOWN(K34,-3)</f>
        <v>0</v>
      </c>
    </row>
    <row r="35" spans="1:12" ht="20" customHeight="1" x14ac:dyDescent="0.2">
      <c r="A35" s="27"/>
      <c r="B35" s="152"/>
      <c r="C35" s="155"/>
      <c r="D35" s="60">
        <v>1400</v>
      </c>
      <c r="E35" s="61" t="s">
        <v>43</v>
      </c>
      <c r="F35" s="92"/>
      <c r="G35" s="20" t="s">
        <v>49</v>
      </c>
      <c r="H35" s="136">
        <v>0</v>
      </c>
      <c r="I35" s="136"/>
      <c r="J35" s="47" t="s">
        <v>68</v>
      </c>
      <c r="K35" s="48">
        <f t="shared" si="5"/>
        <v>0</v>
      </c>
      <c r="L35" s="48">
        <f t="shared" si="6"/>
        <v>0</v>
      </c>
    </row>
    <row r="36" spans="1:12" ht="20" customHeight="1" x14ac:dyDescent="0.2">
      <c r="A36" s="27"/>
      <c r="B36" s="153"/>
      <c r="C36" s="156"/>
      <c r="D36" s="60">
        <v>1400</v>
      </c>
      <c r="E36" s="61" t="s">
        <v>43</v>
      </c>
      <c r="F36" s="92"/>
      <c r="G36" s="20" t="s">
        <v>49</v>
      </c>
      <c r="H36" s="136">
        <v>0</v>
      </c>
      <c r="I36" s="136"/>
      <c r="J36" s="47" t="s">
        <v>68</v>
      </c>
      <c r="K36" s="48">
        <f t="shared" si="5"/>
        <v>0</v>
      </c>
      <c r="L36" s="48">
        <f t="shared" si="6"/>
        <v>0</v>
      </c>
    </row>
    <row r="37" spans="1:12" ht="20" customHeight="1" x14ac:dyDescent="0.2">
      <c r="A37" s="27"/>
      <c r="B37" s="151" t="s">
        <v>66</v>
      </c>
      <c r="C37" s="154" t="s">
        <v>52</v>
      </c>
      <c r="D37" s="60">
        <v>2300</v>
      </c>
      <c r="E37" s="61" t="s">
        <v>43</v>
      </c>
      <c r="F37" s="92"/>
      <c r="G37" s="20" t="s">
        <v>49</v>
      </c>
      <c r="H37" s="136">
        <v>0</v>
      </c>
      <c r="I37" s="136"/>
      <c r="J37" s="47" t="s">
        <v>68</v>
      </c>
      <c r="K37" s="48">
        <f t="shared" si="5"/>
        <v>0</v>
      </c>
      <c r="L37" s="48">
        <f t="shared" si="6"/>
        <v>0</v>
      </c>
    </row>
    <row r="38" spans="1:12" ht="20" customHeight="1" x14ac:dyDescent="0.2">
      <c r="A38" s="27"/>
      <c r="B38" s="152"/>
      <c r="C38" s="155"/>
      <c r="D38" s="60">
        <v>2300</v>
      </c>
      <c r="E38" s="61" t="s">
        <v>43</v>
      </c>
      <c r="F38" s="92"/>
      <c r="G38" s="20" t="s">
        <v>49</v>
      </c>
      <c r="H38" s="136">
        <v>0</v>
      </c>
      <c r="I38" s="136"/>
      <c r="J38" s="47" t="s">
        <v>68</v>
      </c>
      <c r="K38" s="48">
        <f t="shared" si="5"/>
        <v>0</v>
      </c>
      <c r="L38" s="48">
        <f t="shared" si="6"/>
        <v>0</v>
      </c>
    </row>
    <row r="39" spans="1:12" ht="20" customHeight="1" x14ac:dyDescent="0.2">
      <c r="A39" s="27"/>
      <c r="B39" s="153"/>
      <c r="C39" s="156"/>
      <c r="D39" s="60">
        <v>2300</v>
      </c>
      <c r="E39" s="61" t="s">
        <v>43</v>
      </c>
      <c r="F39" s="92"/>
      <c r="G39" s="20" t="s">
        <v>49</v>
      </c>
      <c r="H39" s="136">
        <v>0</v>
      </c>
      <c r="I39" s="136"/>
      <c r="J39" s="47" t="s">
        <v>68</v>
      </c>
      <c r="K39" s="48">
        <f t="shared" si="5"/>
        <v>0</v>
      </c>
      <c r="L39" s="48">
        <f t="shared" si="6"/>
        <v>0</v>
      </c>
    </row>
    <row r="40" spans="1:12" ht="20" customHeight="1" x14ac:dyDescent="0.2">
      <c r="A40" s="27"/>
      <c r="B40" s="49" t="s">
        <v>67</v>
      </c>
      <c r="C40" s="57" t="s">
        <v>52</v>
      </c>
      <c r="D40" s="15">
        <v>4900</v>
      </c>
      <c r="E40" s="62" t="s">
        <v>43</v>
      </c>
      <c r="F40" s="95"/>
      <c r="G40" s="17" t="s">
        <v>49</v>
      </c>
      <c r="H40" s="150">
        <v>0</v>
      </c>
      <c r="I40" s="150"/>
      <c r="J40" s="17" t="s">
        <v>68</v>
      </c>
      <c r="K40" s="53">
        <f>D40*H40</f>
        <v>0</v>
      </c>
      <c r="L40" s="53">
        <f>ROUNDDOWN(K40,-3)</f>
        <v>0</v>
      </c>
    </row>
    <row r="41" spans="1:12" ht="25" customHeight="1" x14ac:dyDescent="0.2">
      <c r="A41" s="145" t="s">
        <v>76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7"/>
      <c r="L41" s="29">
        <f>SUM(L4:L40)</f>
        <v>0</v>
      </c>
    </row>
  </sheetData>
  <protectedRanges>
    <protectedRange sqref="H27:I27 H9:I15 H17:I20 J22:J25 J1 H5:I7 J29:J39" name="対象経費算定表_1_1"/>
  </protectedRanges>
  <mergeCells count="56">
    <mergeCell ref="H40:I40"/>
    <mergeCell ref="A41:K41"/>
    <mergeCell ref="H35:I35"/>
    <mergeCell ref="H36:I36"/>
    <mergeCell ref="B37:B39"/>
    <mergeCell ref="C37:C39"/>
    <mergeCell ref="H37:I37"/>
    <mergeCell ref="H38:I38"/>
    <mergeCell ref="H39:I39"/>
    <mergeCell ref="H24:I24"/>
    <mergeCell ref="H25:I25"/>
    <mergeCell ref="H26:I26"/>
    <mergeCell ref="H14:I14"/>
    <mergeCell ref="H15:I15"/>
    <mergeCell ref="H16:I16"/>
    <mergeCell ref="A17:J17"/>
    <mergeCell ref="B21:B26"/>
    <mergeCell ref="H18:I18"/>
    <mergeCell ref="H19:I19"/>
    <mergeCell ref="A20:J20"/>
    <mergeCell ref="H21:I21"/>
    <mergeCell ref="H22:I22"/>
    <mergeCell ref="A8:A16"/>
    <mergeCell ref="B9:B13"/>
    <mergeCell ref="B14:B15"/>
    <mergeCell ref="H10:I10"/>
    <mergeCell ref="H11:I11"/>
    <mergeCell ref="H23:I23"/>
    <mergeCell ref="H12:I12"/>
    <mergeCell ref="H13:I13"/>
    <mergeCell ref="A3:J3"/>
    <mergeCell ref="H4:I4"/>
    <mergeCell ref="H5:I5"/>
    <mergeCell ref="H6:I6"/>
    <mergeCell ref="A1:B1"/>
    <mergeCell ref="A2:B2"/>
    <mergeCell ref="C2:E2"/>
    <mergeCell ref="A4:A6"/>
    <mergeCell ref="B5:B6"/>
    <mergeCell ref="E1:I1"/>
    <mergeCell ref="A7:J7"/>
    <mergeCell ref="A27:J27"/>
    <mergeCell ref="H28:I28"/>
    <mergeCell ref="H29:I29"/>
    <mergeCell ref="B34:B36"/>
    <mergeCell ref="C34:C36"/>
    <mergeCell ref="H34:I34"/>
    <mergeCell ref="H30:I30"/>
    <mergeCell ref="B31:B33"/>
    <mergeCell ref="C31:C33"/>
    <mergeCell ref="H31:I31"/>
    <mergeCell ref="H32:I32"/>
    <mergeCell ref="H33:I33"/>
    <mergeCell ref="B29:B30"/>
    <mergeCell ref="H8:I8"/>
    <mergeCell ref="H9:I9"/>
  </mergeCells>
  <phoneticPr fontId="2"/>
  <dataValidations count="2">
    <dataValidation type="list" allowBlank="1" showInputMessage="1" showErrorMessage="1" sqref="F40" xr:uid="{30583954-70EC-4D8E-BD47-964921840D6E}">
      <formula1>$Q$2:$Q$3</formula1>
    </dataValidation>
    <dataValidation type="list" allowBlank="1" showInputMessage="1" showErrorMessage="1" sqref="F31:F39" xr:uid="{C25647DA-5EF6-424F-B61A-C9846CDA0A42}">
      <formula1>$P$2:$P$9</formula1>
    </dataValidation>
  </dataValidations>
  <pageMargins left="0.7" right="0.2" top="0.75" bottom="0.75" header="0.3" footer="0.3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46E4-F4F7-44A0-A95A-A26E8B0F4DE4}">
  <sheetPr>
    <tabColor rgb="FFFFFF00"/>
    <pageSetUpPr fitToPage="1"/>
  </sheetPr>
  <dimension ref="A1:J19"/>
  <sheetViews>
    <sheetView zoomScale="80" zoomScaleNormal="80" workbookViewId="0">
      <selection activeCell="D9" sqref="D9"/>
    </sheetView>
  </sheetViews>
  <sheetFormatPr defaultColWidth="9" defaultRowHeight="22.5" x14ac:dyDescent="0.2"/>
  <cols>
    <col min="1" max="1" width="6" style="73" customWidth="1"/>
    <col min="2" max="2" width="36.08984375" style="73" customWidth="1"/>
    <col min="3" max="3" width="21.54296875" style="73" customWidth="1"/>
    <col min="4" max="4" width="20.54296875" style="73" customWidth="1"/>
    <col min="5" max="5" width="6" style="73" customWidth="1"/>
    <col min="6" max="6" width="40.6328125" style="73" customWidth="1"/>
    <col min="7" max="7" width="18.26953125" style="73" customWidth="1"/>
    <col min="8" max="10" width="6.08984375" style="73" customWidth="1"/>
    <col min="11" max="16384" width="9" style="73"/>
  </cols>
  <sheetData>
    <row r="1" spans="1:10" ht="36.75" customHeight="1" x14ac:dyDescent="0.2">
      <c r="A1" s="165" t="s">
        <v>94</v>
      </c>
      <c r="B1" s="165"/>
      <c r="C1" s="165"/>
      <c r="D1" s="165"/>
      <c r="E1" s="71"/>
      <c r="F1" s="71"/>
      <c r="G1" s="71"/>
      <c r="H1" s="72"/>
      <c r="I1" s="72"/>
      <c r="J1" s="72"/>
    </row>
    <row r="2" spans="1:10" ht="17.149999999999999" customHeight="1" thickBot="1" x14ac:dyDescent="0.25">
      <c r="A2" s="166"/>
      <c r="B2" s="166"/>
      <c r="C2" s="166"/>
      <c r="D2" s="166"/>
      <c r="H2" s="74"/>
      <c r="I2" s="74"/>
      <c r="J2" s="74"/>
    </row>
    <row r="3" spans="1:10" ht="30" customHeight="1" thickBot="1" x14ac:dyDescent="0.25">
      <c r="A3" s="167" t="s">
        <v>0</v>
      </c>
      <c r="B3" s="168"/>
      <c r="C3" s="169"/>
      <c r="D3" s="75" t="s">
        <v>95</v>
      </c>
      <c r="H3" s="74"/>
      <c r="I3" s="74"/>
      <c r="J3" s="74"/>
    </row>
    <row r="4" spans="1:10" ht="30" customHeight="1" x14ac:dyDescent="0.2">
      <c r="A4" s="170" t="s">
        <v>1</v>
      </c>
      <c r="B4" s="163" t="s">
        <v>6</v>
      </c>
      <c r="C4" s="164"/>
      <c r="D4" s="76">
        <f>SUM(【補助対象経費額算定表】:【事業所の追加あれば使用③】!L4)</f>
        <v>0</v>
      </c>
      <c r="H4" s="74"/>
      <c r="I4" s="77"/>
      <c r="J4" s="74"/>
    </row>
    <row r="5" spans="1:10" ht="30" customHeight="1" x14ac:dyDescent="0.2">
      <c r="A5" s="171"/>
      <c r="B5" s="163" t="s">
        <v>5</v>
      </c>
      <c r="C5" s="164"/>
      <c r="D5" s="76">
        <f>SUM(【補助対象経費額算定表】:【事業所の追加あれば使用③】!L5:L6)</f>
        <v>0</v>
      </c>
      <c r="H5" s="74"/>
      <c r="I5" s="74"/>
      <c r="J5" s="74"/>
    </row>
    <row r="6" spans="1:10" ht="30" customHeight="1" x14ac:dyDescent="0.2">
      <c r="A6" s="171"/>
      <c r="B6" s="163" t="s">
        <v>7</v>
      </c>
      <c r="C6" s="164"/>
      <c r="D6" s="76">
        <f>SUM(【補助対象経費額算定表】:【事業所の追加あれば使用③】!L8)</f>
        <v>0</v>
      </c>
      <c r="H6" s="78"/>
      <c r="I6" s="77"/>
      <c r="J6" s="77"/>
    </row>
    <row r="7" spans="1:10" ht="30" customHeight="1" x14ac:dyDescent="0.2">
      <c r="A7" s="171"/>
      <c r="B7" s="163" t="s">
        <v>8</v>
      </c>
      <c r="C7" s="164"/>
      <c r="D7" s="76">
        <f>SUM(【補助対象経費額算定表】:【事業所の追加あれば使用③】!L9:L13)</f>
        <v>0</v>
      </c>
      <c r="H7" s="77"/>
      <c r="I7" s="74"/>
      <c r="J7" s="74"/>
    </row>
    <row r="8" spans="1:10" ht="30" customHeight="1" x14ac:dyDescent="0.2">
      <c r="A8" s="171"/>
      <c r="B8" s="163" t="s">
        <v>9</v>
      </c>
      <c r="C8" s="164"/>
      <c r="D8" s="76">
        <f>SUM(【補助対象経費額算定表】:【事業所の追加あれば使用③】!L14:L15)</f>
        <v>0</v>
      </c>
      <c r="H8" s="77"/>
      <c r="I8" s="74"/>
      <c r="J8" s="74"/>
    </row>
    <row r="9" spans="1:10" ht="30" customHeight="1" x14ac:dyDescent="0.2">
      <c r="A9" s="171"/>
      <c r="B9" s="163" t="s">
        <v>10</v>
      </c>
      <c r="C9" s="164"/>
      <c r="D9" s="76">
        <f>SUM(【補助対象経費額算定表】:【事業所の追加あれば使用③】!L16)</f>
        <v>0</v>
      </c>
      <c r="H9" s="77"/>
      <c r="I9" s="74"/>
      <c r="J9" s="74"/>
    </row>
    <row r="10" spans="1:10" ht="30" customHeight="1" x14ac:dyDescent="0.2">
      <c r="A10" s="171"/>
      <c r="B10" s="163" t="s">
        <v>11</v>
      </c>
      <c r="C10" s="164"/>
      <c r="D10" s="76">
        <f>SUM(【補助対象経費額算定表】:【事業所の追加あれば使用③】!L18)</f>
        <v>0</v>
      </c>
      <c r="H10" s="77"/>
      <c r="I10" s="74"/>
      <c r="J10" s="74"/>
    </row>
    <row r="11" spans="1:10" ht="30" customHeight="1" x14ac:dyDescent="0.2">
      <c r="A11" s="171"/>
      <c r="B11" s="79" t="s">
        <v>12</v>
      </c>
      <c r="C11" s="80"/>
      <c r="D11" s="76">
        <f>SUM(【補助対象経費額算定表】:【事業所の追加あれば使用③】!L19)</f>
        <v>0</v>
      </c>
      <c r="H11" s="77"/>
      <c r="I11" s="74"/>
      <c r="J11" s="74"/>
    </row>
    <row r="12" spans="1:10" ht="30" customHeight="1" x14ac:dyDescent="0.2">
      <c r="A12" s="171"/>
      <c r="B12" s="163" t="s">
        <v>13</v>
      </c>
      <c r="C12" s="164"/>
      <c r="D12" s="76">
        <f>SUM(【補助対象経費額算定表】:【事業所の追加あれば使用③】!L21:L26)</f>
        <v>0</v>
      </c>
      <c r="H12" s="74"/>
      <c r="I12" s="77"/>
      <c r="J12" s="74"/>
    </row>
    <row r="13" spans="1:10" ht="30" customHeight="1" x14ac:dyDescent="0.2">
      <c r="A13" s="171"/>
      <c r="B13" s="163" t="s">
        <v>14</v>
      </c>
      <c r="C13" s="164"/>
      <c r="D13" s="76">
        <f>SUM(【補助対象経費額算定表】:【事業所の追加あれば使用③】!L28)</f>
        <v>0</v>
      </c>
      <c r="H13" s="74"/>
      <c r="I13" s="77"/>
      <c r="J13" s="74"/>
    </row>
    <row r="14" spans="1:10" ht="30" customHeight="1" x14ac:dyDescent="0.2">
      <c r="A14" s="171"/>
      <c r="B14" s="163" t="s">
        <v>15</v>
      </c>
      <c r="C14" s="164"/>
      <c r="D14" s="81">
        <f>SUM(【補助対象経費額算定表】:【事業所の追加あれば使用③】!L29:L30)</f>
        <v>0</v>
      </c>
      <c r="H14" s="74"/>
      <c r="I14" s="77"/>
      <c r="J14" s="74"/>
    </row>
    <row r="15" spans="1:10" ht="30" customHeight="1" x14ac:dyDescent="0.2">
      <c r="A15" s="171"/>
      <c r="B15" s="163" t="s">
        <v>16</v>
      </c>
      <c r="C15" s="164"/>
      <c r="D15" s="81">
        <f>SUM(【補助対象経費額算定表】:【事業所の追加あれば使用③】!L31:L33)</f>
        <v>0</v>
      </c>
      <c r="H15" s="74"/>
      <c r="I15" s="77"/>
      <c r="J15" s="74"/>
    </row>
    <row r="16" spans="1:10" ht="30" customHeight="1" x14ac:dyDescent="0.2">
      <c r="A16" s="171"/>
      <c r="B16" s="163" t="s">
        <v>17</v>
      </c>
      <c r="C16" s="164"/>
      <c r="D16" s="81">
        <f>SUM(【補助対象経費額算定表】:【事業所の追加あれば使用③】!L34:L36)</f>
        <v>0</v>
      </c>
      <c r="H16" s="74"/>
      <c r="I16" s="77"/>
      <c r="J16" s="74"/>
    </row>
    <row r="17" spans="1:10" ht="30" customHeight="1" x14ac:dyDescent="0.2">
      <c r="A17" s="171"/>
      <c r="B17" s="163" t="s">
        <v>18</v>
      </c>
      <c r="C17" s="164"/>
      <c r="D17" s="81">
        <f>SUM(【補助対象経費額算定表】:【事業所の追加あれば使用③】!L37:L39)</f>
        <v>0</v>
      </c>
      <c r="H17" s="74"/>
      <c r="I17" s="77"/>
      <c r="J17" s="74"/>
    </row>
    <row r="18" spans="1:10" ht="30" customHeight="1" thickBot="1" x14ac:dyDescent="0.25">
      <c r="A18" s="172"/>
      <c r="B18" s="173" t="s">
        <v>19</v>
      </c>
      <c r="C18" s="174"/>
      <c r="D18" s="97">
        <f>SUM(【補助対象経費額算定表】:【事業所の追加あれば使用③】!L40)</f>
        <v>0</v>
      </c>
      <c r="H18" s="74"/>
      <c r="I18" s="77"/>
      <c r="J18" s="74"/>
    </row>
    <row r="19" spans="1:10" ht="30" customHeight="1" thickBot="1" x14ac:dyDescent="0.25">
      <c r="A19" s="98"/>
      <c r="B19" s="175" t="s">
        <v>96</v>
      </c>
      <c r="C19" s="176"/>
      <c r="D19" s="82">
        <f>SUBTOTAL(9,D4:D18)</f>
        <v>0</v>
      </c>
      <c r="H19" s="74"/>
      <c r="I19" s="77"/>
      <c r="J19" s="74"/>
    </row>
  </sheetData>
  <protectedRanges>
    <protectedRange sqref="I9:J10 I5:J5 I7:J7" name="収入の部"/>
    <protectedRange sqref="B1:C1" name="年度_1"/>
  </protectedRanges>
  <mergeCells count="19">
    <mergeCell ref="B17:C17"/>
    <mergeCell ref="B18:C18"/>
    <mergeCell ref="B19:C19"/>
    <mergeCell ref="B8:C8"/>
    <mergeCell ref="B9:C9"/>
    <mergeCell ref="B10:C10"/>
    <mergeCell ref="B12:C12"/>
    <mergeCell ref="A1:D1"/>
    <mergeCell ref="A2:D2"/>
    <mergeCell ref="A3:C3"/>
    <mergeCell ref="B4:C4"/>
    <mergeCell ref="B5:C5"/>
    <mergeCell ref="B6:C6"/>
    <mergeCell ref="B7:C7"/>
    <mergeCell ref="A4:A18"/>
    <mergeCell ref="B13:C13"/>
    <mergeCell ref="B14:C14"/>
    <mergeCell ref="B15:C15"/>
    <mergeCell ref="B16:C16"/>
  </mergeCells>
  <phoneticPr fontId="2"/>
  <pageMargins left="0.7" right="0.7" top="0.47" bottom="0.2" header="0.3" footer="0.2"/>
  <pageSetup paperSize="9" scale="9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98FEA-7605-4E2E-A3EA-427B23A0D956}">
  <dimension ref="A1:X11"/>
  <sheetViews>
    <sheetView view="pageBreakPreview" zoomScale="89" zoomScaleNormal="100" zoomScaleSheetLayoutView="89" workbookViewId="0">
      <selection activeCell="Y12" sqref="Y12"/>
    </sheetView>
  </sheetViews>
  <sheetFormatPr defaultRowHeight="13" x14ac:dyDescent="0.2"/>
  <cols>
    <col min="1" max="23" width="5.6328125" customWidth="1"/>
  </cols>
  <sheetData>
    <row r="1" spans="1:24" ht="30" customHeight="1" x14ac:dyDescent="0.2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103" t="s">
        <v>103</v>
      </c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30" customHeight="1" x14ac:dyDescent="0.2">
      <c r="A2" s="123" t="s">
        <v>102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  <c r="N2" s="103" t="s">
        <v>102</v>
      </c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ht="30" customHeight="1" x14ac:dyDescent="0.2">
      <c r="A3" s="102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ht="30" customHeight="1" x14ac:dyDescent="0.2">
      <c r="A4" s="126" t="s">
        <v>97</v>
      </c>
      <c r="B4" s="121"/>
      <c r="C4" s="122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20" t="s">
        <v>97</v>
      </c>
      <c r="O4" s="121"/>
      <c r="P4" s="122"/>
      <c r="Q4" s="108" t="s">
        <v>104</v>
      </c>
      <c r="R4" s="108"/>
      <c r="S4" s="108"/>
      <c r="T4" s="108"/>
      <c r="U4" s="108"/>
      <c r="V4" s="108"/>
      <c r="W4" s="109"/>
      <c r="X4" s="103"/>
    </row>
    <row r="5" spans="1:24" ht="30" customHeight="1" x14ac:dyDescent="0.2">
      <c r="A5" s="102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4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ht="30" customHeight="1" x14ac:dyDescent="0.2">
      <c r="A6" s="111" t="s">
        <v>98</v>
      </c>
      <c r="B6" s="110"/>
      <c r="C6" s="110"/>
      <c r="D6" s="112"/>
      <c r="E6" s="112"/>
      <c r="F6" s="112"/>
      <c r="G6" s="112"/>
      <c r="H6" s="112"/>
      <c r="I6" s="112"/>
      <c r="J6" s="112"/>
      <c r="K6" s="112"/>
      <c r="L6" s="112"/>
      <c r="M6" s="113"/>
      <c r="N6" s="110" t="s">
        <v>98</v>
      </c>
      <c r="O6" s="110"/>
      <c r="P6" s="110"/>
      <c r="Q6" s="106" t="s">
        <v>105</v>
      </c>
      <c r="R6" s="106"/>
      <c r="S6" s="106"/>
      <c r="T6" s="106"/>
      <c r="U6" s="106"/>
      <c r="V6" s="106"/>
      <c r="W6" s="106"/>
      <c r="X6" s="103"/>
    </row>
    <row r="7" spans="1:24" ht="30" customHeight="1" x14ac:dyDescent="0.2">
      <c r="A7" s="111" t="s">
        <v>99</v>
      </c>
      <c r="B7" s="110"/>
      <c r="C7" s="110"/>
      <c r="D7" s="112"/>
      <c r="E7" s="112"/>
      <c r="F7" s="112"/>
      <c r="G7" s="112"/>
      <c r="H7" s="112"/>
      <c r="I7" s="112"/>
      <c r="J7" s="112"/>
      <c r="K7" s="112"/>
      <c r="L7" s="112"/>
      <c r="M7" s="113"/>
      <c r="N7" s="110" t="s">
        <v>99</v>
      </c>
      <c r="O7" s="110"/>
      <c r="P7" s="110"/>
      <c r="Q7" s="106" t="s">
        <v>106</v>
      </c>
      <c r="R7" s="106"/>
      <c r="S7" s="106"/>
      <c r="T7" s="106"/>
      <c r="U7" s="106"/>
      <c r="V7" s="106"/>
      <c r="W7" s="106"/>
      <c r="X7" s="103"/>
    </row>
    <row r="8" spans="1:24" ht="30" customHeight="1" x14ac:dyDescent="0.2">
      <c r="A8" s="111" t="s">
        <v>100</v>
      </c>
      <c r="B8" s="110"/>
      <c r="C8" s="110"/>
      <c r="D8" s="112"/>
      <c r="E8" s="112"/>
      <c r="F8" s="112"/>
      <c r="G8" s="112"/>
      <c r="H8" s="112"/>
      <c r="I8" s="112"/>
      <c r="J8" s="112"/>
      <c r="K8" s="112"/>
      <c r="L8" s="112"/>
      <c r="M8" s="113"/>
      <c r="N8" s="110" t="s">
        <v>100</v>
      </c>
      <c r="O8" s="110"/>
      <c r="P8" s="110"/>
      <c r="Q8" s="106" t="s">
        <v>107</v>
      </c>
      <c r="R8" s="106"/>
      <c r="S8" s="106"/>
      <c r="T8" s="106"/>
      <c r="U8" s="106"/>
      <c r="V8" s="106"/>
      <c r="W8" s="106"/>
      <c r="X8" s="103"/>
    </row>
    <row r="9" spans="1:24" ht="30" customHeight="1" thickBot="1" x14ac:dyDescent="0.25">
      <c r="A9" s="114" t="s">
        <v>101</v>
      </c>
      <c r="B9" s="115"/>
      <c r="C9" s="115"/>
      <c r="D9" s="116"/>
      <c r="E9" s="116"/>
      <c r="F9" s="116"/>
      <c r="G9" s="116"/>
      <c r="H9" s="116"/>
      <c r="I9" s="116"/>
      <c r="J9" s="116"/>
      <c r="K9" s="116"/>
      <c r="L9" s="116"/>
      <c r="M9" s="117"/>
      <c r="N9" s="110" t="s">
        <v>101</v>
      </c>
      <c r="O9" s="110"/>
      <c r="P9" s="110"/>
      <c r="Q9" s="106" t="s">
        <v>108</v>
      </c>
      <c r="R9" s="106"/>
      <c r="S9" s="106"/>
      <c r="T9" s="106"/>
      <c r="U9" s="106"/>
      <c r="V9" s="106"/>
      <c r="W9" s="106"/>
      <c r="X9" s="103"/>
    </row>
    <row r="10" spans="1:24" ht="30" customHeight="1" x14ac:dyDescent="0.2">
      <c r="A10" s="118" t="s">
        <v>109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07" t="s">
        <v>110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3"/>
    </row>
    <row r="11" spans="1:24" ht="18.5" x14ac:dyDescent="0.2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5"/>
    </row>
  </sheetData>
  <mergeCells count="23">
    <mergeCell ref="A7:C7"/>
    <mergeCell ref="D7:M7"/>
    <mergeCell ref="A2:M2"/>
    <mergeCell ref="A4:C4"/>
    <mergeCell ref="D4:M4"/>
    <mergeCell ref="A6:C6"/>
    <mergeCell ref="D6:M6"/>
    <mergeCell ref="A8:C8"/>
    <mergeCell ref="D8:M8"/>
    <mergeCell ref="A9:C9"/>
    <mergeCell ref="D9:M9"/>
    <mergeCell ref="A10:M10"/>
    <mergeCell ref="Q9:W9"/>
    <mergeCell ref="N10:W10"/>
    <mergeCell ref="Q4:W4"/>
    <mergeCell ref="N6:P6"/>
    <mergeCell ref="Q6:W6"/>
    <mergeCell ref="N7:P7"/>
    <mergeCell ref="Q7:W7"/>
    <mergeCell ref="N8:P8"/>
    <mergeCell ref="Q8:W8"/>
    <mergeCell ref="N4:P4"/>
    <mergeCell ref="N9:P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入力例</vt:lpstr>
      <vt:lpstr>【補助対象経費額算定表】</vt:lpstr>
      <vt:lpstr>【事業所の追加あれば使用①】</vt:lpstr>
      <vt:lpstr>【事業所の追加あれば使用②】</vt:lpstr>
      <vt:lpstr>【事業所の追加あれば使用③】</vt:lpstr>
      <vt:lpstr>所要額調査票</vt:lpstr>
      <vt:lpstr>担当者</vt:lpstr>
      <vt:lpstr>【事業所の追加あれば使用①】!Print_Area</vt:lpstr>
      <vt:lpstr>【事業所の追加あれば使用②】!Print_Area</vt:lpstr>
      <vt:lpstr>【事業所の追加あれば使用③】!Print_Area</vt:lpstr>
      <vt:lpstr>【補助対象経費額算定表】!Print_Area</vt:lpstr>
      <vt:lpstr>所要額調査票!Print_Area</vt:lpstr>
      <vt:lpstr>担当者!Print_Area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戸川 深雪</cp:lastModifiedBy>
  <cp:lastPrinted>2026-06-09T02:54:25Z</cp:lastPrinted>
  <dcterms:created xsi:type="dcterms:W3CDTF">2012-08-06T05:58:12Z</dcterms:created>
  <dcterms:modified xsi:type="dcterms:W3CDTF">2026-07-09T12:09:00Z</dcterms:modified>
</cp:coreProperties>
</file>