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za001\3100環境政策課\!!!!★★令和０５年度★★\000-1重点加速化事業（公共施設）\30（R5.5～）プロポーザル関係\0501公募開始\"/>
    </mc:Choice>
  </mc:AlternateContent>
  <bookViews>
    <workbookView xWindow="1920" yWindow="150" windowWidth="18645" windowHeight="12810" tabRatio="839"/>
  </bookViews>
  <sheets>
    <sheet name="ESCO施設" sheetId="46" r:id="rId1"/>
    <sheet name="表示順検討" sheetId="33" state="hidden" r:id="rId2"/>
    <sheet name="別表" sheetId="35" state="hidden" r:id="rId3"/>
    <sheet name="（参考）年次別事業費" sheetId="2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Q0対象建築物_W造を除く対象100㎡以上の棟数_プール更衣室含む">#REF!</definedName>
    <definedName name="_2DF400_" hidden="1">{"サーバ別",#N/A,FALSE,"業務改造"}</definedName>
    <definedName name="_2Q1対象建築物_W造を除く対象100㎡超の棟数_プール更衣室含む_個別対象外除く">[1]保全対象建築物!$A$1:$O$287</definedName>
    <definedName name="_3DF400_" hidden="1">{"サーバ別",#N/A,FALSE,"業務改造"}</definedName>
    <definedName name="_DF400" hidden="1">{"サーバ別",#N/A,FALSE,"業務改造"}</definedName>
    <definedName name="_Fill" hidden="1">[2]テーブル仕様!#REF!</definedName>
    <definedName name="_fill2" hidden="1">#REF!</definedName>
    <definedName name="_xlnm._FilterDatabase" localSheetId="3" hidden="1">'（参考）年次別事業費'!$A$24:$AL$837</definedName>
    <definedName name="_xlnm._FilterDatabase" localSheetId="0" hidden="1">ESCO施設!$A$4:$C$124</definedName>
    <definedName name="_Key1" hidden="1">#REF!</definedName>
    <definedName name="_Key1.1" hidden="1">#REF!</definedName>
    <definedName name="_Key2" hidden="1">#REF!</definedName>
    <definedName name="_Order1" hidden="1">255</definedName>
    <definedName name="_Order2" hidden="1">1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_Table1_In1" hidden="1">#REF!</definedName>
    <definedName name="_Table1_Out" hidden="1">#REF!</definedName>
    <definedName name="a" hidden="1">#REF!</definedName>
    <definedName name="aaaa" hidden="1">{"'表紙'!$A$1:$W$39"}</definedName>
    <definedName name="AccessDatabase" hidden="1">"C:\My Documents\１コン関連\Taiho2_SK_list.mdb"</definedName>
    <definedName name="AS2DocOpenMode" hidden="1">"AS2DocumentEdit"</definedName>
    <definedName name="b" hidden="1">#REF!</definedName>
    <definedName name="ｂｂ" hidden="1">{#N/A,#N/A,FALSE,"担当"}</definedName>
    <definedName name="bbbbb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cccccccc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HTML_CodePage" hidden="1">932</definedName>
    <definedName name="HTML_Control" hidden="1">{"'表紙'!$A$1:$W$39"}</definedName>
    <definedName name="HTML_Description" hidden="1">""</definedName>
    <definedName name="HTML_Email" hidden="1">""</definedName>
    <definedName name="HTML_Header" hidden="1">"表紙"</definedName>
    <definedName name="HTML_LastUpdate" hidden="1">"99/05/04"</definedName>
    <definedName name="HTML_LineAfter" hidden="1">FALSE</definedName>
    <definedName name="HTML_LineBefore" hidden="1">FALSE</definedName>
    <definedName name="HTML_Name" hidden="1">"Toyo"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"見積検討会"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2_1" hidden="1">"'[ﾌﾟﾗｯﾄﾌｫﾑ.XLS]プラットフォーム 変更分'!$A$1:$G$19"</definedName>
    <definedName name="HTML2_10" hidden="1">""</definedName>
    <definedName name="HTML2_11" hidden="1">1</definedName>
    <definedName name="HTML2_12" hidden="1">"C:\My Documents\変更h_w.htm"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"[ﾌﾟﾗｯﾄﾌｫﾑ.XLS]プラットフォーム!$A$1:$G$1656"</definedName>
    <definedName name="HTML3_10" hidden="1">""</definedName>
    <definedName name="HTML3_11" hidden="1">1</definedName>
    <definedName name="HTML3_12" hidden="1">"C:\My Documents\h_wMIN.htm"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hidden="1">1</definedName>
    <definedName name="kkkk" hidden="1">#REF!</definedName>
    <definedName name="l" hidden="1">{"'P-3 PPWマート作成 進捗状況'!$A$1:$I$92"}</definedName>
    <definedName name="_xlnm.Print_Area" localSheetId="0">ESCO施設!$A$1:$K$182</definedName>
    <definedName name="_xlnm.Print_Area" localSheetId="1">表示順検討!$A$3:$K$20</definedName>
    <definedName name="_xlnm.Print_Titles" localSheetId="0">ESCO施設!$4:$4</definedName>
    <definedName name="QQ施設用途別集計0年以上10年未満">'[1]0年以上10年未満'!$A$2:$C$12</definedName>
    <definedName name="QQ施設用途別集計10年以上20年未満">'[1]10年以上20年未満'!$A$2:$C$12</definedName>
    <definedName name="QQ施設用途別集計20年以上30年未満">'[1]20年以上30年未満'!$A$2:$C$12</definedName>
    <definedName name="QQ施設用途別集計30年以上40年未満">'[1]30年以上40年未満'!$A$2:$C$12</definedName>
    <definedName name="QQ施設用途別集計40年以上">'[1]40年以上'!$A$2:$C$11</definedName>
    <definedName name="Q棟面積基礎データ">#REF!</definedName>
    <definedName name="Q用途別面積基礎データ">[1]Q棟別用途面積基礎データ!$A$1:$H$774</definedName>
    <definedName name="T市有公共建築物">[3]T市有公共建築物!$A$1:$X$897</definedName>
    <definedName name="vccccccccccccc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HCDN_全印刷.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Ｍ系全体." hidden="1">{"Ｍ系全体",#N/A,FALSE,"業務改造"}</definedName>
    <definedName name="wrn.サーバ別." hidden="1">{"サーバ別",#N/A,FALSE,"業務改造"}</definedName>
    <definedName name="wrn.すべて印刷." hidden="1">{#N/A,#N/A,FALSE,"１）背景";#N/A,#N/A,FALSE,"２）前提事項";#N/A,#N/A,FALSE,"３）優先順位";#N/A,#N/A,FALSE,"４）改善サマリー";#N/A,#N/A,FALSE,"５）懸念-1";#N/A,#N/A,FALSE,"５）懸念-2";#N/A,#N/A,FALSE,"５）懸念-3";#N/A,#N/A,FALSE,"５）懸念-4";#N/A,#N/A,FALSE,"６）組織図";#N/A,#N/A,FALSE,"６）スケジュール"}</definedName>
    <definedName name="wrn.一括印刷." hidden="1">{#N/A,#N/A,FALSE,"研究所";#N/A,#N/A,FALSE,"研究共通";#N/A,#N/A,FALSE,"研究計"}</definedName>
    <definedName name="wrn.構成ｶﾞｲﾄﾞ_全印刷." hidden="1">{"構成ｶﾞｲﾄﾞ_注釈以外",#N/A,FALSE,"10.0対応";"構成ｶﾞｲﾄﾞ_注釈",#N/A,FALSE,"10.0対応";"構成ｶﾞｲﾄﾞ_注釈以外",#N/A,FALSE,"9.0対応";"構成ｶﾞｲﾄﾞ_注釈",#N/A,FALSE,"9.0対応";#N/A,#N/A,FALSE,"マニュアル一覧表について";#N/A,#N/A,FALSE,"ﾏﾆｭｱﾙ一覧";#N/A,#N/A,FALSE,"ﾏﾆｭｱﾙ一覧 (2)";#N/A,#N/A,FALSE,"ﾏﾆｭｱﾙ一覧 (3)"}</definedName>
    <definedName name="wrn.全体andサーバ別." hidden="1">{"Ｍ系全体",#N/A,FALSE,"業務改造";"サーバ別",#N/A,FALSE,"業務改造"}</definedName>
    <definedName name="wrn.全体and担当." hidden="1">{"Ｍ系全体",#N/A,FALSE,"業務改造";"担当",#N/A,FALSE,"担当"}</definedName>
    <definedName name="wrn.担当." hidden="1">{#N/A,#N/A,FALSE,"担当"}</definedName>
    <definedName name="あいう" hidden="1">{"サーバ別",#N/A,FALSE,"業務改造"}</definedName>
    <definedName name="あざｚ3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いい" hidden="1">{"Ｍ系全体",#N/A,FALSE,"業務改造"}</definedName>
    <definedName name="えｄｄｄ" hidden="1">#REF!</definedName>
    <definedName name="おおお" hidden="1">{"Ｍ系全体",#N/A,FALSE,"業務改造";"サーバ別",#N/A,FALSE,"業務改造"}</definedName>
    <definedName name="バリア環境見出し">[4]判定!$B$20:$B$38</definedName>
    <definedName name="バリア環境値">[4]判定!$C$20:$C$38</definedName>
    <definedName name="運営データ">'[5]３.運営'!$E$5:$AL$72</definedName>
    <definedName name="運営項目">'[5]３.運営'!$A$5:$A$72</definedName>
    <definedName name="運営施設">'[5]３.運営'!$E$4:$AL$4</definedName>
    <definedName name="概要データ">'[5]１．概要'!$E$12:$IH$387</definedName>
    <definedName name="概要項目">'[5]１．概要'!$A$12:$A$387</definedName>
    <definedName name="概要施設">'[5]１．概要'!$E$11:$IH$11</definedName>
    <definedName name="関連表" hidden="1">#REF!</definedName>
    <definedName name="耐震化見出し">[4]判定!$B$1:$B$13</definedName>
    <definedName name="耐震化値">[4]判定!$C$1:$C$13</definedName>
    <definedName name="婦人子ども比">[6]婦人子ども比・男女児性比!#REF!</definedName>
    <definedName name="別紙９スケジュール" hidden="1">{"Ｍ系全体",#N/A,FALSE,"業務改造"}</definedName>
    <definedName name="本番ＤＢ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利用データ">'[5]２．利用'!$E$5:$IH$427</definedName>
    <definedName name="利用項目">'[5]２．利用'!$A$5:$A$427</definedName>
    <definedName name="利用施設">'[5]２．利用'!$E$4:$IH$4</definedName>
  </definedNames>
  <calcPr calcId="152511"/>
</workbook>
</file>

<file path=xl/calcChain.xml><?xml version="1.0" encoding="utf-8"?>
<calcChain xmlns="http://schemas.openxmlformats.org/spreadsheetml/2006/main">
  <c r="D2" i="46" l="1"/>
  <c r="F3" i="46"/>
  <c r="I6" i="46"/>
  <c r="J6" i="46" s="1"/>
  <c r="I7" i="46"/>
  <c r="J7" i="46" s="1"/>
  <c r="I8" i="46"/>
  <c r="J8" i="46" s="1"/>
  <c r="I9" i="46"/>
  <c r="I10" i="46"/>
  <c r="J10" i="46" s="1"/>
  <c r="I11" i="46"/>
  <c r="J11" i="46" s="1"/>
  <c r="I12" i="46"/>
  <c r="J12" i="46" s="1"/>
  <c r="I13" i="46"/>
  <c r="J13" i="46" s="1"/>
  <c r="I14" i="46"/>
  <c r="J14" i="46" s="1"/>
  <c r="I15" i="46"/>
  <c r="J15" i="46" s="1"/>
  <c r="I16" i="46"/>
  <c r="J16" i="46" s="1"/>
  <c r="I17" i="46"/>
  <c r="J17" i="46" s="1"/>
  <c r="I18" i="46"/>
  <c r="J18" i="46" s="1"/>
  <c r="I19" i="46"/>
  <c r="J19" i="46" s="1"/>
  <c r="I20" i="46"/>
  <c r="J20" i="46" s="1"/>
  <c r="I21" i="46"/>
  <c r="J21" i="46" s="1"/>
  <c r="I22" i="46"/>
  <c r="J22" i="46" s="1"/>
  <c r="I23" i="46"/>
  <c r="J23" i="46" s="1"/>
  <c r="I24" i="46"/>
  <c r="J24" i="46" s="1"/>
  <c r="I25" i="46"/>
  <c r="J25" i="46" s="1"/>
  <c r="I26" i="46"/>
  <c r="J26" i="46" s="1"/>
  <c r="I27" i="46"/>
  <c r="J27" i="46" s="1"/>
  <c r="I28" i="46"/>
  <c r="J28" i="46" s="1"/>
  <c r="I29" i="46"/>
  <c r="J29" i="46" s="1"/>
  <c r="I30" i="46"/>
  <c r="J30" i="46" s="1"/>
  <c r="I31" i="46"/>
  <c r="J31" i="46" s="1"/>
  <c r="I32" i="46"/>
  <c r="J32" i="46" s="1"/>
  <c r="I33" i="46"/>
  <c r="J33" i="46" s="1"/>
  <c r="I34" i="46"/>
  <c r="J34" i="46" s="1"/>
  <c r="I35" i="46"/>
  <c r="J35" i="46" s="1"/>
  <c r="I36" i="46"/>
  <c r="J36" i="46" s="1"/>
  <c r="I37" i="46"/>
  <c r="J37" i="46" s="1"/>
  <c r="I38" i="46"/>
  <c r="J38" i="46" s="1"/>
  <c r="I39" i="46"/>
  <c r="J39" i="46" s="1"/>
  <c r="I40" i="46"/>
  <c r="J40" i="46" s="1"/>
  <c r="I41" i="46"/>
  <c r="J41" i="46" s="1"/>
  <c r="I42" i="46"/>
  <c r="J42" i="46" s="1"/>
  <c r="I43" i="46"/>
  <c r="J43" i="46" s="1"/>
  <c r="I44" i="46"/>
  <c r="J44" i="46" s="1"/>
  <c r="I45" i="46"/>
  <c r="J45" i="46" s="1"/>
  <c r="I46" i="46"/>
  <c r="J46" i="46" s="1"/>
  <c r="I47" i="46"/>
  <c r="J47" i="46" s="1"/>
  <c r="I48" i="46"/>
  <c r="J48" i="46" s="1"/>
  <c r="I49" i="46"/>
  <c r="J49" i="46" s="1"/>
  <c r="I50" i="46"/>
  <c r="J50" i="46" s="1"/>
  <c r="I51" i="46"/>
  <c r="J51" i="46" s="1"/>
  <c r="I52" i="46"/>
  <c r="J52" i="46" s="1"/>
  <c r="I53" i="46"/>
  <c r="J53" i="46" s="1"/>
  <c r="I54" i="46"/>
  <c r="J54" i="46" s="1"/>
  <c r="I55" i="46"/>
  <c r="J55" i="46" s="1"/>
  <c r="I56" i="46"/>
  <c r="J56" i="46" s="1"/>
  <c r="I57" i="46"/>
  <c r="J57" i="46" s="1"/>
  <c r="I58" i="46"/>
  <c r="J58" i="46" s="1"/>
  <c r="I59" i="46"/>
  <c r="J59" i="46" s="1"/>
  <c r="I60" i="46"/>
  <c r="J60" i="46" s="1"/>
  <c r="I61" i="46"/>
  <c r="J61" i="46" s="1"/>
  <c r="I62" i="46"/>
  <c r="J62" i="46" s="1"/>
  <c r="I63" i="46"/>
  <c r="J63" i="46" s="1"/>
  <c r="I64" i="46"/>
  <c r="J64" i="46" s="1"/>
  <c r="I65" i="46"/>
  <c r="J65" i="46" s="1"/>
  <c r="I66" i="46"/>
  <c r="J66" i="46" s="1"/>
  <c r="I67" i="46"/>
  <c r="J67" i="46" s="1"/>
  <c r="I68" i="46"/>
  <c r="J68" i="46" s="1"/>
  <c r="I69" i="46"/>
  <c r="J69" i="46" s="1"/>
  <c r="I70" i="46"/>
  <c r="J70" i="46" s="1"/>
  <c r="I71" i="46"/>
  <c r="J71" i="46" s="1"/>
  <c r="I72" i="46"/>
  <c r="J72" i="46" s="1"/>
  <c r="I73" i="46"/>
  <c r="J73" i="46" s="1"/>
  <c r="I74" i="46"/>
  <c r="J74" i="46" s="1"/>
  <c r="I75" i="46"/>
  <c r="J75" i="46" s="1"/>
  <c r="I76" i="46"/>
  <c r="J76" i="46" s="1"/>
  <c r="I77" i="46"/>
  <c r="J77" i="46" s="1"/>
  <c r="I78" i="46"/>
  <c r="J78" i="46" s="1"/>
  <c r="I79" i="46"/>
  <c r="J79" i="46" s="1"/>
  <c r="I80" i="46"/>
  <c r="J80" i="46" s="1"/>
  <c r="I81" i="46"/>
  <c r="J81" i="46" s="1"/>
  <c r="I82" i="46"/>
  <c r="J82" i="46" s="1"/>
  <c r="I83" i="46"/>
  <c r="J83" i="46" s="1"/>
  <c r="I84" i="46"/>
  <c r="J84" i="46" s="1"/>
  <c r="I85" i="46"/>
  <c r="J85" i="46" s="1"/>
  <c r="I86" i="46"/>
  <c r="J86" i="46" s="1"/>
  <c r="I87" i="46"/>
  <c r="J87" i="46" s="1"/>
  <c r="I88" i="46"/>
  <c r="J88" i="46" s="1"/>
  <c r="I89" i="46"/>
  <c r="J89" i="46" s="1"/>
  <c r="I90" i="46"/>
  <c r="J90" i="46" s="1"/>
  <c r="I91" i="46"/>
  <c r="J91" i="46" s="1"/>
  <c r="I92" i="46"/>
  <c r="J92" i="46" s="1"/>
  <c r="I93" i="46"/>
  <c r="J93" i="46" s="1"/>
  <c r="I94" i="46"/>
  <c r="J94" i="46" s="1"/>
  <c r="I95" i="46"/>
  <c r="J95" i="46" s="1"/>
  <c r="I96" i="46"/>
  <c r="J96" i="46" s="1"/>
  <c r="I97" i="46"/>
  <c r="J97" i="46" s="1"/>
  <c r="I98" i="46"/>
  <c r="J98" i="46" s="1"/>
  <c r="I99" i="46"/>
  <c r="J99" i="46" s="1"/>
  <c r="I100" i="46"/>
  <c r="J100" i="46" s="1"/>
  <c r="I101" i="46"/>
  <c r="J101" i="46" s="1"/>
  <c r="I102" i="46"/>
  <c r="J102" i="46" s="1"/>
  <c r="I103" i="46"/>
  <c r="J103" i="46" s="1"/>
  <c r="I104" i="46"/>
  <c r="J104" i="46" s="1"/>
  <c r="I105" i="46"/>
  <c r="J105" i="46" s="1"/>
  <c r="I106" i="46"/>
  <c r="J106" i="46" s="1"/>
  <c r="I107" i="46"/>
  <c r="J107" i="46" s="1"/>
  <c r="I108" i="46"/>
  <c r="J108" i="46" s="1"/>
  <c r="I109" i="46"/>
  <c r="J109" i="46" s="1"/>
  <c r="I110" i="46"/>
  <c r="J110" i="46" s="1"/>
  <c r="I111" i="46"/>
  <c r="J111" i="46" s="1"/>
  <c r="I112" i="46"/>
  <c r="J112" i="46" s="1"/>
  <c r="I113" i="46"/>
  <c r="J113" i="46" s="1"/>
  <c r="I114" i="46"/>
  <c r="J114" i="46" s="1"/>
  <c r="I115" i="46"/>
  <c r="J115" i="46" s="1"/>
  <c r="I116" i="46"/>
  <c r="J116" i="46" s="1"/>
  <c r="I117" i="46"/>
  <c r="J117" i="46" s="1"/>
  <c r="I118" i="46"/>
  <c r="J118" i="46" s="1"/>
  <c r="I119" i="46"/>
  <c r="J119" i="46" s="1"/>
  <c r="I120" i="46"/>
  <c r="J120" i="46" s="1"/>
  <c r="I121" i="46"/>
  <c r="J121" i="46" s="1"/>
  <c r="I122" i="46"/>
  <c r="J122" i="46" s="1"/>
  <c r="I123" i="46"/>
  <c r="J123" i="46" s="1"/>
  <c r="I124" i="46"/>
  <c r="J124" i="46" s="1"/>
  <c r="I125" i="46"/>
  <c r="J125" i="46" s="1"/>
  <c r="I126" i="46"/>
  <c r="J126" i="46" s="1"/>
  <c r="I127" i="46"/>
  <c r="J127" i="46" s="1"/>
  <c r="I128" i="46"/>
  <c r="J128" i="46" s="1"/>
  <c r="I129" i="46"/>
  <c r="J129" i="46" s="1"/>
  <c r="I130" i="46"/>
  <c r="J130" i="46" s="1"/>
  <c r="I131" i="46"/>
  <c r="J131" i="46" s="1"/>
  <c r="I132" i="46"/>
  <c r="J132" i="46" s="1"/>
  <c r="I133" i="46"/>
  <c r="J133" i="46" s="1"/>
  <c r="I134" i="46"/>
  <c r="J134" i="46" s="1"/>
  <c r="I135" i="46"/>
  <c r="J135" i="46" s="1"/>
  <c r="I136" i="46"/>
  <c r="J136" i="46" s="1"/>
  <c r="I137" i="46"/>
  <c r="J137" i="46" s="1"/>
  <c r="I138" i="46"/>
  <c r="J138" i="46" s="1"/>
  <c r="I139" i="46"/>
  <c r="J139" i="46" s="1"/>
  <c r="I140" i="46"/>
  <c r="J140" i="46" s="1"/>
  <c r="I141" i="46"/>
  <c r="J141" i="46" s="1"/>
  <c r="I142" i="46"/>
  <c r="J142" i="46" s="1"/>
  <c r="I143" i="46"/>
  <c r="J143" i="46" s="1"/>
  <c r="I144" i="46"/>
  <c r="J144" i="46" s="1"/>
  <c r="I145" i="46"/>
  <c r="J145" i="46" s="1"/>
  <c r="I146" i="46"/>
  <c r="J146" i="46" s="1"/>
  <c r="I147" i="46"/>
  <c r="J147" i="46" s="1"/>
  <c r="I148" i="46"/>
  <c r="J148" i="46" s="1"/>
  <c r="I149" i="46"/>
  <c r="J149" i="46" s="1"/>
  <c r="I150" i="46"/>
  <c r="J150" i="46" s="1"/>
  <c r="I151" i="46"/>
  <c r="J151" i="46" s="1"/>
  <c r="I152" i="46"/>
  <c r="J152" i="46" s="1"/>
  <c r="I153" i="46"/>
  <c r="J153" i="46" s="1"/>
  <c r="I154" i="46"/>
  <c r="J154" i="46" s="1"/>
  <c r="I155" i="46"/>
  <c r="J155" i="46" s="1"/>
  <c r="I156" i="46"/>
  <c r="J156" i="46" s="1"/>
  <c r="I157" i="46"/>
  <c r="J157" i="46" s="1"/>
  <c r="I158" i="46"/>
  <c r="J158" i="46" s="1"/>
  <c r="I159" i="46"/>
  <c r="J159" i="46" s="1"/>
  <c r="I160" i="46"/>
  <c r="J160" i="46" s="1"/>
  <c r="I161" i="46"/>
  <c r="J161" i="46" s="1"/>
  <c r="I162" i="46"/>
  <c r="J162" i="46" s="1"/>
  <c r="I163" i="46"/>
  <c r="J163" i="46" s="1"/>
  <c r="I164" i="46"/>
  <c r="J164" i="46" s="1"/>
  <c r="I165" i="46"/>
  <c r="J165" i="46" s="1"/>
  <c r="I166" i="46"/>
  <c r="J166" i="46" s="1"/>
  <c r="I167" i="46"/>
  <c r="J167" i="46" s="1"/>
  <c r="I168" i="46"/>
  <c r="J168" i="46" s="1"/>
  <c r="I169" i="46"/>
  <c r="J169" i="46" s="1"/>
  <c r="I170" i="46"/>
  <c r="J170" i="46" s="1"/>
  <c r="I171" i="46"/>
  <c r="J171" i="46" s="1"/>
  <c r="I172" i="46"/>
  <c r="J172" i="46" s="1"/>
  <c r="I173" i="46"/>
  <c r="J173" i="46" s="1"/>
  <c r="I174" i="46"/>
  <c r="J174" i="46" s="1"/>
  <c r="I175" i="46"/>
  <c r="J175" i="46" s="1"/>
  <c r="I176" i="46"/>
  <c r="J176" i="46" s="1"/>
  <c r="I177" i="46"/>
  <c r="J177" i="46" s="1"/>
  <c r="I178" i="46"/>
  <c r="J178" i="46" s="1"/>
  <c r="I179" i="46"/>
  <c r="J179" i="46" s="1"/>
  <c r="I180" i="46"/>
  <c r="J180" i="46" s="1"/>
  <c r="I181" i="46"/>
  <c r="J181" i="46" s="1"/>
  <c r="I182" i="46"/>
  <c r="J182" i="46" s="1"/>
  <c r="I5" i="46"/>
  <c r="J5" i="46" s="1"/>
  <c r="G3" i="46"/>
  <c r="H3" i="46"/>
  <c r="E3" i="46"/>
  <c r="I3" i="46" l="1"/>
  <c r="J9" i="46"/>
  <c r="J3" i="46" s="1"/>
  <c r="A3" i="33" l="1"/>
  <c r="B20" i="33" l="1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R18" i="33" l="1"/>
  <c r="W18" i="33"/>
  <c r="W14" i="33"/>
  <c r="W10" i="33"/>
  <c r="W15" i="33"/>
  <c r="V16" i="33"/>
  <c r="V12" i="33"/>
  <c r="W19" i="33"/>
  <c r="W12" i="33"/>
  <c r="V19" i="33"/>
  <c r="V14" i="33"/>
  <c r="T19" i="33"/>
  <c r="T15" i="33"/>
  <c r="T11" i="33"/>
  <c r="T7" i="33"/>
  <c r="S19" i="33"/>
  <c r="S15" i="33"/>
  <c r="S11" i="33"/>
  <c r="S7" i="33"/>
  <c r="W17" i="33"/>
  <c r="W11" i="33"/>
  <c r="V18" i="33"/>
  <c r="V13" i="33"/>
  <c r="W16" i="33"/>
  <c r="V17" i="33"/>
  <c r="V6" i="33"/>
  <c r="T16" i="33"/>
  <c r="T10" i="33"/>
  <c r="W13" i="33"/>
  <c r="V15" i="33"/>
  <c r="T14" i="33"/>
  <c r="V10" i="33"/>
  <c r="T17" i="33"/>
  <c r="T6" i="33"/>
  <c r="S14" i="33"/>
  <c r="R16" i="33"/>
  <c r="R12" i="33"/>
  <c r="T13" i="33"/>
  <c r="S18" i="33"/>
  <c r="S13" i="33"/>
  <c r="R19" i="33"/>
  <c r="R15" i="33"/>
  <c r="R11" i="33"/>
  <c r="V11" i="33"/>
  <c r="T18" i="33"/>
  <c r="S16" i="33"/>
  <c r="S10" i="33"/>
  <c r="R17" i="33"/>
  <c r="R13" i="33"/>
  <c r="T12" i="33"/>
  <c r="S17" i="33"/>
  <c r="R14" i="33"/>
  <c r="S12" i="33"/>
  <c r="R10" i="33"/>
  <c r="S6" i="33"/>
  <c r="R6" i="33"/>
  <c r="K22" i="29"/>
  <c r="W6" i="33" l="1"/>
  <c r="C17" i="33"/>
  <c r="C6" i="33"/>
  <c r="C19" i="33"/>
  <c r="C12" i="33"/>
  <c r="C14" i="33"/>
  <c r="C7" i="33"/>
  <c r="C13" i="33"/>
  <c r="C16" i="33"/>
  <c r="C18" i="33"/>
  <c r="C11" i="33"/>
  <c r="C10" i="33"/>
  <c r="C20" i="33"/>
  <c r="C9" i="33"/>
  <c r="C15" i="33"/>
  <c r="C8" i="33"/>
  <c r="V20" i="33"/>
  <c r="P20" i="33"/>
  <c r="N20" i="33"/>
  <c r="D20" i="33"/>
  <c r="U20" i="33"/>
  <c r="S20" i="33"/>
  <c r="F20" i="33"/>
  <c r="G20" i="33" s="1"/>
  <c r="E20" i="33"/>
  <c r="H20" i="33" s="1"/>
  <c r="O20" i="33"/>
  <c r="M20" i="33"/>
  <c r="Q20" i="33"/>
  <c r="W20" i="33"/>
  <c r="T20" i="33"/>
  <c r="R20" i="33"/>
  <c r="D11" i="33"/>
  <c r="M11" i="33"/>
  <c r="U16" i="33"/>
  <c r="F16" i="33"/>
  <c r="N16" i="33"/>
  <c r="U15" i="33"/>
  <c r="F15" i="33"/>
  <c r="N15" i="33"/>
  <c r="D19" i="33"/>
  <c r="M19" i="33"/>
  <c r="E18" i="33"/>
  <c r="Q18" i="33"/>
  <c r="Q17" i="33"/>
  <c r="E17" i="33"/>
  <c r="T8" i="33"/>
  <c r="Q11" i="33"/>
  <c r="E11" i="33"/>
  <c r="R7" i="33"/>
  <c r="S8" i="33"/>
  <c r="V7" i="33"/>
  <c r="V8" i="33"/>
  <c r="U14" i="33"/>
  <c r="N14" i="33"/>
  <c r="F14" i="33"/>
  <c r="M18" i="33"/>
  <c r="D18" i="33"/>
  <c r="U13" i="33"/>
  <c r="F13" i="33"/>
  <c r="N13" i="33"/>
  <c r="D17" i="33"/>
  <c r="M17" i="33"/>
  <c r="N8" i="33"/>
  <c r="F8" i="33"/>
  <c r="Q6" i="33"/>
  <c r="E6" i="33"/>
  <c r="U12" i="33"/>
  <c r="F12" i="33"/>
  <c r="N12" i="33"/>
  <c r="M16" i="33"/>
  <c r="D16" i="33"/>
  <c r="U11" i="33"/>
  <c r="N11" i="33"/>
  <c r="F11" i="33"/>
  <c r="M15" i="33"/>
  <c r="D15" i="33"/>
  <c r="Q8" i="33"/>
  <c r="E8" i="33"/>
  <c r="W7" i="33"/>
  <c r="Q15" i="33"/>
  <c r="E15" i="33"/>
  <c r="W8" i="33"/>
  <c r="T9" i="33"/>
  <c r="W9" i="33"/>
  <c r="U10" i="33"/>
  <c r="N10" i="33"/>
  <c r="F10" i="33"/>
  <c r="M14" i="33"/>
  <c r="D14" i="33"/>
  <c r="F9" i="33"/>
  <c r="N9" i="33"/>
  <c r="M13" i="33"/>
  <c r="D13" i="33"/>
  <c r="E9" i="33"/>
  <c r="Q9" i="33"/>
  <c r="Q19" i="33"/>
  <c r="E19" i="33"/>
  <c r="U6" i="33"/>
  <c r="N6" i="33"/>
  <c r="F6" i="33"/>
  <c r="M10" i="33"/>
  <c r="D10" i="33"/>
  <c r="M9" i="33"/>
  <c r="D9" i="33"/>
  <c r="D12" i="33"/>
  <c r="M12" i="33"/>
  <c r="N7" i="33"/>
  <c r="F7" i="33"/>
  <c r="E16" i="33"/>
  <c r="Q16" i="33"/>
  <c r="M8" i="33"/>
  <c r="D8" i="33"/>
  <c r="U19" i="33"/>
  <c r="N19" i="33"/>
  <c r="F19" i="33"/>
  <c r="D7" i="33"/>
  <c r="M7" i="33"/>
  <c r="Q10" i="33"/>
  <c r="E10" i="33"/>
  <c r="Q12" i="33"/>
  <c r="E12" i="33"/>
  <c r="E13" i="33"/>
  <c r="Q13" i="33"/>
  <c r="R9" i="33"/>
  <c r="E7" i="33"/>
  <c r="Q7" i="33"/>
  <c r="R8" i="33"/>
  <c r="S9" i="33"/>
  <c r="V9" i="33"/>
  <c r="U18" i="33"/>
  <c r="N18" i="33"/>
  <c r="F18" i="33"/>
  <c r="M6" i="33"/>
  <c r="D6" i="33"/>
  <c r="Q14" i="33"/>
  <c r="E14" i="33"/>
  <c r="U17" i="33"/>
  <c r="N17" i="33"/>
  <c r="F17" i="33"/>
  <c r="P19" i="33"/>
  <c r="O19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P12" i="33"/>
  <c r="O12" i="33"/>
  <c r="P11" i="33"/>
  <c r="O11" i="33"/>
  <c r="R319" i="29"/>
  <c r="R320" i="29"/>
  <c r="R321" i="29"/>
  <c r="R322" i="29"/>
  <c r="R323" i="29"/>
  <c r="R324" i="29"/>
  <c r="R325" i="29"/>
  <c r="R326" i="29"/>
  <c r="R327" i="29"/>
  <c r="R328" i="29"/>
  <c r="R329" i="29"/>
  <c r="R330" i="29"/>
  <c r="R331" i="29"/>
  <c r="R332" i="29"/>
  <c r="R333" i="29"/>
  <c r="R334" i="29"/>
  <c r="R335" i="29"/>
  <c r="R336" i="29"/>
  <c r="R337" i="29"/>
  <c r="R338" i="29"/>
  <c r="R339" i="29"/>
  <c r="R318" i="29"/>
  <c r="P6" i="33" l="1"/>
  <c r="O6" i="33"/>
  <c r="H12" i="33"/>
  <c r="G12" i="33" s="1"/>
  <c r="U8" i="33"/>
  <c r="H14" i="33"/>
  <c r="G14" i="33" s="1"/>
  <c r="H16" i="33"/>
  <c r="G16" i="33" s="1"/>
  <c r="H9" i="33"/>
  <c r="G9" i="33" s="1"/>
  <c r="H11" i="33"/>
  <c r="G11" i="33" s="1"/>
  <c r="H17" i="33"/>
  <c r="G17" i="33" s="1"/>
  <c r="P7" i="33"/>
  <c r="P8" i="33"/>
  <c r="H18" i="33"/>
  <c r="G18" i="33" s="1"/>
  <c r="H10" i="33"/>
  <c r="G10" i="33" s="1"/>
  <c r="H19" i="33"/>
  <c r="G19" i="33" s="1"/>
  <c r="H15" i="33"/>
  <c r="G15" i="33" s="1"/>
  <c r="H8" i="33"/>
  <c r="G8" i="33" s="1"/>
  <c r="O9" i="33"/>
  <c r="O10" i="33"/>
  <c r="P9" i="33"/>
  <c r="P10" i="33"/>
  <c r="O7" i="33"/>
  <c r="O8" i="33"/>
  <c r="U7" i="33"/>
  <c r="U9" i="33"/>
  <c r="H7" i="33"/>
  <c r="G7" i="33" s="1"/>
  <c r="H13" i="33"/>
  <c r="G13" i="33" s="1"/>
  <c r="H6" i="33"/>
  <c r="G6" i="33" s="1"/>
  <c r="T813" i="29"/>
  <c r="T383" i="29"/>
  <c r="T387" i="29"/>
  <c r="T386" i="29"/>
  <c r="T704" i="29"/>
  <c r="T606" i="29"/>
  <c r="T589" i="29"/>
  <c r="T725" i="29"/>
  <c r="T717" i="29"/>
  <c r="T703" i="29"/>
  <c r="T595" i="29"/>
  <c r="T303" i="29"/>
  <c r="I18" i="33" l="1"/>
  <c r="J18" i="33" s="1"/>
  <c r="I7" i="33"/>
  <c r="J7" i="33" s="1"/>
  <c r="I8" i="33"/>
  <c r="J8" i="33" s="1"/>
  <c r="I10" i="33"/>
  <c r="J10" i="33" s="1"/>
  <c r="I9" i="33"/>
  <c r="J9" i="33" s="1"/>
  <c r="I11" i="33"/>
  <c r="J11" i="33" s="1"/>
  <c r="I15" i="33"/>
  <c r="J15" i="33" s="1"/>
  <c r="I16" i="33"/>
  <c r="J16" i="33" s="1"/>
  <c r="I19" i="33"/>
  <c r="J19" i="33" s="1"/>
  <c r="I14" i="33"/>
  <c r="J14" i="33" s="1"/>
  <c r="I20" i="33"/>
  <c r="J20" i="33" s="1"/>
  <c r="I6" i="33"/>
  <c r="J6" i="33" s="1"/>
  <c r="I13" i="33"/>
  <c r="J13" i="33" s="1"/>
  <c r="I17" i="33"/>
  <c r="J17" i="33" s="1"/>
  <c r="I12" i="33"/>
  <c r="J12" i="33" s="1"/>
  <c r="T345" i="29"/>
  <c r="K6" i="33" l="1"/>
  <c r="L6" i="33" s="1"/>
  <c r="K16" i="33"/>
  <c r="L16" i="33" s="1"/>
  <c r="K12" i="33"/>
  <c r="L12" i="33" s="1"/>
  <c r="K20" i="33"/>
  <c r="L20" i="33" s="1"/>
  <c r="K15" i="33"/>
  <c r="L15" i="33" s="1"/>
  <c r="K8" i="33"/>
  <c r="L8" i="33" s="1"/>
  <c r="K17" i="33"/>
  <c r="L17" i="33" s="1"/>
  <c r="K14" i="33"/>
  <c r="L14" i="33" s="1"/>
  <c r="K11" i="33"/>
  <c r="L11" i="33" s="1"/>
  <c r="K7" i="33"/>
  <c r="L7" i="33" s="1"/>
  <c r="K10" i="33"/>
  <c r="L10" i="33" s="1"/>
  <c r="K13" i="33"/>
  <c r="L13" i="33" s="1"/>
  <c r="K19" i="33"/>
  <c r="L19" i="33" s="1"/>
  <c r="K9" i="33"/>
  <c r="L9" i="33" s="1"/>
  <c r="K18" i="33"/>
  <c r="L18" i="33" s="1"/>
  <c r="T315" i="29"/>
  <c r="T317" i="29"/>
  <c r="T155" i="29"/>
  <c r="T133" i="29"/>
  <c r="T165" i="29"/>
  <c r="T116" i="29"/>
  <c r="T163" i="29"/>
  <c r="T203" i="29"/>
  <c r="T200" i="29"/>
  <c r="T62" i="29"/>
  <c r="T142" i="29"/>
  <c r="T46" i="29"/>
  <c r="T141" i="29"/>
  <c r="T137" i="29"/>
  <c r="T148" i="29"/>
  <c r="T177" i="29"/>
  <c r="T195" i="29"/>
  <c r="T194" i="29"/>
  <c r="T189" i="29"/>
  <c r="T175" i="29"/>
  <c r="T169" i="29"/>
  <c r="T174" i="29"/>
  <c r="T191" i="29"/>
  <c r="T202" i="29"/>
  <c r="I651" i="29" l="1"/>
  <c r="N8" i="29" l="1"/>
  <c r="R814" i="29"/>
  <c r="Q815" i="29"/>
  <c r="O6" i="29"/>
  <c r="O8" i="29" s="1"/>
  <c r="Q328" i="29" l="1"/>
  <c r="Q329" i="29"/>
  <c r="Q330" i="29"/>
  <c r="Q331" i="29"/>
  <c r="Q332" i="29"/>
  <c r="Q333" i="29"/>
  <c r="Q334" i="29"/>
  <c r="Q335" i="29"/>
  <c r="Q336" i="29"/>
  <c r="Q337" i="29"/>
  <c r="Q338" i="29"/>
  <c r="Q339" i="29"/>
  <c r="Q341" i="29"/>
  <c r="Q342" i="29"/>
  <c r="Q343" i="29"/>
  <c r="Q346" i="29"/>
  <c r="Q347" i="29"/>
  <c r="Q348" i="29"/>
  <c r="Q349" i="29"/>
  <c r="Q350" i="29"/>
  <c r="Q351" i="29"/>
  <c r="Q352" i="29"/>
  <c r="Q353" i="29"/>
  <c r="Q354" i="29"/>
  <c r="Q355" i="29"/>
  <c r="Q356" i="29"/>
  <c r="Q357" i="29"/>
  <c r="Q358" i="29"/>
  <c r="Q359" i="29"/>
  <c r="Q360" i="29"/>
  <c r="Q363" i="29"/>
  <c r="Q364" i="29"/>
  <c r="Q365" i="29"/>
  <c r="Q366" i="29"/>
  <c r="Q367" i="29"/>
  <c r="Q368" i="29"/>
  <c r="Q361" i="29"/>
  <c r="Q369" i="29"/>
  <c r="Q362" i="29"/>
  <c r="Q370" i="29"/>
  <c r="Q371" i="29"/>
  <c r="Q340" i="29"/>
  <c r="Q344" i="29"/>
  <c r="Q345" i="29"/>
  <c r="Q327" i="29"/>
  <c r="Q303" i="29"/>
  <c r="Q302" i="29"/>
  <c r="Q301" i="29"/>
  <c r="Q300" i="29"/>
  <c r="Q299" i="29"/>
  <c r="Q291" i="29"/>
  <c r="Q288" i="29"/>
  <c r="Q287" i="29"/>
  <c r="Q286" i="29"/>
  <c r="Q285" i="29"/>
  <c r="Q284" i="29"/>
  <c r="Q308" i="29"/>
  <c r="Q279" i="29"/>
  <c r="Q271" i="29"/>
  <c r="Q270" i="29"/>
  <c r="Q269" i="29"/>
  <c r="Q268" i="29"/>
  <c r="Q293" i="29"/>
  <c r="Q267" i="29"/>
  <c r="Q298" i="29"/>
  <c r="Q278" i="29"/>
  <c r="Q266" i="29"/>
  <c r="Q309" i="29"/>
  <c r="Q265" i="29"/>
  <c r="Q310" i="29"/>
  <c r="Q264" i="29"/>
  <c r="Q297" i="29"/>
  <c r="Q290" i="29"/>
  <c r="Q283" i="29"/>
  <c r="Q263" i="29"/>
  <c r="Q282" i="29"/>
  <c r="Q262" i="29"/>
  <c r="Q294" i="29"/>
  <c r="Q261" i="29"/>
  <c r="Q277" i="29"/>
  <c r="Q260" i="29"/>
  <c r="Q306" i="29"/>
  <c r="Q289" i="29"/>
  <c r="Q259" i="29"/>
  <c r="Q296" i="29"/>
  <c r="Q281" i="29"/>
  <c r="Q276" i="29"/>
  <c r="Q280" i="29"/>
  <c r="Q275" i="29"/>
  <c r="Q295" i="29"/>
  <c r="Q274" i="29"/>
  <c r="Q273" i="29"/>
  <c r="Q307" i="29"/>
  <c r="Q304" i="29"/>
  <c r="Q292" i="29"/>
  <c r="Q272" i="29"/>
  <c r="Q305" i="29"/>
  <c r="Q155" i="29"/>
  <c r="Q179" i="29"/>
  <c r="Q154" i="29"/>
  <c r="Q153" i="29"/>
  <c r="Q152" i="29"/>
  <c r="Q133" i="29"/>
  <c r="Q132" i="29"/>
  <c r="Q127" i="29"/>
  <c r="Q126" i="29"/>
  <c r="Q125" i="29"/>
  <c r="Q124" i="29"/>
  <c r="Q123" i="29"/>
  <c r="Q165" i="29"/>
  <c r="Q122" i="29"/>
  <c r="Q121" i="29"/>
  <c r="Q164" i="29"/>
  <c r="Q116" i="29"/>
  <c r="Q118" i="29"/>
  <c r="Q139" i="29"/>
  <c r="Q163" i="29"/>
  <c r="Q162" i="29"/>
  <c r="Q203" i="29"/>
  <c r="Q160" i="29"/>
  <c r="Q159" i="29"/>
  <c r="Q115" i="29"/>
  <c r="Q158" i="29"/>
  <c r="Q144" i="29"/>
  <c r="Q131" i="29"/>
  <c r="Q200" i="29"/>
  <c r="Q199" i="29"/>
  <c r="Q151" i="29"/>
  <c r="Q138" i="29"/>
  <c r="Q198" i="29"/>
  <c r="Q142" i="29"/>
  <c r="Q120" i="29"/>
  <c r="Q171" i="29"/>
  <c r="Q150" i="29"/>
  <c r="Q119" i="29"/>
  <c r="Q170" i="29"/>
  <c r="Q149" i="29"/>
  <c r="Q141" i="29"/>
  <c r="Q157" i="29"/>
  <c r="Q178" i="29"/>
  <c r="Q137" i="29"/>
  <c r="Q130" i="29"/>
  <c r="Q161" i="29"/>
  <c r="Q148" i="29"/>
  <c r="Q147" i="29"/>
  <c r="Q146" i="29"/>
  <c r="Q145" i="29"/>
  <c r="Q177" i="29"/>
  <c r="Q184" i="29"/>
  <c r="Q183" i="29"/>
  <c r="Q176" i="29"/>
  <c r="Q195" i="29"/>
  <c r="Q143" i="29"/>
  <c r="Q140" i="29"/>
  <c r="Q194" i="29"/>
  <c r="Q114" i="29"/>
  <c r="Q136" i="29"/>
  <c r="Q113" i="29"/>
  <c r="Q193" i="29"/>
  <c r="Q189" i="29"/>
  <c r="Q182" i="29"/>
  <c r="Q181" i="29"/>
  <c r="Q129" i="29"/>
  <c r="Q128" i="29"/>
  <c r="Q188" i="29"/>
  <c r="Q187" i="29"/>
  <c r="Q175" i="29"/>
  <c r="Q186" i="29"/>
  <c r="Q192" i="29"/>
  <c r="Q180" i="29"/>
  <c r="Q185" i="29"/>
  <c r="Q169" i="29"/>
  <c r="Q168" i="29"/>
  <c r="Q167" i="29"/>
  <c r="Q112" i="29"/>
  <c r="Q111" i="29"/>
  <c r="Q166" i="29"/>
  <c r="Q117" i="29"/>
  <c r="Q110" i="29"/>
  <c r="Q174" i="29"/>
  <c r="Q173" i="29"/>
  <c r="Q135" i="29"/>
  <c r="Q172" i="29"/>
  <c r="Q191" i="29"/>
  <c r="Q197" i="29"/>
  <c r="Q196" i="29"/>
  <c r="Q190" i="29"/>
  <c r="Q202" i="29"/>
  <c r="Q27" i="29"/>
  <c r="Q201" i="29"/>
  <c r="Q156" i="29"/>
  <c r="Q134" i="29"/>
  <c r="Q204" i="29"/>
  <c r="R34" i="29"/>
  <c r="Q591" i="29"/>
  <c r="Q424" i="29"/>
  <c r="Q419" i="29"/>
  <c r="R419" i="29"/>
  <c r="Q26" i="29"/>
  <c r="Q570" i="29"/>
  <c r="Q569" i="29"/>
  <c r="Q568" i="29"/>
  <c r="Q567" i="29"/>
  <c r="Q534" i="29"/>
  <c r="Q425" i="29"/>
  <c r="Q816" i="29"/>
  <c r="Q814" i="29"/>
  <c r="Q812" i="29"/>
  <c r="Q807" i="29"/>
  <c r="Q802" i="29"/>
  <c r="Q811" i="29"/>
  <c r="Q810" i="29"/>
  <c r="Q799" i="29"/>
  <c r="Q796" i="29"/>
  <c r="Q801" i="29"/>
  <c r="Q800" i="29"/>
  <c r="Q795" i="29"/>
  <c r="Q794" i="29"/>
  <c r="Q793" i="29"/>
  <c r="Q792" i="29"/>
  <c r="Q791" i="29"/>
  <c r="Q790" i="29"/>
  <c r="Q808" i="29"/>
  <c r="Q806" i="29"/>
  <c r="Q805" i="29"/>
  <c r="Q804" i="29"/>
  <c r="Q803" i="29"/>
  <c r="Q798" i="29"/>
  <c r="Q797" i="29"/>
  <c r="Q809" i="29"/>
  <c r="Q788" i="29"/>
  <c r="Q789" i="29"/>
  <c r="Q787" i="29"/>
  <c r="Q777" i="29"/>
  <c r="Q750" i="29"/>
  <c r="Q749" i="29"/>
  <c r="Q767" i="29"/>
  <c r="Q774" i="29"/>
  <c r="Q766" i="29"/>
  <c r="Q753" i="29"/>
  <c r="Q771" i="29"/>
  <c r="Q757" i="29"/>
  <c r="Q756" i="29"/>
  <c r="Q752" i="29"/>
  <c r="Q765" i="29"/>
  <c r="Q748" i="29"/>
  <c r="Q769" i="29"/>
  <c r="Q779" i="29"/>
  <c r="Q755" i="29"/>
  <c r="Q761" i="29"/>
  <c r="Q744" i="29"/>
  <c r="Q747" i="29"/>
  <c r="Q763" i="29"/>
  <c r="Q768" i="29"/>
  <c r="Q760" i="29"/>
  <c r="Q762" i="29"/>
  <c r="Q773" i="29"/>
  <c r="Q778" i="29"/>
  <c r="Q770" i="29"/>
  <c r="Q746" i="29"/>
  <c r="Q751" i="29"/>
  <c r="Q759" i="29"/>
  <c r="Q743" i="29"/>
  <c r="Q745" i="29"/>
  <c r="Q764" i="29"/>
  <c r="Q776" i="29"/>
  <c r="Q754" i="29"/>
  <c r="Q780" i="29"/>
  <c r="Q758" i="29"/>
  <c r="Q772" i="29"/>
  <c r="Q775" i="29"/>
  <c r="Q742" i="29"/>
  <c r="Q728" i="29"/>
  <c r="Q724" i="29"/>
  <c r="Q723" i="29"/>
  <c r="Q722" i="29"/>
  <c r="Q727" i="29"/>
  <c r="Q726" i="29"/>
  <c r="Q725" i="29"/>
  <c r="Q715" i="29"/>
  <c r="Q714" i="29"/>
  <c r="Q713" i="29"/>
  <c r="Q712" i="29"/>
  <c r="Q706" i="29"/>
  <c r="U705" i="29" s="1"/>
  <c r="Q703" i="29"/>
  <c r="Q696" i="29"/>
  <c r="Q695" i="29"/>
  <c r="Q694" i="29"/>
  <c r="Q690" i="29"/>
  <c r="Q687" i="29"/>
  <c r="Q702" i="29"/>
  <c r="Q689" i="29"/>
  <c r="Q692" i="29"/>
  <c r="Q688" i="29"/>
  <c r="Q701" i="29"/>
  <c r="Q691" i="29"/>
  <c r="Q699" i="29"/>
  <c r="Q698" i="29"/>
  <c r="Q700" i="29"/>
  <c r="Q697" i="29"/>
  <c r="Q693" i="29"/>
  <c r="Q663" i="29"/>
  <c r="Q666" i="29"/>
  <c r="Q654" i="29"/>
  <c r="Q653" i="29"/>
  <c r="Q650" i="29"/>
  <c r="Q649" i="29"/>
  <c r="Q645" i="29"/>
  <c r="Q644" i="29"/>
  <c r="Q643" i="29"/>
  <c r="Q642" i="29"/>
  <c r="Q641" i="29"/>
  <c r="Q640" i="29"/>
  <c r="Q639" i="29"/>
  <c r="Q638" i="29"/>
  <c r="Q637" i="29"/>
  <c r="Q648" i="29"/>
  <c r="Q661" i="29"/>
  <c r="Q659" i="29"/>
  <c r="Q665" i="29"/>
  <c r="Q657" i="29"/>
  <c r="Q664" i="29"/>
  <c r="Q619" i="29"/>
  <c r="Q615" i="29"/>
  <c r="Q613" i="29"/>
  <c r="Q610" i="29"/>
  <c r="Q609" i="29"/>
  <c r="Q608" i="29"/>
  <c r="Q607" i="29"/>
  <c r="Q614" i="29"/>
  <c r="Q618" i="29"/>
  <c r="Q617" i="29"/>
  <c r="Q616" i="29"/>
  <c r="Q612" i="29"/>
  <c r="Q611" i="29"/>
  <c r="Q621" i="29"/>
  <c r="Q620" i="29"/>
  <c r="Q595" i="29"/>
  <c r="Q594" i="29"/>
  <c r="Q589" i="29"/>
  <c r="Q587" i="29"/>
  <c r="Q585" i="29"/>
  <c r="Q581" i="29"/>
  <c r="Q577" i="29"/>
  <c r="Q590" i="29"/>
  <c r="Q376" i="29"/>
  <c r="Q378" i="29"/>
  <c r="Q377" i="29"/>
  <c r="Q375" i="29"/>
  <c r="Q374" i="29"/>
  <c r="Q418" i="29"/>
  <c r="Q421" i="29"/>
  <c r="Q420" i="29"/>
  <c r="Q395" i="29"/>
  <c r="Q394" i="29"/>
  <c r="Q393" i="29"/>
  <c r="Q392" i="29"/>
  <c r="Q391" i="29"/>
  <c r="Q390" i="29"/>
  <c r="Q389" i="29"/>
  <c r="Q388" i="29"/>
  <c r="Q387" i="29"/>
  <c r="Q386" i="29"/>
  <c r="Q385" i="29"/>
  <c r="Q422" i="29"/>
  <c r="Q384" i="29"/>
  <c r="Q423" i="29"/>
  <c r="Q417" i="29"/>
  <c r="Q416" i="29"/>
  <c r="Q415" i="29"/>
  <c r="Q414" i="29"/>
  <c r="Q413" i="29"/>
  <c r="Q412" i="29"/>
  <c r="Q411" i="29"/>
  <c r="Q410" i="29"/>
  <c r="Q409" i="29"/>
  <c r="Q408" i="29"/>
  <c r="Q407" i="29"/>
  <c r="Q406" i="29"/>
  <c r="Q405" i="29"/>
  <c r="Q404" i="29"/>
  <c r="Q403" i="29"/>
  <c r="Q402" i="29"/>
  <c r="Q401" i="29"/>
  <c r="Q400" i="29"/>
  <c r="Q399" i="29"/>
  <c r="Q398" i="29"/>
  <c r="Q397" i="29"/>
  <c r="Q396" i="29"/>
  <c r="Q466" i="29"/>
  <c r="Q441" i="29"/>
  <c r="Q473" i="29"/>
  <c r="Q472" i="29"/>
  <c r="Q524" i="29"/>
  <c r="Q471" i="29"/>
  <c r="Q455" i="29"/>
  <c r="Q454" i="29"/>
  <c r="Q453" i="29"/>
  <c r="Q464" i="29"/>
  <c r="Q533" i="29"/>
  <c r="Q470" i="29"/>
  <c r="Q469" i="29"/>
  <c r="Q501" i="29"/>
  <c r="Q463" i="29"/>
  <c r="Q462" i="29"/>
  <c r="Q461" i="29"/>
  <c r="Q460" i="29"/>
  <c r="Q459" i="29"/>
  <c r="Q482" i="29"/>
  <c r="Q478" i="29"/>
  <c r="Q468" i="29"/>
  <c r="Q477" i="29"/>
  <c r="Q467" i="29"/>
  <c r="Q457" i="29"/>
  <c r="Q452" i="29"/>
  <c r="Q451" i="29"/>
  <c r="Q450" i="29"/>
  <c r="Q449" i="29"/>
  <c r="Q448" i="29"/>
  <c r="Q447" i="29"/>
  <c r="Q446" i="29"/>
  <c r="Q445" i="29"/>
  <c r="Q444" i="29"/>
  <c r="Q488" i="29"/>
  <c r="Q443" i="29"/>
  <c r="Q481" i="29"/>
  <c r="Q442" i="29"/>
  <c r="Q494" i="29"/>
  <c r="Q493" i="29"/>
  <c r="Q487" i="29"/>
  <c r="Q486" i="29"/>
  <c r="Q485" i="29"/>
  <c r="Q484" i="29"/>
  <c r="Q483" i="29"/>
  <c r="Q475" i="29"/>
  <c r="Q479" i="29"/>
  <c r="Q474" i="29"/>
  <c r="Q518" i="29"/>
  <c r="Q517" i="29"/>
  <c r="Q502" i="29"/>
  <c r="Q525" i="29"/>
  <c r="Q521" i="29"/>
  <c r="Q520" i="29"/>
  <c r="Q500" i="29"/>
  <c r="Q514" i="29"/>
  <c r="Q513" i="29"/>
  <c r="Q512" i="29"/>
  <c r="Q511" i="29"/>
  <c r="Q510" i="29"/>
  <c r="Q509" i="29"/>
  <c r="Q508" i="29"/>
  <c r="Q499" i="29"/>
  <c r="Q498" i="29"/>
  <c r="Q507" i="29"/>
  <c r="Q497" i="29"/>
  <c r="Q496" i="29"/>
  <c r="Q495" i="29"/>
  <c r="Q506" i="29"/>
  <c r="Q532" i="29"/>
  <c r="Q531" i="29"/>
  <c r="Q530" i="29"/>
  <c r="Q529" i="29"/>
  <c r="Q528" i="29"/>
  <c r="Q526" i="29"/>
  <c r="Q523" i="29"/>
  <c r="Q522" i="29"/>
  <c r="Q519" i="29"/>
  <c r="Q505" i="29"/>
  <c r="Q504" i="29"/>
  <c r="Q516" i="29"/>
  <c r="Q503" i="29"/>
  <c r="Q515" i="29"/>
  <c r="Q527" i="29"/>
  <c r="Q492" i="29"/>
  <c r="Q491" i="29"/>
  <c r="Q490" i="29"/>
  <c r="Q489" i="29"/>
  <c r="Q476" i="29"/>
  <c r="Q465" i="29"/>
  <c r="Q480" i="29"/>
  <c r="Q458" i="29"/>
  <c r="Q456" i="29"/>
  <c r="Q539" i="29"/>
  <c r="Q538" i="29"/>
  <c r="Q551" i="29"/>
  <c r="Q564" i="29"/>
  <c r="Q556" i="29"/>
  <c r="Q554" i="29"/>
  <c r="Q548" i="29"/>
  <c r="Q546" i="29"/>
  <c r="Q550" i="29"/>
  <c r="Q549" i="29"/>
  <c r="Q562" i="29"/>
  <c r="Q553" i="29"/>
  <c r="Q552" i="29"/>
  <c r="Q547" i="29"/>
  <c r="Q561" i="29"/>
  <c r="Q560" i="29"/>
  <c r="Q559" i="29"/>
  <c r="Q557" i="29"/>
  <c r="Q555" i="29"/>
  <c r="Q566" i="29"/>
  <c r="Q565" i="29"/>
  <c r="Q580" i="29"/>
  <c r="Q579" i="29"/>
  <c r="Q578" i="29"/>
  <c r="Q586" i="29"/>
  <c r="Q576" i="29"/>
  <c r="Q588" i="29"/>
  <c r="Q582" i="29"/>
  <c r="Q584" i="29"/>
  <c r="Q583" i="29"/>
  <c r="Q317" i="29"/>
  <c r="Q316" i="29"/>
  <c r="Q25" i="29"/>
  <c r="R315" i="29"/>
  <c r="R314" i="29"/>
  <c r="R313" i="29"/>
  <c r="R312" i="29"/>
  <c r="R316" i="29"/>
  <c r="R311" i="29"/>
  <c r="R796" i="29"/>
  <c r="R813" i="29"/>
  <c r="R799" i="29"/>
  <c r="R801" i="29"/>
  <c r="R800" i="29"/>
  <c r="R795" i="29"/>
  <c r="R794" i="29"/>
  <c r="R793" i="29"/>
  <c r="R792" i="29"/>
  <c r="R791" i="29"/>
  <c r="R790" i="29"/>
  <c r="R798" i="29"/>
  <c r="R797" i="29"/>
  <c r="R782" i="29"/>
  <c r="R788" i="29"/>
  <c r="R784" i="29"/>
  <c r="R786" i="29"/>
  <c r="R789" i="29"/>
  <c r="R783" i="29"/>
  <c r="R787" i="29"/>
  <c r="R781" i="29"/>
  <c r="R785" i="29"/>
  <c r="R750" i="29"/>
  <c r="R749" i="29"/>
  <c r="R767" i="29"/>
  <c r="R766" i="29"/>
  <c r="R741" i="29"/>
  <c r="R753" i="29"/>
  <c r="R757" i="29"/>
  <c r="R756" i="29"/>
  <c r="R752" i="29"/>
  <c r="R730" i="29"/>
  <c r="R740" i="29"/>
  <c r="R765" i="29"/>
  <c r="R748" i="29"/>
  <c r="R731" i="29"/>
  <c r="R739" i="29"/>
  <c r="R737" i="29"/>
  <c r="R755" i="29"/>
  <c r="R736" i="29"/>
  <c r="R761" i="29"/>
  <c r="R729" i="29"/>
  <c r="R744" i="29"/>
  <c r="R747" i="29"/>
  <c r="R763" i="29"/>
  <c r="R760" i="29"/>
  <c r="R735" i="29"/>
  <c r="R762" i="29"/>
  <c r="R746" i="29"/>
  <c r="R751" i="29"/>
  <c r="R759" i="29"/>
  <c r="R743" i="29"/>
  <c r="R738" i="29"/>
  <c r="R745" i="29"/>
  <c r="R764" i="29"/>
  <c r="R733" i="29"/>
  <c r="R734" i="29"/>
  <c r="R754" i="29"/>
  <c r="R758" i="29"/>
  <c r="R742" i="29"/>
  <c r="R732" i="29"/>
  <c r="R724" i="29"/>
  <c r="R723" i="29"/>
  <c r="R722" i="29"/>
  <c r="R721" i="29"/>
  <c r="R725" i="29"/>
  <c r="R720" i="29"/>
  <c r="R719" i="29"/>
  <c r="R718" i="29"/>
  <c r="R717" i="29"/>
  <c r="R716" i="29"/>
  <c r="R708" i="29"/>
  <c r="R711" i="29"/>
  <c r="R709" i="29"/>
  <c r="R707" i="29"/>
  <c r="R712" i="29"/>
  <c r="R710" i="29"/>
  <c r="R704" i="29"/>
  <c r="R706" i="29"/>
  <c r="R705" i="29"/>
  <c r="R690" i="29"/>
  <c r="R685" i="29"/>
  <c r="R684" i="29"/>
  <c r="R682" i="29"/>
  <c r="R681" i="29"/>
  <c r="R680" i="29"/>
  <c r="R679" i="29"/>
  <c r="R678" i="29"/>
  <c r="R677" i="29"/>
  <c r="R676" i="29"/>
  <c r="R675" i="29"/>
  <c r="R674" i="29"/>
  <c r="R673" i="29"/>
  <c r="R671" i="29"/>
  <c r="R670" i="29"/>
  <c r="R669" i="29"/>
  <c r="R668" i="29"/>
  <c r="R667" i="29"/>
  <c r="R687" i="29"/>
  <c r="R683" i="29"/>
  <c r="R686" i="29"/>
  <c r="R689" i="29"/>
  <c r="R692" i="29"/>
  <c r="R688" i="29"/>
  <c r="R691" i="29"/>
  <c r="R672" i="29"/>
  <c r="R650" i="29"/>
  <c r="R649" i="29"/>
  <c r="R645" i="29"/>
  <c r="R644" i="29"/>
  <c r="R643" i="29"/>
  <c r="R642" i="29"/>
  <c r="R641" i="29"/>
  <c r="R640" i="29"/>
  <c r="R639" i="29"/>
  <c r="R638" i="29"/>
  <c r="R637" i="29"/>
  <c r="R636" i="29"/>
  <c r="R634" i="29"/>
  <c r="R633" i="29"/>
  <c r="R632" i="29"/>
  <c r="R631" i="29"/>
  <c r="R630" i="29"/>
  <c r="R629" i="29"/>
  <c r="R628" i="29"/>
  <c r="R627" i="29"/>
  <c r="R626" i="29"/>
  <c r="R625" i="29"/>
  <c r="R624" i="29"/>
  <c r="R623" i="29"/>
  <c r="R648" i="29"/>
  <c r="R622" i="29"/>
  <c r="R651" i="29"/>
  <c r="R635" i="29"/>
  <c r="R606" i="29"/>
  <c r="R603" i="29"/>
  <c r="R601" i="29"/>
  <c r="R605" i="29"/>
  <c r="R597" i="29"/>
  <c r="R615" i="29"/>
  <c r="R613" i="29"/>
  <c r="R610" i="29"/>
  <c r="R609" i="29"/>
  <c r="R608" i="29"/>
  <c r="R607" i="29"/>
  <c r="R596" i="29"/>
  <c r="R604" i="29"/>
  <c r="R614" i="29"/>
  <c r="R612" i="29"/>
  <c r="R602" i="29"/>
  <c r="R600" i="29"/>
  <c r="R599" i="29"/>
  <c r="R611" i="29"/>
  <c r="R598" i="29"/>
  <c r="R594" i="29"/>
  <c r="R592" i="29"/>
  <c r="R593" i="29"/>
  <c r="R570" i="29"/>
  <c r="R577" i="29"/>
  <c r="R574" i="29"/>
  <c r="R573" i="29"/>
  <c r="R572" i="29"/>
  <c r="R569" i="29"/>
  <c r="R568" i="29"/>
  <c r="R567" i="29"/>
  <c r="R571" i="29"/>
  <c r="R575" i="29"/>
  <c r="R576" i="29"/>
  <c r="R541" i="29"/>
  <c r="R548" i="29"/>
  <c r="R546" i="29"/>
  <c r="R550" i="29"/>
  <c r="R549" i="29"/>
  <c r="R553" i="29"/>
  <c r="R552" i="29"/>
  <c r="R547" i="29"/>
  <c r="R555" i="29"/>
  <c r="R543" i="29"/>
  <c r="R545" i="29"/>
  <c r="R556" i="29"/>
  <c r="R554" i="29"/>
  <c r="R551" i="29"/>
  <c r="R544" i="29"/>
  <c r="R536" i="29"/>
  <c r="R535" i="29"/>
  <c r="R534" i="29"/>
  <c r="R539" i="29"/>
  <c r="R538" i="29"/>
  <c r="R537" i="29"/>
  <c r="R476" i="29"/>
  <c r="R465" i="29"/>
  <c r="R480" i="29"/>
  <c r="R458" i="29"/>
  <c r="R456" i="29"/>
  <c r="R440" i="29"/>
  <c r="R439" i="29"/>
  <c r="R438" i="29"/>
  <c r="R433" i="29"/>
  <c r="R427" i="29"/>
  <c r="R436" i="29"/>
  <c r="R435" i="29"/>
  <c r="R487" i="29"/>
  <c r="R486" i="29"/>
  <c r="R485" i="29"/>
  <c r="R484" i="29"/>
  <c r="R483" i="29"/>
  <c r="R475" i="29"/>
  <c r="R479" i="29"/>
  <c r="R474" i="29"/>
  <c r="R429" i="29"/>
  <c r="R428" i="29"/>
  <c r="R473" i="29"/>
  <c r="R472" i="29"/>
  <c r="R471" i="29"/>
  <c r="R455" i="29"/>
  <c r="R454" i="29"/>
  <c r="R453" i="29"/>
  <c r="R464" i="29"/>
  <c r="R470" i="29"/>
  <c r="R469" i="29"/>
  <c r="R463" i="29"/>
  <c r="R462" i="29"/>
  <c r="R461" i="29"/>
  <c r="R460" i="29"/>
  <c r="R459" i="29"/>
  <c r="R482" i="29"/>
  <c r="R478" i="29"/>
  <c r="R468" i="29"/>
  <c r="R477" i="29"/>
  <c r="R467" i="29"/>
  <c r="R457" i="29"/>
  <c r="R452" i="29"/>
  <c r="R451" i="29"/>
  <c r="R450" i="29"/>
  <c r="R449" i="29"/>
  <c r="R448" i="29"/>
  <c r="R447" i="29"/>
  <c r="R446" i="29"/>
  <c r="R445" i="29"/>
  <c r="R444" i="29"/>
  <c r="R443" i="29"/>
  <c r="R481" i="29"/>
  <c r="R442" i="29"/>
  <c r="R437" i="29"/>
  <c r="R466" i="29"/>
  <c r="R441" i="29"/>
  <c r="R434" i="29"/>
  <c r="R432" i="29"/>
  <c r="R431" i="29"/>
  <c r="R430" i="29"/>
  <c r="R426" i="29"/>
  <c r="R425" i="29"/>
  <c r="R384" i="29"/>
  <c r="R417" i="29"/>
  <c r="R416" i="29"/>
  <c r="R415" i="29"/>
  <c r="R414" i="29"/>
  <c r="R413" i="29"/>
  <c r="R412" i="29"/>
  <c r="R411" i="29"/>
  <c r="R410" i="29"/>
  <c r="R409" i="29"/>
  <c r="R408" i="29"/>
  <c r="R407" i="29"/>
  <c r="R406" i="29"/>
  <c r="R405" i="29"/>
  <c r="R404" i="29"/>
  <c r="R403" i="29"/>
  <c r="R402" i="29"/>
  <c r="R401" i="29"/>
  <c r="R400" i="29"/>
  <c r="R399" i="29"/>
  <c r="R398" i="29"/>
  <c r="R397" i="29"/>
  <c r="R396" i="29"/>
  <c r="R381" i="29"/>
  <c r="R380" i="29"/>
  <c r="R379" i="29"/>
  <c r="R418" i="29"/>
  <c r="R421" i="29"/>
  <c r="R420" i="29"/>
  <c r="R395" i="29"/>
  <c r="R394" i="29"/>
  <c r="R393" i="29"/>
  <c r="R392" i="29"/>
  <c r="R391" i="29"/>
  <c r="R390" i="29"/>
  <c r="R389" i="29"/>
  <c r="R388" i="29"/>
  <c r="R387" i="29"/>
  <c r="R386" i="29"/>
  <c r="R385" i="29"/>
  <c r="R383" i="29"/>
  <c r="R382" i="29"/>
  <c r="R375" i="29"/>
  <c r="R374" i="29"/>
  <c r="R373" i="29"/>
  <c r="R372" i="29"/>
  <c r="R376" i="29"/>
  <c r="R340" i="29"/>
  <c r="R303" i="29"/>
  <c r="R302" i="29"/>
  <c r="R301" i="29"/>
  <c r="R300" i="29"/>
  <c r="R299" i="29"/>
  <c r="R234" i="29"/>
  <c r="R224" i="29"/>
  <c r="R213" i="29"/>
  <c r="R291" i="29"/>
  <c r="R288" i="29"/>
  <c r="R287" i="29"/>
  <c r="R286" i="29"/>
  <c r="R285" i="29"/>
  <c r="R284" i="29"/>
  <c r="R258" i="29"/>
  <c r="R257" i="29"/>
  <c r="R279" i="29"/>
  <c r="R271" i="29"/>
  <c r="R270" i="29"/>
  <c r="R269" i="29"/>
  <c r="R268" i="29"/>
  <c r="R256" i="29"/>
  <c r="R255" i="29"/>
  <c r="R254" i="29"/>
  <c r="R253" i="29"/>
  <c r="R252" i="29"/>
  <c r="R251" i="29"/>
  <c r="R293" i="29"/>
  <c r="R247" i="29"/>
  <c r="R246" i="29"/>
  <c r="R267" i="29"/>
  <c r="R245" i="29"/>
  <c r="R232" i="29"/>
  <c r="R298" i="29"/>
  <c r="R220" i="29"/>
  <c r="R219" i="29"/>
  <c r="R218" i="29"/>
  <c r="R278" i="29"/>
  <c r="R266" i="29"/>
  <c r="R244" i="29"/>
  <c r="R231" i="29"/>
  <c r="R210" i="29"/>
  <c r="R230" i="29"/>
  <c r="R207" i="29"/>
  <c r="R265" i="29"/>
  <c r="R243" i="29"/>
  <c r="R241" i="29"/>
  <c r="R205" i="29"/>
  <c r="R238" i="29"/>
  <c r="R237" i="29"/>
  <c r="R264" i="29"/>
  <c r="R297" i="29"/>
  <c r="R290" i="29"/>
  <c r="R283" i="29"/>
  <c r="R250" i="29"/>
  <c r="R229" i="29"/>
  <c r="R228" i="29"/>
  <c r="R263" i="29"/>
  <c r="R227" i="29"/>
  <c r="R226" i="29"/>
  <c r="R225" i="29"/>
  <c r="R282" i="29"/>
  <c r="R262" i="29"/>
  <c r="R242" i="29"/>
  <c r="R209" i="29"/>
  <c r="R294" i="29"/>
  <c r="R261" i="29"/>
  <c r="R223" i="29"/>
  <c r="R222" i="29"/>
  <c r="R208" i="29"/>
  <c r="R277" i="29"/>
  <c r="R260" i="29"/>
  <c r="R212" i="29"/>
  <c r="R249" i="29"/>
  <c r="R248" i="29"/>
  <c r="R206" i="29"/>
  <c r="R240" i="29"/>
  <c r="R214" i="29"/>
  <c r="R289" i="29"/>
  <c r="R221" i="29"/>
  <c r="R259" i="29"/>
  <c r="R211" i="29"/>
  <c r="R296" i="29"/>
  <c r="R236" i="29"/>
  <c r="R235" i="29"/>
  <c r="R217" i="29"/>
  <c r="R281" i="29"/>
  <c r="R276" i="29"/>
  <c r="R280" i="29"/>
  <c r="R275" i="29"/>
  <c r="R295" i="29"/>
  <c r="R274" i="29"/>
  <c r="R273" i="29"/>
  <c r="R239" i="29"/>
  <c r="R292" i="29"/>
  <c r="R272" i="29"/>
  <c r="R233" i="29"/>
  <c r="R216" i="29"/>
  <c r="R215" i="29"/>
  <c r="R155" i="29"/>
  <c r="R154" i="29"/>
  <c r="R153" i="29"/>
  <c r="R152" i="29"/>
  <c r="R133" i="29"/>
  <c r="R132" i="29"/>
  <c r="R127" i="29"/>
  <c r="R126" i="29"/>
  <c r="R125" i="29"/>
  <c r="R124" i="29"/>
  <c r="R123" i="29"/>
  <c r="R122" i="29"/>
  <c r="R121" i="29"/>
  <c r="R80" i="29"/>
  <c r="R32" i="29"/>
  <c r="R67" i="29"/>
  <c r="R116" i="29"/>
  <c r="R118" i="29"/>
  <c r="R139" i="29"/>
  <c r="R109" i="29"/>
  <c r="R108" i="29"/>
  <c r="R107" i="29"/>
  <c r="R106" i="29"/>
  <c r="R104" i="29"/>
  <c r="R103" i="29"/>
  <c r="R102" i="29"/>
  <c r="R115" i="29"/>
  <c r="R144" i="29"/>
  <c r="R131" i="29"/>
  <c r="R96" i="29"/>
  <c r="R79" i="29"/>
  <c r="R78" i="29"/>
  <c r="R77" i="29"/>
  <c r="R76" i="29"/>
  <c r="R101" i="29"/>
  <c r="R75" i="29"/>
  <c r="R74" i="29"/>
  <c r="R62" i="29"/>
  <c r="R151" i="29"/>
  <c r="R138" i="29"/>
  <c r="R61" i="29"/>
  <c r="R95" i="29"/>
  <c r="R55" i="29"/>
  <c r="R54" i="29"/>
  <c r="R142" i="29"/>
  <c r="R120" i="29"/>
  <c r="R60" i="29"/>
  <c r="R94" i="29"/>
  <c r="R53" i="29"/>
  <c r="R52" i="29"/>
  <c r="R51" i="29"/>
  <c r="R150" i="29"/>
  <c r="R119" i="29"/>
  <c r="R50" i="29"/>
  <c r="R90" i="29"/>
  <c r="R89" i="29"/>
  <c r="R49" i="29"/>
  <c r="R46" i="29"/>
  <c r="R149" i="29"/>
  <c r="R59" i="29"/>
  <c r="R88" i="29"/>
  <c r="R66" i="29"/>
  <c r="R45" i="29"/>
  <c r="R141" i="29"/>
  <c r="R87" i="29"/>
  <c r="R71" i="29"/>
  <c r="R36" i="29"/>
  <c r="R28" i="29"/>
  <c r="R137" i="29"/>
  <c r="R130" i="29"/>
  <c r="R70" i="29"/>
  <c r="R69" i="29"/>
  <c r="R35" i="29"/>
  <c r="R148" i="29"/>
  <c r="R147" i="29"/>
  <c r="R146" i="29"/>
  <c r="R145" i="29"/>
  <c r="R86" i="29"/>
  <c r="R105" i="29"/>
  <c r="R58" i="29"/>
  <c r="R40" i="29"/>
  <c r="R143" i="29"/>
  <c r="R140" i="29"/>
  <c r="R100" i="29"/>
  <c r="R85" i="29"/>
  <c r="R73" i="29"/>
  <c r="R114" i="29"/>
  <c r="R136" i="29"/>
  <c r="R113" i="29"/>
  <c r="R84" i="29"/>
  <c r="R65" i="29"/>
  <c r="R64" i="29"/>
  <c r="R30" i="29"/>
  <c r="R129" i="29"/>
  <c r="R128" i="29"/>
  <c r="R83" i="29"/>
  <c r="R43" i="29"/>
  <c r="R37" i="29"/>
  <c r="R82" i="29"/>
  <c r="R72" i="29"/>
  <c r="R57" i="29"/>
  <c r="R39" i="29"/>
  <c r="R112" i="29"/>
  <c r="R111" i="29"/>
  <c r="R81" i="29"/>
  <c r="R117" i="29"/>
  <c r="R110" i="29"/>
  <c r="R56" i="29"/>
  <c r="R135" i="29"/>
  <c r="R93" i="29"/>
  <c r="R92" i="29"/>
  <c r="R63" i="29"/>
  <c r="R42" i="29"/>
  <c r="R29" i="29"/>
  <c r="R99" i="29"/>
  <c r="R47" i="29"/>
  <c r="R98" i="29"/>
  <c r="R68" i="29"/>
  <c r="R41" i="29"/>
  <c r="R27" i="29"/>
  <c r="R44" i="29"/>
  <c r="R97" i="29"/>
  <c r="R134" i="29"/>
  <c r="R38" i="29"/>
  <c r="R91" i="29"/>
  <c r="R33" i="29"/>
  <c r="R31" i="29"/>
  <c r="L567" i="29"/>
  <c r="L568" i="29"/>
  <c r="L569" i="29"/>
  <c r="L27" i="29"/>
  <c r="L534" i="29"/>
  <c r="L570" i="29"/>
  <c r="L28" i="29"/>
  <c r="L596" i="29"/>
  <c r="L29" i="29"/>
  <c r="L30" i="29"/>
  <c r="L205" i="29"/>
  <c r="L667" i="29"/>
  <c r="L206" i="29"/>
  <c r="L729" i="29"/>
  <c r="L781" i="29"/>
  <c r="L31" i="29"/>
  <c r="L32" i="29"/>
  <c r="L207" i="29"/>
  <c r="L426" i="29"/>
  <c r="L33" i="29"/>
  <c r="L34" i="29"/>
  <c r="L35" i="29"/>
  <c r="L36" i="29"/>
  <c r="L208" i="29"/>
  <c r="L592" i="29"/>
  <c r="L622" i="29"/>
  <c r="L37" i="29"/>
  <c r="L209" i="29"/>
  <c r="L598" i="29"/>
  <c r="L599" i="29"/>
  <c r="L600" i="29"/>
  <c r="L623" i="29"/>
  <c r="L38" i="29"/>
  <c r="L210" i="29"/>
  <c r="L318" i="29"/>
  <c r="L319" i="29"/>
  <c r="L668" i="29"/>
  <c r="L669" i="29"/>
  <c r="L716" i="29"/>
  <c r="L717" i="29"/>
  <c r="L718" i="29"/>
  <c r="L730" i="29"/>
  <c r="L39" i="29"/>
  <c r="L40" i="29"/>
  <c r="L211" i="29"/>
  <c r="L212" i="29"/>
  <c r="L311" i="29"/>
  <c r="L571" i="29"/>
  <c r="L670" i="29"/>
  <c r="L671" i="29"/>
  <c r="L707" i="29"/>
  <c r="L41" i="29"/>
  <c r="L42" i="29"/>
  <c r="L43" i="29"/>
  <c r="L213" i="29"/>
  <c r="L312" i="29"/>
  <c r="L427" i="29"/>
  <c r="L535" i="29"/>
  <c r="L540" i="29"/>
  <c r="L601" i="29"/>
  <c r="L624" i="29"/>
  <c r="L625" i="29"/>
  <c r="L626" i="29"/>
  <c r="L672" i="29"/>
  <c r="L673" i="29"/>
  <c r="L674" i="29"/>
  <c r="L675" i="29"/>
  <c r="L708" i="29"/>
  <c r="L44" i="29"/>
  <c r="L45" i="29"/>
  <c r="L46" i="29"/>
  <c r="L214" i="29"/>
  <c r="L428" i="29"/>
  <c r="L429" i="29"/>
  <c r="L627" i="29"/>
  <c r="L676" i="29"/>
  <c r="L709" i="29"/>
  <c r="L47" i="29"/>
  <c r="L48" i="29"/>
  <c r="L49" i="29"/>
  <c r="L50" i="29"/>
  <c r="L51" i="29"/>
  <c r="L52" i="29"/>
  <c r="L53" i="29"/>
  <c r="L54" i="29"/>
  <c r="L55" i="29"/>
  <c r="L215" i="29"/>
  <c r="L216" i="29"/>
  <c r="L217" i="29"/>
  <c r="L541" i="29"/>
  <c r="L628" i="29"/>
  <c r="L731" i="29"/>
  <c r="L56" i="29"/>
  <c r="L57" i="29"/>
  <c r="L58" i="29"/>
  <c r="L59" i="29"/>
  <c r="L60" i="29"/>
  <c r="L61" i="29"/>
  <c r="L62" i="29"/>
  <c r="L218" i="29"/>
  <c r="L219" i="29"/>
  <c r="L220" i="29"/>
  <c r="L430" i="29"/>
  <c r="L431" i="29"/>
  <c r="L432" i="29"/>
  <c r="L433" i="29"/>
  <c r="L593" i="29"/>
  <c r="L602" i="29"/>
  <c r="L603" i="29"/>
  <c r="L629" i="29"/>
  <c r="L704" i="29"/>
  <c r="L710" i="29"/>
  <c r="L63" i="29"/>
  <c r="L64" i="29"/>
  <c r="L65" i="29"/>
  <c r="L66" i="29"/>
  <c r="L67" i="29"/>
  <c r="L221" i="29"/>
  <c r="L222" i="29"/>
  <c r="L223" i="29"/>
  <c r="L224" i="29"/>
  <c r="L379" i="29"/>
  <c r="L542" i="29"/>
  <c r="L572" i="29"/>
  <c r="L573" i="29"/>
  <c r="L574" i="29"/>
  <c r="L604" i="29"/>
  <c r="L630" i="29"/>
  <c r="L677" i="29"/>
  <c r="L719" i="29"/>
  <c r="L732" i="29"/>
  <c r="L782" i="29"/>
  <c r="L68" i="29"/>
  <c r="L69" i="29"/>
  <c r="L70" i="29"/>
  <c r="L71" i="29"/>
  <c r="L225" i="29"/>
  <c r="L226" i="29"/>
  <c r="L227" i="29"/>
  <c r="L228" i="29"/>
  <c r="L229" i="29"/>
  <c r="L230" i="29"/>
  <c r="L231" i="29"/>
  <c r="L232" i="29"/>
  <c r="L313" i="29"/>
  <c r="L314" i="29"/>
  <c r="L320" i="29"/>
  <c r="L321" i="29"/>
  <c r="L322" i="29"/>
  <c r="L631" i="29"/>
  <c r="L678" i="29"/>
  <c r="L72" i="29"/>
  <c r="L73" i="29"/>
  <c r="L74" i="29"/>
  <c r="L75" i="29"/>
  <c r="L76" i="29"/>
  <c r="L77" i="29"/>
  <c r="L78" i="29"/>
  <c r="L79" i="29"/>
  <c r="L80" i="29"/>
  <c r="L233" i="29"/>
  <c r="L234" i="29"/>
  <c r="L380" i="29"/>
  <c r="L381" i="29"/>
  <c r="L543" i="29"/>
  <c r="L575" i="29"/>
  <c r="L632" i="29"/>
  <c r="L679" i="29"/>
  <c r="L680" i="29"/>
  <c r="L711" i="29"/>
  <c r="L783" i="29"/>
  <c r="L81" i="29"/>
  <c r="L82" i="29"/>
  <c r="L83" i="29"/>
  <c r="L84" i="29"/>
  <c r="L85" i="29"/>
  <c r="L86" i="29"/>
  <c r="L87" i="29"/>
  <c r="L88" i="29"/>
  <c r="L89" i="29"/>
  <c r="L90" i="29"/>
  <c r="L235" i="29"/>
  <c r="L236" i="29"/>
  <c r="L237" i="29"/>
  <c r="L238" i="29"/>
  <c r="L605" i="29"/>
  <c r="L633" i="29"/>
  <c r="L681" i="29"/>
  <c r="L682" i="29"/>
  <c r="L720" i="29"/>
  <c r="L784" i="29"/>
  <c r="L91" i="29"/>
  <c r="L92" i="29"/>
  <c r="L93" i="29"/>
  <c r="L94" i="29"/>
  <c r="L95" i="29"/>
  <c r="L96" i="29"/>
  <c r="L239" i="29"/>
  <c r="L240" i="29"/>
  <c r="L241" i="29"/>
  <c r="L323" i="29"/>
  <c r="L324" i="29"/>
  <c r="L325" i="29"/>
  <c r="L326" i="29"/>
  <c r="L372" i="29"/>
  <c r="L434" i="29"/>
  <c r="L435" i="29"/>
  <c r="L436" i="29"/>
  <c r="L536" i="29"/>
  <c r="L544" i="29"/>
  <c r="L606" i="29"/>
  <c r="L634" i="29"/>
  <c r="L683" i="29"/>
  <c r="L684" i="29"/>
  <c r="L685" i="29"/>
  <c r="L733" i="29"/>
  <c r="L813" i="29"/>
  <c r="L97" i="29"/>
  <c r="L98" i="29"/>
  <c r="L99" i="29"/>
  <c r="L100" i="29"/>
  <c r="L101" i="29"/>
  <c r="L102" i="29"/>
  <c r="L103" i="29"/>
  <c r="L104" i="29"/>
  <c r="L242" i="29"/>
  <c r="L243" i="29"/>
  <c r="L244" i="29"/>
  <c r="L245" i="29"/>
  <c r="L246" i="29"/>
  <c r="L247" i="29"/>
  <c r="L437" i="29"/>
  <c r="L438" i="29"/>
  <c r="L439" i="29"/>
  <c r="L440" i="29"/>
  <c r="L635" i="29"/>
  <c r="L686" i="29"/>
  <c r="L705" i="29"/>
  <c r="L721" i="29"/>
  <c r="L734" i="29"/>
  <c r="L735" i="29"/>
  <c r="L736" i="29"/>
  <c r="L737" i="29"/>
  <c r="L785" i="29"/>
  <c r="L786" i="29"/>
  <c r="L105" i="29"/>
  <c r="L106" i="29"/>
  <c r="L107" i="29"/>
  <c r="L108" i="29"/>
  <c r="L109" i="29"/>
  <c r="L248" i="29"/>
  <c r="L249" i="29"/>
  <c r="L250" i="29"/>
  <c r="L251" i="29"/>
  <c r="L252" i="29"/>
  <c r="L253" i="29"/>
  <c r="L254" i="29"/>
  <c r="L255" i="29"/>
  <c r="L256" i="29"/>
  <c r="L257" i="29"/>
  <c r="L258" i="29"/>
  <c r="L315" i="29"/>
  <c r="L373" i="29"/>
  <c r="L382" i="29"/>
  <c r="L383" i="29"/>
  <c r="L537" i="29"/>
  <c r="L545" i="29"/>
  <c r="L636" i="29"/>
  <c r="L738" i="29"/>
  <c r="L739" i="29"/>
  <c r="L740" i="29"/>
  <c r="L741" i="29"/>
  <c r="L110" i="29"/>
  <c r="L111" i="29"/>
  <c r="L112" i="29"/>
  <c r="L113" i="29"/>
  <c r="L114" i="29"/>
  <c r="L115" i="29"/>
  <c r="L116" i="29"/>
  <c r="L259" i="29"/>
  <c r="L260" i="29"/>
  <c r="L261" i="29"/>
  <c r="L262" i="29"/>
  <c r="L263" i="29"/>
  <c r="L264" i="29"/>
  <c r="L265" i="29"/>
  <c r="L266" i="29"/>
  <c r="L267" i="29"/>
  <c r="L268" i="29"/>
  <c r="L269" i="29"/>
  <c r="L270" i="29"/>
  <c r="L271" i="29"/>
  <c r="L384" i="29"/>
  <c r="L441" i="29"/>
  <c r="L442" i="29"/>
  <c r="L443" i="29"/>
  <c r="L637" i="29"/>
  <c r="L742" i="29"/>
  <c r="L743" i="29"/>
  <c r="L744" i="29"/>
  <c r="L117" i="29"/>
  <c r="L118" i="29"/>
  <c r="L272" i="29"/>
  <c r="L273" i="29"/>
  <c r="L274" i="29"/>
  <c r="L275" i="29"/>
  <c r="L276" i="29"/>
  <c r="L277" i="29"/>
  <c r="L278" i="29"/>
  <c r="L279" i="29"/>
  <c r="L374" i="29"/>
  <c r="L444" i="29"/>
  <c r="L445" i="29"/>
  <c r="L446" i="29"/>
  <c r="L447" i="29"/>
  <c r="L448" i="29"/>
  <c r="L449" i="29"/>
  <c r="L450" i="29"/>
  <c r="L451" i="29"/>
  <c r="L452" i="29"/>
  <c r="L453" i="29"/>
  <c r="L454" i="29"/>
  <c r="L455" i="29"/>
  <c r="L456" i="29"/>
  <c r="L594" i="29"/>
  <c r="L607" i="29"/>
  <c r="L608" i="29"/>
  <c r="L609" i="29"/>
  <c r="L610" i="29"/>
  <c r="L638" i="29"/>
  <c r="L745" i="29"/>
  <c r="L746" i="29"/>
  <c r="L747" i="29"/>
  <c r="L748" i="29"/>
  <c r="L749" i="29"/>
  <c r="L750" i="29"/>
  <c r="L814" i="29"/>
  <c r="L119" i="29"/>
  <c r="L120" i="29"/>
  <c r="L121" i="29"/>
  <c r="L122" i="29"/>
  <c r="L123" i="29"/>
  <c r="L124" i="29"/>
  <c r="L125" i="29"/>
  <c r="L126" i="29"/>
  <c r="L127" i="29"/>
  <c r="L280" i="29"/>
  <c r="L281" i="29"/>
  <c r="L282" i="29"/>
  <c r="L283" i="29"/>
  <c r="L284" i="29"/>
  <c r="L285" i="29"/>
  <c r="L286" i="29"/>
  <c r="L287" i="29"/>
  <c r="L288" i="29"/>
  <c r="L375" i="29"/>
  <c r="L385" i="29"/>
  <c r="L386" i="29"/>
  <c r="L387" i="29"/>
  <c r="L388" i="29"/>
  <c r="L389" i="29"/>
  <c r="L390" i="29"/>
  <c r="L391" i="29"/>
  <c r="L392" i="29"/>
  <c r="L393" i="29"/>
  <c r="L394" i="29"/>
  <c r="L395" i="29"/>
  <c r="L538" i="29"/>
  <c r="L546" i="29"/>
  <c r="L611" i="29"/>
  <c r="L639" i="29"/>
  <c r="L640" i="29"/>
  <c r="L751" i="29"/>
  <c r="L752" i="29"/>
  <c r="L753" i="29"/>
  <c r="L787" i="29"/>
  <c r="L788" i="29"/>
  <c r="L790" i="29"/>
  <c r="L791" i="29"/>
  <c r="L792" i="29"/>
  <c r="L793" i="29"/>
  <c r="L794" i="29"/>
  <c r="L795" i="29"/>
  <c r="L796" i="29"/>
  <c r="L128" i="29"/>
  <c r="L129" i="29"/>
  <c r="L130" i="29"/>
  <c r="L131" i="29"/>
  <c r="L132" i="29"/>
  <c r="L133" i="29"/>
  <c r="L289" i="29"/>
  <c r="L290" i="29"/>
  <c r="L291" i="29"/>
  <c r="L396" i="29"/>
  <c r="L397" i="29"/>
  <c r="L398" i="29"/>
  <c r="L399" i="29"/>
  <c r="L400" i="29"/>
  <c r="L401" i="29"/>
  <c r="L402" i="29"/>
  <c r="L403" i="29"/>
  <c r="L404" i="29"/>
  <c r="L405" i="29"/>
  <c r="L406" i="29"/>
  <c r="L407" i="29"/>
  <c r="L408" i="29"/>
  <c r="L409" i="29"/>
  <c r="L410" i="29"/>
  <c r="L411" i="29"/>
  <c r="L412" i="29"/>
  <c r="L413" i="29"/>
  <c r="L414" i="29"/>
  <c r="L415" i="29"/>
  <c r="L416" i="29"/>
  <c r="L417" i="29"/>
  <c r="L457" i="29"/>
  <c r="L458" i="29"/>
  <c r="L547" i="29"/>
  <c r="L548" i="29"/>
  <c r="L612" i="29"/>
  <c r="L613" i="29"/>
  <c r="L641" i="29"/>
  <c r="L642" i="29"/>
  <c r="L754" i="29"/>
  <c r="L755" i="29"/>
  <c r="L756" i="29"/>
  <c r="L757" i="29"/>
  <c r="L797" i="29"/>
  <c r="L798" i="29"/>
  <c r="L134" i="29"/>
  <c r="L135" i="29"/>
  <c r="L136" i="29"/>
  <c r="L137" i="29"/>
  <c r="L138" i="29"/>
  <c r="L139" i="29"/>
  <c r="L292" i="29"/>
  <c r="L327" i="29"/>
  <c r="L328" i="29"/>
  <c r="L329" i="29"/>
  <c r="L330" i="29"/>
  <c r="L331" i="29"/>
  <c r="L332" i="29"/>
  <c r="L459" i="29"/>
  <c r="L460" i="29"/>
  <c r="L549" i="29"/>
  <c r="L550" i="29"/>
  <c r="L614" i="29"/>
  <c r="L643" i="29"/>
  <c r="L644" i="29"/>
  <c r="L645" i="29"/>
  <c r="L687" i="29"/>
  <c r="L712" i="29"/>
  <c r="L758" i="29"/>
  <c r="L759" i="29"/>
  <c r="L760" i="29"/>
  <c r="L761" i="29"/>
  <c r="L799" i="29"/>
  <c r="L140" i="29"/>
  <c r="L141" i="29"/>
  <c r="L142" i="29"/>
  <c r="L293" i="29"/>
  <c r="L376" i="29"/>
  <c r="L461" i="29"/>
  <c r="L462" i="29"/>
  <c r="L463" i="29"/>
  <c r="L464" i="29"/>
  <c r="L465" i="29"/>
  <c r="L551" i="29"/>
  <c r="L552" i="29"/>
  <c r="L576" i="29"/>
  <c r="L706" i="29"/>
  <c r="L722" i="29"/>
  <c r="L723" i="29"/>
  <c r="L762" i="29"/>
  <c r="L763" i="29"/>
  <c r="L789" i="29"/>
  <c r="L800" i="29"/>
  <c r="L143" i="29"/>
  <c r="L144" i="29"/>
  <c r="L294" i="29"/>
  <c r="L418" i="29"/>
  <c r="L539" i="29"/>
  <c r="L553" i="29"/>
  <c r="L615" i="29"/>
  <c r="L646" i="29"/>
  <c r="L647" i="29"/>
  <c r="L648" i="29"/>
  <c r="L649" i="29"/>
  <c r="L688" i="29"/>
  <c r="L689" i="29"/>
  <c r="L724" i="29"/>
  <c r="L764" i="29"/>
  <c r="L765" i="29"/>
  <c r="L145" i="29"/>
  <c r="L146" i="29"/>
  <c r="L147" i="29"/>
  <c r="L148" i="29"/>
  <c r="L149" i="29"/>
  <c r="L295" i="29"/>
  <c r="L296" i="29"/>
  <c r="L297" i="29"/>
  <c r="L298" i="29"/>
  <c r="L333" i="29"/>
  <c r="L334" i="29"/>
  <c r="L335" i="29"/>
  <c r="L336" i="29"/>
  <c r="L466" i="29"/>
  <c r="L467" i="29"/>
  <c r="L468" i="29"/>
  <c r="L469" i="29"/>
  <c r="L470" i="29"/>
  <c r="L471" i="29"/>
  <c r="L472" i="29"/>
  <c r="L473" i="29"/>
  <c r="L474" i="29"/>
  <c r="L475" i="29"/>
  <c r="L476" i="29"/>
  <c r="L554" i="29"/>
  <c r="L555" i="29"/>
  <c r="L690" i="29"/>
  <c r="L725" i="29"/>
  <c r="L766" i="29"/>
  <c r="L801" i="29"/>
  <c r="L150" i="29"/>
  <c r="L419" i="29"/>
  <c r="L420" i="29"/>
  <c r="L421" i="29"/>
  <c r="L477" i="29"/>
  <c r="L478" i="29"/>
  <c r="L479" i="29"/>
  <c r="L480" i="29"/>
  <c r="L577" i="29"/>
  <c r="L597" i="29"/>
  <c r="L650" i="29"/>
  <c r="L767" i="29"/>
  <c r="L151" i="29"/>
  <c r="L152" i="29"/>
  <c r="L153" i="29"/>
  <c r="L154" i="29"/>
  <c r="L155" i="29"/>
  <c r="L299" i="29"/>
  <c r="L300" i="29"/>
  <c r="L301" i="29"/>
  <c r="L302" i="29"/>
  <c r="L303" i="29"/>
  <c r="L316" i="29"/>
  <c r="L337" i="29"/>
  <c r="L338" i="29"/>
  <c r="L339" i="29"/>
  <c r="L340" i="29"/>
  <c r="L481" i="29"/>
  <c r="L482" i="29"/>
  <c r="L483" i="29"/>
  <c r="L484" i="29"/>
  <c r="L485" i="29"/>
  <c r="L486" i="29"/>
  <c r="L487" i="29"/>
  <c r="L556" i="29"/>
  <c r="L651" i="29"/>
  <c r="L652" i="29"/>
  <c r="L691" i="29"/>
  <c r="L692" i="29"/>
  <c r="L341" i="29"/>
  <c r="L342" i="29"/>
  <c r="L343" i="29"/>
  <c r="L344" i="29"/>
  <c r="L345" i="29"/>
  <c r="L422" i="29"/>
  <c r="L423" i="29"/>
  <c r="L488" i="29"/>
  <c r="L489" i="29"/>
  <c r="L557" i="29"/>
  <c r="L558" i="29"/>
  <c r="L578" i="29"/>
  <c r="L579" i="29"/>
  <c r="L580" i="29"/>
  <c r="L653" i="29"/>
  <c r="L693" i="29"/>
  <c r="L694" i="29"/>
  <c r="L695" i="29"/>
  <c r="L490" i="29"/>
  <c r="L491" i="29"/>
  <c r="L492" i="29"/>
  <c r="L559" i="29"/>
  <c r="L560" i="29"/>
  <c r="L561" i="29"/>
  <c r="L562" i="29"/>
  <c r="L581" i="29"/>
  <c r="L654" i="29"/>
  <c r="L713" i="29"/>
  <c r="L768" i="29"/>
  <c r="L769" i="29"/>
  <c r="L802" i="29"/>
  <c r="L815" i="29"/>
  <c r="L156" i="29"/>
  <c r="L317" i="29"/>
  <c r="L493" i="29"/>
  <c r="L494" i="29"/>
  <c r="L495" i="29"/>
  <c r="L496" i="29"/>
  <c r="L497" i="29"/>
  <c r="L498" i="29"/>
  <c r="L499" i="29"/>
  <c r="L500" i="29"/>
  <c r="L582" i="29"/>
  <c r="L583" i="29"/>
  <c r="L584" i="29"/>
  <c r="L696" i="29"/>
  <c r="L770" i="29"/>
  <c r="L803" i="29"/>
  <c r="L804" i="29"/>
  <c r="L805" i="29"/>
  <c r="L806" i="29"/>
  <c r="L807" i="29"/>
  <c r="L157" i="29"/>
  <c r="L346" i="29"/>
  <c r="L347" i="29"/>
  <c r="L348" i="29"/>
  <c r="L349" i="29"/>
  <c r="L350" i="29"/>
  <c r="L351" i="29"/>
  <c r="L352" i="29"/>
  <c r="L353" i="29"/>
  <c r="L354" i="29"/>
  <c r="L355" i="29"/>
  <c r="L356" i="29"/>
  <c r="L501" i="29"/>
  <c r="L502" i="29"/>
  <c r="L503" i="29"/>
  <c r="L504" i="29"/>
  <c r="L505" i="29"/>
  <c r="L563" i="29"/>
  <c r="L697" i="29"/>
  <c r="L771" i="29"/>
  <c r="L808" i="29"/>
  <c r="L506" i="29"/>
  <c r="L507" i="29"/>
  <c r="L508" i="29"/>
  <c r="L509" i="29"/>
  <c r="L510" i="29"/>
  <c r="L511" i="29"/>
  <c r="L512" i="29"/>
  <c r="L513" i="29"/>
  <c r="L585" i="29"/>
  <c r="L772" i="29"/>
  <c r="L809" i="29"/>
  <c r="L816" i="29"/>
  <c r="L158" i="29"/>
  <c r="L159" i="29"/>
  <c r="L160" i="29"/>
  <c r="L514" i="29"/>
  <c r="L515" i="29"/>
  <c r="L516" i="29"/>
  <c r="L586" i="29"/>
  <c r="L655" i="29"/>
  <c r="L698" i="29"/>
  <c r="L726" i="29"/>
  <c r="L727" i="29"/>
  <c r="L773" i="29"/>
  <c r="L810" i="29"/>
  <c r="L161" i="29"/>
  <c r="L162" i="29"/>
  <c r="L163" i="29"/>
  <c r="L164" i="29"/>
  <c r="L165" i="29"/>
  <c r="L304" i="29"/>
  <c r="L517" i="29"/>
  <c r="L518" i="29"/>
  <c r="L656" i="29"/>
  <c r="L657" i="29"/>
  <c r="L699" i="29"/>
  <c r="L774" i="29"/>
  <c r="L166" i="29"/>
  <c r="L167" i="29"/>
  <c r="L168" i="29"/>
  <c r="L169" i="29"/>
  <c r="L170" i="29"/>
  <c r="L171" i="29"/>
  <c r="L305" i="29"/>
  <c r="L306" i="29"/>
  <c r="L357" i="29"/>
  <c r="L358" i="29"/>
  <c r="L359" i="29"/>
  <c r="L360" i="29"/>
  <c r="L361" i="29"/>
  <c r="L362" i="29"/>
  <c r="L519" i="29"/>
  <c r="L587" i="29"/>
  <c r="L811" i="29"/>
  <c r="L172" i="29"/>
  <c r="L173" i="29"/>
  <c r="L174" i="29"/>
  <c r="L175" i="29"/>
  <c r="L176" i="29"/>
  <c r="L177" i="29"/>
  <c r="L424" i="29"/>
  <c r="L520" i="29"/>
  <c r="L521" i="29"/>
  <c r="L522" i="29"/>
  <c r="L523" i="29"/>
  <c r="L588" i="29"/>
  <c r="L714" i="29"/>
  <c r="L715" i="29"/>
  <c r="L775" i="29"/>
  <c r="L812" i="29"/>
  <c r="L178" i="29"/>
  <c r="L179" i="29"/>
  <c r="L307" i="29"/>
  <c r="L308" i="29"/>
  <c r="L616" i="29"/>
  <c r="L617" i="29"/>
  <c r="L618" i="29"/>
  <c r="L658" i="29"/>
  <c r="L700" i="29"/>
  <c r="L776" i="29"/>
  <c r="L25" i="29"/>
  <c r="L180" i="29"/>
  <c r="L181" i="29"/>
  <c r="L182" i="29"/>
  <c r="L183" i="29"/>
  <c r="L184" i="29"/>
  <c r="L363" i="29"/>
  <c r="L364" i="29"/>
  <c r="L365" i="29"/>
  <c r="L366" i="29"/>
  <c r="L367" i="29"/>
  <c r="L368" i="29"/>
  <c r="L564" i="29"/>
  <c r="L777" i="29"/>
  <c r="L185" i="29"/>
  <c r="L186" i="29"/>
  <c r="L187" i="29"/>
  <c r="L188" i="29"/>
  <c r="L189" i="29"/>
  <c r="L524" i="29"/>
  <c r="L525" i="29"/>
  <c r="L526" i="29"/>
  <c r="L527" i="29"/>
  <c r="L589" i="29"/>
  <c r="L778" i="29"/>
  <c r="L190" i="29"/>
  <c r="L191" i="29"/>
  <c r="L192" i="29"/>
  <c r="L193" i="29"/>
  <c r="L194" i="29"/>
  <c r="L377" i="29"/>
  <c r="L528" i="29"/>
  <c r="L590" i="29"/>
  <c r="L595" i="29"/>
  <c r="L659" i="29"/>
  <c r="L660" i="29"/>
  <c r="L661" i="29"/>
  <c r="L662" i="29"/>
  <c r="L663" i="29"/>
  <c r="L701" i="29"/>
  <c r="L702" i="29"/>
  <c r="L195" i="29"/>
  <c r="L309" i="29"/>
  <c r="L529" i="29"/>
  <c r="L530" i="29"/>
  <c r="L531" i="29"/>
  <c r="L565" i="29"/>
  <c r="L664" i="29"/>
  <c r="L665" i="29"/>
  <c r="L779" i="29"/>
  <c r="L196" i="29"/>
  <c r="L197" i="29"/>
  <c r="L198" i="29"/>
  <c r="L532" i="29"/>
  <c r="L566" i="29"/>
  <c r="L619" i="29"/>
  <c r="L780" i="29"/>
  <c r="L199" i="29"/>
  <c r="L200" i="29"/>
  <c r="L310" i="29"/>
  <c r="L201" i="29"/>
  <c r="L202" i="29"/>
  <c r="L203" i="29"/>
  <c r="L620" i="29"/>
  <c r="L621" i="29"/>
  <c r="L666" i="29"/>
  <c r="L204" i="29"/>
  <c r="L369" i="29"/>
  <c r="L370" i="29"/>
  <c r="L371" i="29"/>
  <c r="L378" i="29"/>
  <c r="L533" i="29"/>
  <c r="L728" i="29"/>
  <c r="L26" i="29"/>
  <c r="L703" i="29"/>
  <c r="L425" i="29"/>
  <c r="N341" i="29"/>
  <c r="N342" i="29"/>
  <c r="N343" i="29"/>
  <c r="N344" i="29"/>
  <c r="N345" i="29"/>
  <c r="N422" i="29"/>
  <c r="N423" i="29"/>
  <c r="N488" i="29"/>
  <c r="N489" i="29"/>
  <c r="N557" i="29"/>
  <c r="N558" i="29"/>
  <c r="N578" i="29"/>
  <c r="N579" i="29"/>
  <c r="N580" i="29"/>
  <c r="N653" i="29"/>
  <c r="N693" i="29"/>
  <c r="N694" i="29"/>
  <c r="N695" i="29"/>
  <c r="N490" i="29"/>
  <c r="N491" i="29"/>
  <c r="N492" i="29"/>
  <c r="N559" i="29"/>
  <c r="N560" i="29"/>
  <c r="N561" i="29"/>
  <c r="N562" i="29"/>
  <c r="N581" i="29"/>
  <c r="N654" i="29"/>
  <c r="N713" i="29"/>
  <c r="N768" i="29"/>
  <c r="N769" i="29"/>
  <c r="N802" i="29"/>
  <c r="N815" i="29"/>
  <c r="N156" i="29"/>
  <c r="N317" i="29"/>
  <c r="N493" i="29"/>
  <c r="N494" i="29"/>
  <c r="N495" i="29"/>
  <c r="N496" i="29"/>
  <c r="N497" i="29"/>
  <c r="N498" i="29"/>
  <c r="N499" i="29"/>
  <c r="N500" i="29"/>
  <c r="N582" i="29"/>
  <c r="N583" i="29"/>
  <c r="N584" i="29"/>
  <c r="N696" i="29"/>
  <c r="N770" i="29"/>
  <c r="N803" i="29"/>
  <c r="N804" i="29"/>
  <c r="N805" i="29"/>
  <c r="N806" i="29"/>
  <c r="N807" i="29"/>
  <c r="N157" i="29"/>
  <c r="N346" i="29"/>
  <c r="N347" i="29"/>
  <c r="N348" i="29"/>
  <c r="N349" i="29"/>
  <c r="N350" i="29"/>
  <c r="N351" i="29"/>
  <c r="N352" i="29"/>
  <c r="N353" i="29"/>
  <c r="N354" i="29"/>
  <c r="N355" i="29"/>
  <c r="N356" i="29"/>
  <c r="N501" i="29"/>
  <c r="N502" i="29"/>
  <c r="N503" i="29"/>
  <c r="N504" i="29"/>
  <c r="N505" i="29"/>
  <c r="N563" i="29"/>
  <c r="N697" i="29"/>
  <c r="N771" i="29"/>
  <c r="N808" i="29"/>
  <c r="N506" i="29"/>
  <c r="N507" i="29"/>
  <c r="N508" i="29"/>
  <c r="N509" i="29"/>
  <c r="N510" i="29"/>
  <c r="N511" i="29"/>
  <c r="N512" i="29"/>
  <c r="N513" i="29"/>
  <c r="N585" i="29"/>
  <c r="N772" i="29"/>
  <c r="N809" i="29"/>
  <c r="N816" i="29"/>
  <c r="N158" i="29"/>
  <c r="N159" i="29"/>
  <c r="N160" i="29"/>
  <c r="N514" i="29"/>
  <c r="N515" i="29"/>
  <c r="N516" i="29"/>
  <c r="N586" i="29"/>
  <c r="N655" i="29"/>
  <c r="N698" i="29"/>
  <c r="N726" i="29"/>
  <c r="N727" i="29"/>
  <c r="N773" i="29"/>
  <c r="N810" i="29"/>
  <c r="N161" i="29"/>
  <c r="N162" i="29"/>
  <c r="N163" i="29"/>
  <c r="N164" i="29"/>
  <c r="N165" i="29"/>
  <c r="N304" i="29"/>
  <c r="N517" i="29"/>
  <c r="N518" i="29"/>
  <c r="N656" i="29"/>
  <c r="N657" i="29"/>
  <c r="N699" i="29"/>
  <c r="N774" i="29"/>
  <c r="N166" i="29"/>
  <c r="N167" i="29"/>
  <c r="N168" i="29"/>
  <c r="N169" i="29"/>
  <c r="N170" i="29"/>
  <c r="N171" i="29"/>
  <c r="N305" i="29"/>
  <c r="N306" i="29"/>
  <c r="N357" i="29"/>
  <c r="N358" i="29"/>
  <c r="N359" i="29"/>
  <c r="N360" i="29"/>
  <c r="N361" i="29"/>
  <c r="N362" i="29"/>
  <c r="N519" i="29"/>
  <c r="N587" i="29"/>
  <c r="N811" i="29"/>
  <c r="N172" i="29"/>
  <c r="N173" i="29"/>
  <c r="N174" i="29"/>
  <c r="N175" i="29"/>
  <c r="N176" i="29"/>
  <c r="N177" i="29"/>
  <c r="N424" i="29"/>
  <c r="N520" i="29"/>
  <c r="N521" i="29"/>
  <c r="N522" i="29"/>
  <c r="N523" i="29"/>
  <c r="N588" i="29"/>
  <c r="N714" i="29"/>
  <c r="N715" i="29"/>
  <c r="N775" i="29"/>
  <c r="N812" i="29"/>
  <c r="N178" i="29"/>
  <c r="N179" i="29"/>
  <c r="N307" i="29"/>
  <c r="N308" i="29"/>
  <c r="N616" i="29"/>
  <c r="N617" i="29"/>
  <c r="N618" i="29"/>
  <c r="N658" i="29"/>
  <c r="N700" i="29"/>
  <c r="N776" i="29"/>
  <c r="N25" i="29"/>
  <c r="N180" i="29"/>
  <c r="N181" i="29"/>
  <c r="N182" i="29"/>
  <c r="N183" i="29"/>
  <c r="N184" i="29"/>
  <c r="N363" i="29"/>
  <c r="N364" i="29"/>
  <c r="N365" i="29"/>
  <c r="N366" i="29"/>
  <c r="N367" i="29"/>
  <c r="N368" i="29"/>
  <c r="N564" i="29"/>
  <c r="N777" i="29"/>
  <c r="N185" i="29"/>
  <c r="N186" i="29"/>
  <c r="N187" i="29"/>
  <c r="N188" i="29"/>
  <c r="N189" i="29"/>
  <c r="N524" i="29"/>
  <c r="N525" i="29"/>
  <c r="N526" i="29"/>
  <c r="N527" i="29"/>
  <c r="N589" i="29"/>
  <c r="N778" i="29"/>
  <c r="N190" i="29"/>
  <c r="N191" i="29"/>
  <c r="N192" i="29"/>
  <c r="N193" i="29"/>
  <c r="N194" i="29"/>
  <c r="N377" i="29"/>
  <c r="N528" i="29"/>
  <c r="N590" i="29"/>
  <c r="N595" i="29"/>
  <c r="N659" i="29"/>
  <c r="N660" i="29"/>
  <c r="N661" i="29"/>
  <c r="N662" i="29"/>
  <c r="N663" i="29"/>
  <c r="N701" i="29"/>
  <c r="N702" i="29"/>
  <c r="N195" i="29"/>
  <c r="N309" i="29"/>
  <c r="N529" i="29"/>
  <c r="N530" i="29"/>
  <c r="N531" i="29"/>
  <c r="N565" i="29"/>
  <c r="N664" i="29"/>
  <c r="N665" i="29"/>
  <c r="N779" i="29"/>
  <c r="N196" i="29"/>
  <c r="N197" i="29"/>
  <c r="N198" i="29"/>
  <c r="N532" i="29"/>
  <c r="N566" i="29"/>
  <c r="N619" i="29"/>
  <c r="N780" i="29"/>
  <c r="N199" i="29"/>
  <c r="N200" i="29"/>
  <c r="N310" i="29"/>
  <c r="N201" i="29"/>
  <c r="N202" i="29"/>
  <c r="N203" i="29"/>
  <c r="N620" i="29"/>
  <c r="N621" i="29"/>
  <c r="N666" i="29"/>
  <c r="N204" i="29"/>
  <c r="N369" i="29"/>
  <c r="N370" i="29"/>
  <c r="N371" i="29"/>
  <c r="N378" i="29"/>
  <c r="N533" i="29"/>
  <c r="N728" i="29"/>
  <c r="N26" i="29"/>
  <c r="N703" i="29"/>
  <c r="N567" i="29"/>
  <c r="O567" i="29" s="1"/>
  <c r="N568" i="29"/>
  <c r="O568" i="29" s="1"/>
  <c r="N569" i="29"/>
  <c r="O569" i="29" s="1"/>
  <c r="N27" i="29"/>
  <c r="O27" i="29" s="1"/>
  <c r="N534" i="29"/>
  <c r="O534" i="29" s="1"/>
  <c r="N570" i="29"/>
  <c r="O570" i="29" s="1"/>
  <c r="N28" i="29"/>
  <c r="N596" i="29"/>
  <c r="N29" i="29"/>
  <c r="N30" i="29"/>
  <c r="N205" i="29"/>
  <c r="N667" i="29"/>
  <c r="N206" i="29"/>
  <c r="N729" i="29"/>
  <c r="N781" i="29"/>
  <c r="N31" i="29"/>
  <c r="N32" i="29"/>
  <c r="N207" i="29"/>
  <c r="N426" i="29"/>
  <c r="N33" i="29"/>
  <c r="N34" i="29"/>
  <c r="N35" i="29"/>
  <c r="N36" i="29"/>
  <c r="N208" i="29"/>
  <c r="N592" i="29"/>
  <c r="N622" i="29"/>
  <c r="N37" i="29"/>
  <c r="N209" i="29"/>
  <c r="N598" i="29"/>
  <c r="N599" i="29"/>
  <c r="N600" i="29"/>
  <c r="N623" i="29"/>
  <c r="N38" i="29"/>
  <c r="N210" i="29"/>
  <c r="N318" i="29"/>
  <c r="N319" i="29"/>
  <c r="N668" i="29"/>
  <c r="N669" i="29"/>
  <c r="N716" i="29"/>
  <c r="N717" i="29"/>
  <c r="N718" i="29"/>
  <c r="N730" i="29"/>
  <c r="N39" i="29"/>
  <c r="N40" i="29"/>
  <c r="N211" i="29"/>
  <c r="N212" i="29"/>
  <c r="N311" i="29"/>
  <c r="N571" i="29"/>
  <c r="N670" i="29"/>
  <c r="N671" i="29"/>
  <c r="N707" i="29"/>
  <c r="N41" i="29"/>
  <c r="N42" i="29"/>
  <c r="N43" i="29"/>
  <c r="N213" i="29"/>
  <c r="N312" i="29"/>
  <c r="N427" i="29"/>
  <c r="N535" i="29"/>
  <c r="N540" i="29"/>
  <c r="N601" i="29"/>
  <c r="N624" i="29"/>
  <c r="N625" i="29"/>
  <c r="N626" i="29"/>
  <c r="N672" i="29"/>
  <c r="N673" i="29"/>
  <c r="N674" i="29"/>
  <c r="N675" i="29"/>
  <c r="N708" i="29"/>
  <c r="N44" i="29"/>
  <c r="N45" i="29"/>
  <c r="N46" i="29"/>
  <c r="N214" i="29"/>
  <c r="N428" i="29"/>
  <c r="N429" i="29"/>
  <c r="N627" i="29"/>
  <c r="N676" i="29"/>
  <c r="N709" i="29"/>
  <c r="N47" i="29"/>
  <c r="N48" i="29"/>
  <c r="N49" i="29"/>
  <c r="N50" i="29"/>
  <c r="N51" i="29"/>
  <c r="N52" i="29"/>
  <c r="N53" i="29"/>
  <c r="N54" i="29"/>
  <c r="N55" i="29"/>
  <c r="N215" i="29"/>
  <c r="N216" i="29"/>
  <c r="N217" i="29"/>
  <c r="N541" i="29"/>
  <c r="N628" i="29"/>
  <c r="N731" i="29"/>
  <c r="N56" i="29"/>
  <c r="N57" i="29"/>
  <c r="N58" i="29"/>
  <c r="N59" i="29"/>
  <c r="N60" i="29"/>
  <c r="N61" i="29"/>
  <c r="N62" i="29"/>
  <c r="N218" i="29"/>
  <c r="N219" i="29"/>
  <c r="N220" i="29"/>
  <c r="N430" i="29"/>
  <c r="N431" i="29"/>
  <c r="N432" i="29"/>
  <c r="N433" i="29"/>
  <c r="N593" i="29"/>
  <c r="N602" i="29"/>
  <c r="N603" i="29"/>
  <c r="N629" i="29"/>
  <c r="N704" i="29"/>
  <c r="N710" i="29"/>
  <c r="N63" i="29"/>
  <c r="N64" i="29"/>
  <c r="N65" i="29"/>
  <c r="N66" i="29"/>
  <c r="N67" i="29"/>
  <c r="N221" i="29"/>
  <c r="N222" i="29"/>
  <c r="N223" i="29"/>
  <c r="N224" i="29"/>
  <c r="N379" i="29"/>
  <c r="N542" i="29"/>
  <c r="N572" i="29"/>
  <c r="N573" i="29"/>
  <c r="N574" i="29"/>
  <c r="N604" i="29"/>
  <c r="N630" i="29"/>
  <c r="N677" i="29"/>
  <c r="N719" i="29"/>
  <c r="N732" i="29"/>
  <c r="N782" i="29"/>
  <c r="N68" i="29"/>
  <c r="N69" i="29"/>
  <c r="N70" i="29"/>
  <c r="N71" i="29"/>
  <c r="N225" i="29"/>
  <c r="N226" i="29"/>
  <c r="N227" i="29"/>
  <c r="N228" i="29"/>
  <c r="N229" i="29"/>
  <c r="N230" i="29"/>
  <c r="N231" i="29"/>
  <c r="N232" i="29"/>
  <c r="N313" i="29"/>
  <c r="N314" i="29"/>
  <c r="N320" i="29"/>
  <c r="N321" i="29"/>
  <c r="N322" i="29"/>
  <c r="N631" i="29"/>
  <c r="N678" i="29"/>
  <c r="N72" i="29"/>
  <c r="N73" i="29"/>
  <c r="N74" i="29"/>
  <c r="N75" i="29"/>
  <c r="N76" i="29"/>
  <c r="N77" i="29"/>
  <c r="N78" i="29"/>
  <c r="N79" i="29"/>
  <c r="N80" i="29"/>
  <c r="N233" i="29"/>
  <c r="N234" i="29"/>
  <c r="N380" i="29"/>
  <c r="N381" i="29"/>
  <c r="N543" i="29"/>
  <c r="N575" i="29"/>
  <c r="N632" i="29"/>
  <c r="N679" i="29"/>
  <c r="N680" i="29"/>
  <c r="N711" i="29"/>
  <c r="N783" i="29"/>
  <c r="N81" i="29"/>
  <c r="N82" i="29"/>
  <c r="N83" i="29"/>
  <c r="N84" i="29"/>
  <c r="N85" i="29"/>
  <c r="N86" i="29"/>
  <c r="N87" i="29"/>
  <c r="N88" i="29"/>
  <c r="N89" i="29"/>
  <c r="N90" i="29"/>
  <c r="N235" i="29"/>
  <c r="N236" i="29"/>
  <c r="N237" i="29"/>
  <c r="N238" i="29"/>
  <c r="N605" i="29"/>
  <c r="N633" i="29"/>
  <c r="N681" i="29"/>
  <c r="N682" i="29"/>
  <c r="N720" i="29"/>
  <c r="N784" i="29"/>
  <c r="N91" i="29"/>
  <c r="N92" i="29"/>
  <c r="N93" i="29"/>
  <c r="N94" i="29"/>
  <c r="N95" i="29"/>
  <c r="N96" i="29"/>
  <c r="N239" i="29"/>
  <c r="N240" i="29"/>
  <c r="N241" i="29"/>
  <c r="N323" i="29"/>
  <c r="N324" i="29"/>
  <c r="N325" i="29"/>
  <c r="N326" i="29"/>
  <c r="N372" i="29"/>
  <c r="N434" i="29"/>
  <c r="N435" i="29"/>
  <c r="N436" i="29"/>
  <c r="N536" i="29"/>
  <c r="N544" i="29"/>
  <c r="N606" i="29"/>
  <c r="N634" i="29"/>
  <c r="N683" i="29"/>
  <c r="N684" i="29"/>
  <c r="N685" i="29"/>
  <c r="N733" i="29"/>
  <c r="N813" i="29"/>
  <c r="N97" i="29"/>
  <c r="N98" i="29"/>
  <c r="N99" i="29"/>
  <c r="N100" i="29"/>
  <c r="N101" i="29"/>
  <c r="N102" i="29"/>
  <c r="N103" i="29"/>
  <c r="N104" i="29"/>
  <c r="N242" i="29"/>
  <c r="N243" i="29"/>
  <c r="N244" i="29"/>
  <c r="N245" i="29"/>
  <c r="N246" i="29"/>
  <c r="N247" i="29"/>
  <c r="N437" i="29"/>
  <c r="N438" i="29"/>
  <c r="N439" i="29"/>
  <c r="N440" i="29"/>
  <c r="N635" i="29"/>
  <c r="N686" i="29"/>
  <c r="N705" i="29"/>
  <c r="N721" i="29"/>
  <c r="N734" i="29"/>
  <c r="N735" i="29"/>
  <c r="N736" i="29"/>
  <c r="N737" i="29"/>
  <c r="N785" i="29"/>
  <c r="N786" i="29"/>
  <c r="N105" i="29"/>
  <c r="N106" i="29"/>
  <c r="N107" i="29"/>
  <c r="N108" i="29"/>
  <c r="N109" i="29"/>
  <c r="N248" i="29"/>
  <c r="N249" i="29"/>
  <c r="N250" i="29"/>
  <c r="N251" i="29"/>
  <c r="N252" i="29"/>
  <c r="N253" i="29"/>
  <c r="N254" i="29"/>
  <c r="N255" i="29"/>
  <c r="N256" i="29"/>
  <c r="N257" i="29"/>
  <c r="N258" i="29"/>
  <c r="N315" i="29"/>
  <c r="N373" i="29"/>
  <c r="N382" i="29"/>
  <c r="N383" i="29"/>
  <c r="N537" i="29"/>
  <c r="N545" i="29"/>
  <c r="N636" i="29"/>
  <c r="N738" i="29"/>
  <c r="N739" i="29"/>
  <c r="N740" i="29"/>
  <c r="N741" i="29"/>
  <c r="N110" i="29"/>
  <c r="N111" i="29"/>
  <c r="N112" i="29"/>
  <c r="N113" i="29"/>
  <c r="N114" i="29"/>
  <c r="N115" i="29"/>
  <c r="N116" i="29"/>
  <c r="N259" i="29"/>
  <c r="N260" i="29"/>
  <c r="N261" i="29"/>
  <c r="N262" i="29"/>
  <c r="N263" i="29"/>
  <c r="N264" i="29"/>
  <c r="N265" i="29"/>
  <c r="N266" i="29"/>
  <c r="N267" i="29"/>
  <c r="N268" i="29"/>
  <c r="N269" i="29"/>
  <c r="N270" i="29"/>
  <c r="N271" i="29"/>
  <c r="N384" i="29"/>
  <c r="N441" i="29"/>
  <c r="N442" i="29"/>
  <c r="N443" i="29"/>
  <c r="N637" i="29"/>
  <c r="N742" i="29"/>
  <c r="N743" i="29"/>
  <c r="N744" i="29"/>
  <c r="N117" i="29"/>
  <c r="N118" i="29"/>
  <c r="N272" i="29"/>
  <c r="N273" i="29"/>
  <c r="N274" i="29"/>
  <c r="N275" i="29"/>
  <c r="N276" i="29"/>
  <c r="N277" i="29"/>
  <c r="N278" i="29"/>
  <c r="N279" i="29"/>
  <c r="N374" i="29"/>
  <c r="N444" i="29"/>
  <c r="N445" i="29"/>
  <c r="N446" i="29"/>
  <c r="N447" i="29"/>
  <c r="N448" i="29"/>
  <c r="N449" i="29"/>
  <c r="N450" i="29"/>
  <c r="N451" i="29"/>
  <c r="N452" i="29"/>
  <c r="N453" i="29"/>
  <c r="N454" i="29"/>
  <c r="N455" i="29"/>
  <c r="N456" i="29"/>
  <c r="N594" i="29"/>
  <c r="N607" i="29"/>
  <c r="N608" i="29"/>
  <c r="N609" i="29"/>
  <c r="N610" i="29"/>
  <c r="N638" i="29"/>
  <c r="N745" i="29"/>
  <c r="N746" i="29"/>
  <c r="N747" i="29"/>
  <c r="N748" i="29"/>
  <c r="N749" i="29"/>
  <c r="N750" i="29"/>
  <c r="N814" i="29"/>
  <c r="N119" i="29"/>
  <c r="N120" i="29"/>
  <c r="N121" i="29"/>
  <c r="N122" i="29"/>
  <c r="N123" i="29"/>
  <c r="N124" i="29"/>
  <c r="N125" i="29"/>
  <c r="N126" i="29"/>
  <c r="N127" i="29"/>
  <c r="N280" i="29"/>
  <c r="N281" i="29"/>
  <c r="N282" i="29"/>
  <c r="N283" i="29"/>
  <c r="N284" i="29"/>
  <c r="N285" i="29"/>
  <c r="N286" i="29"/>
  <c r="N287" i="29"/>
  <c r="N288" i="29"/>
  <c r="N375" i="29"/>
  <c r="N385" i="29"/>
  <c r="N386" i="29"/>
  <c r="N387" i="29"/>
  <c r="N388" i="29"/>
  <c r="N389" i="29"/>
  <c r="N390" i="29"/>
  <c r="N391" i="29"/>
  <c r="N392" i="29"/>
  <c r="N393" i="29"/>
  <c r="N394" i="29"/>
  <c r="N395" i="29"/>
  <c r="N538" i="29"/>
  <c r="N546" i="29"/>
  <c r="N611" i="29"/>
  <c r="N639" i="29"/>
  <c r="N640" i="29"/>
  <c r="N751" i="29"/>
  <c r="N752" i="29"/>
  <c r="N753" i="29"/>
  <c r="N787" i="29"/>
  <c r="N788" i="29"/>
  <c r="N790" i="29"/>
  <c r="N791" i="29"/>
  <c r="N792" i="29"/>
  <c r="N793" i="29"/>
  <c r="N794" i="29"/>
  <c r="N795" i="29"/>
  <c r="N796" i="29"/>
  <c r="N128" i="29"/>
  <c r="N129" i="29"/>
  <c r="N130" i="29"/>
  <c r="N131" i="29"/>
  <c r="N132" i="29"/>
  <c r="N133" i="29"/>
  <c r="N289" i="29"/>
  <c r="N290" i="29"/>
  <c r="N291" i="29"/>
  <c r="N396" i="29"/>
  <c r="N397" i="29"/>
  <c r="N398" i="29"/>
  <c r="N399" i="29"/>
  <c r="N400" i="29"/>
  <c r="N401" i="29"/>
  <c r="N402" i="29"/>
  <c r="N403" i="29"/>
  <c r="N404" i="29"/>
  <c r="N405" i="29"/>
  <c r="N406" i="29"/>
  <c r="N407" i="29"/>
  <c r="N408" i="29"/>
  <c r="N409" i="29"/>
  <c r="N410" i="29"/>
  <c r="N411" i="29"/>
  <c r="N412" i="29"/>
  <c r="N413" i="29"/>
  <c r="N414" i="29"/>
  <c r="N415" i="29"/>
  <c r="N416" i="29"/>
  <c r="N417" i="29"/>
  <c r="N457" i="29"/>
  <c r="N458" i="29"/>
  <c r="N547" i="29"/>
  <c r="N548" i="29"/>
  <c r="N612" i="29"/>
  <c r="N613" i="29"/>
  <c r="N641" i="29"/>
  <c r="N642" i="29"/>
  <c r="N754" i="29"/>
  <c r="N755" i="29"/>
  <c r="N756" i="29"/>
  <c r="N757" i="29"/>
  <c r="N797" i="29"/>
  <c r="N798" i="29"/>
  <c r="N134" i="29"/>
  <c r="N135" i="29"/>
  <c r="N136" i="29"/>
  <c r="N137" i="29"/>
  <c r="N138" i="29"/>
  <c r="N139" i="29"/>
  <c r="N292" i="29"/>
  <c r="N327" i="29"/>
  <c r="N328" i="29"/>
  <c r="N329" i="29"/>
  <c r="N330" i="29"/>
  <c r="N331" i="29"/>
  <c r="N332" i="29"/>
  <c r="N459" i="29"/>
  <c r="N460" i="29"/>
  <c r="N549" i="29"/>
  <c r="N550" i="29"/>
  <c r="N614" i="29"/>
  <c r="N643" i="29"/>
  <c r="N644" i="29"/>
  <c r="N645" i="29"/>
  <c r="N687" i="29"/>
  <c r="N712" i="29"/>
  <c r="N758" i="29"/>
  <c r="N759" i="29"/>
  <c r="N760" i="29"/>
  <c r="N761" i="29"/>
  <c r="N799" i="29"/>
  <c r="N140" i="29"/>
  <c r="N141" i="29"/>
  <c r="N142" i="29"/>
  <c r="N293" i="29"/>
  <c r="N376" i="29"/>
  <c r="N461" i="29"/>
  <c r="N462" i="29"/>
  <c r="N463" i="29"/>
  <c r="N464" i="29"/>
  <c r="N465" i="29"/>
  <c r="N551" i="29"/>
  <c r="N552" i="29"/>
  <c r="N576" i="29"/>
  <c r="N706" i="29"/>
  <c r="N722" i="29"/>
  <c r="N723" i="29"/>
  <c r="N762" i="29"/>
  <c r="N763" i="29"/>
  <c r="N789" i="29"/>
  <c r="N800" i="29"/>
  <c r="N143" i="29"/>
  <c r="N144" i="29"/>
  <c r="N294" i="29"/>
  <c r="N418" i="29"/>
  <c r="N539" i="29"/>
  <c r="N553" i="29"/>
  <c r="N615" i="29"/>
  <c r="N646" i="29"/>
  <c r="N647" i="29"/>
  <c r="N648" i="29"/>
  <c r="N649" i="29"/>
  <c r="N688" i="29"/>
  <c r="N689" i="29"/>
  <c r="N724" i="29"/>
  <c r="N764" i="29"/>
  <c r="N765" i="29"/>
  <c r="N145" i="29"/>
  <c r="N146" i="29"/>
  <c r="N147" i="29"/>
  <c r="N148" i="29"/>
  <c r="N149" i="29"/>
  <c r="N295" i="29"/>
  <c r="N296" i="29"/>
  <c r="N297" i="29"/>
  <c r="N298" i="29"/>
  <c r="N333" i="29"/>
  <c r="N334" i="29"/>
  <c r="N335" i="29"/>
  <c r="N336" i="29"/>
  <c r="N466" i="29"/>
  <c r="N467" i="29"/>
  <c r="N468" i="29"/>
  <c r="N469" i="29"/>
  <c r="N470" i="29"/>
  <c r="N471" i="29"/>
  <c r="N472" i="29"/>
  <c r="N473" i="29"/>
  <c r="N474" i="29"/>
  <c r="N475" i="29"/>
  <c r="N476" i="29"/>
  <c r="N554" i="29"/>
  <c r="N555" i="29"/>
  <c r="N690" i="29"/>
  <c r="N725" i="29"/>
  <c r="N766" i="29"/>
  <c r="N801" i="29"/>
  <c r="N150" i="29"/>
  <c r="N419" i="29"/>
  <c r="N420" i="29"/>
  <c r="N421" i="29"/>
  <c r="N477" i="29"/>
  <c r="N478" i="29"/>
  <c r="N479" i="29"/>
  <c r="N480" i="29"/>
  <c r="N577" i="29"/>
  <c r="N597" i="29"/>
  <c r="N650" i="29"/>
  <c r="N767" i="29"/>
  <c r="N151" i="29"/>
  <c r="N152" i="29"/>
  <c r="N153" i="29"/>
  <c r="N154" i="29"/>
  <c r="N155" i="29"/>
  <c r="N299" i="29"/>
  <c r="N300" i="29"/>
  <c r="N301" i="29"/>
  <c r="N302" i="29"/>
  <c r="N303" i="29"/>
  <c r="N316" i="29"/>
  <c r="N337" i="29"/>
  <c r="N338" i="29"/>
  <c r="N339" i="29"/>
  <c r="N340" i="29"/>
  <c r="N481" i="29"/>
  <c r="N482" i="29"/>
  <c r="N483" i="29"/>
  <c r="N484" i="29"/>
  <c r="N485" i="29"/>
  <c r="N486" i="29"/>
  <c r="N487" i="29"/>
  <c r="N556" i="29"/>
  <c r="N651" i="29"/>
  <c r="N652" i="29"/>
  <c r="N691" i="29"/>
  <c r="N692" i="29"/>
  <c r="Q820" i="29"/>
  <c r="D818" i="29"/>
  <c r="I662" i="29"/>
  <c r="Q662" i="29" s="1"/>
  <c r="I660" i="29"/>
  <c r="Q660" i="29" s="1"/>
  <c r="I658" i="29"/>
  <c r="I656" i="29"/>
  <c r="Q656" i="29" s="1"/>
  <c r="I655" i="29"/>
  <c r="Q655" i="29" s="1"/>
  <c r="I563" i="29"/>
  <c r="Q563" i="29" s="1"/>
  <c r="I558" i="29"/>
  <c r="Q558" i="29" s="1"/>
  <c r="I652" i="29"/>
  <c r="Q652" i="29" s="1"/>
  <c r="Q651" i="29"/>
  <c r="I647" i="29"/>
  <c r="R647" i="29" s="1"/>
  <c r="I646" i="29"/>
  <c r="Q646" i="29" s="1"/>
  <c r="I542" i="29"/>
  <c r="R542" i="29" s="1"/>
  <c r="I48" i="29"/>
  <c r="I540" i="29"/>
  <c r="N425" i="29"/>
  <c r="O9" i="29"/>
  <c r="N9" i="29"/>
  <c r="M8" i="29"/>
  <c r="M9" i="29" s="1"/>
  <c r="L22" i="29" l="1"/>
  <c r="V814" i="29"/>
  <c r="O425" i="29"/>
  <c r="N22" i="29"/>
  <c r="Q658" i="29"/>
  <c r="T663" i="29"/>
  <c r="R48" i="29"/>
  <c r="U155" i="29"/>
  <c r="T150" i="29"/>
  <c r="U540" i="29"/>
  <c r="Q647" i="29"/>
  <c r="U710" i="29"/>
  <c r="U814" i="29"/>
  <c r="U593" i="29"/>
  <c r="R540" i="29"/>
  <c r="T541" i="29"/>
  <c r="V705" i="29"/>
  <c r="U672" i="29"/>
  <c r="U382" i="29"/>
  <c r="V311" i="29"/>
  <c r="V382" i="29"/>
  <c r="V672" i="29"/>
  <c r="U25" i="29"/>
  <c r="V593" i="29"/>
  <c r="V710" i="29"/>
  <c r="U311" i="29"/>
  <c r="R652" i="29"/>
  <c r="R646" i="29"/>
  <c r="I818" i="29"/>
  <c r="U693" i="29" l="1"/>
  <c r="V658" i="29"/>
  <c r="Q824" i="29"/>
  <c r="U378" i="29" s="1"/>
  <c r="U383" i="29"/>
  <c r="U576" i="29"/>
  <c r="V540" i="29"/>
  <c r="U544" i="29" s="1"/>
  <c r="V576" i="29"/>
  <c r="V316" i="29"/>
  <c r="U658" i="29"/>
  <c r="U664" i="29" s="1"/>
  <c r="U586" i="29" l="1"/>
  <c r="U620" i="29" l="1"/>
  <c r="U31" i="29"/>
  <c r="U215" i="29"/>
  <c r="U318" i="29"/>
  <c r="U716" i="29"/>
  <c r="R826" i="29"/>
  <c r="R822" i="29"/>
  <c r="V215" i="29" l="1"/>
  <c r="R824" i="29"/>
  <c r="X31" i="29"/>
  <c r="V620" i="29"/>
  <c r="U621" i="29" s="1"/>
  <c r="V716" i="29"/>
  <c r="U717" i="29" s="1"/>
  <c r="V318" i="29"/>
  <c r="U319" i="29" s="1"/>
  <c r="V31" i="29"/>
  <c r="Y31" i="29" s="1"/>
  <c r="X33" i="29" s="1"/>
  <c r="V378" i="29" l="1"/>
  <c r="Q825" i="29"/>
  <c r="R825" i="29"/>
</calcChain>
</file>

<file path=xl/comments1.xml><?xml version="1.0" encoding="utf-8"?>
<comments xmlns="http://schemas.openxmlformats.org/spreadsheetml/2006/main">
  <authors>
    <author>Windows ユーザー</author>
  </authors>
  <commentLis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計算方法は、任意の別紙で示してください。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建設年度
誤）1970
正）1985
修正済み
R01.09.03</t>
        </r>
      </text>
    </comment>
  </commentList>
</comments>
</file>

<file path=xl/sharedStrings.xml><?xml version="1.0" encoding="utf-8"?>
<sst xmlns="http://schemas.openxmlformats.org/spreadsheetml/2006/main" count="3824" uniqueCount="764">
  <si>
    <t>厚木市メジカルセンター</t>
  </si>
  <si>
    <t>厚木北</t>
  </si>
  <si>
    <t>診療所</t>
  </si>
  <si>
    <t>保全対象建物</t>
  </si>
  <si>
    <t>RC</t>
  </si>
  <si>
    <t>厚木小学校</t>
  </si>
  <si>
    <t>北棟校舎</t>
  </si>
  <si>
    <t>東棟校舎</t>
  </si>
  <si>
    <t>南棟校舎</t>
  </si>
  <si>
    <t>体育館</t>
  </si>
  <si>
    <t>S</t>
  </si>
  <si>
    <t>給食調理場</t>
  </si>
  <si>
    <t>プール更衣室</t>
  </si>
  <si>
    <t>W</t>
  </si>
  <si>
    <t>油庫</t>
  </si>
  <si>
    <t>体育器具庫</t>
  </si>
  <si>
    <t>楽焼庫</t>
  </si>
  <si>
    <t>物置</t>
  </si>
  <si>
    <t>ごみ置き場</t>
  </si>
  <si>
    <t>依知南小学校</t>
  </si>
  <si>
    <t>依知南</t>
  </si>
  <si>
    <t>中央棟校舎</t>
  </si>
  <si>
    <t>西棟校舎</t>
  </si>
  <si>
    <t>プール更衣棟</t>
  </si>
  <si>
    <t>簡易上屋</t>
  </si>
  <si>
    <t>CB</t>
  </si>
  <si>
    <t>給食調理場ブロアー機械室</t>
  </si>
  <si>
    <t>北小学校</t>
  </si>
  <si>
    <t>依知北</t>
  </si>
  <si>
    <t>ポンプ室</t>
  </si>
  <si>
    <t>荻野小学校</t>
  </si>
  <si>
    <t>荻野</t>
  </si>
  <si>
    <t>機械棟</t>
  </si>
  <si>
    <t>屋外便所</t>
  </si>
  <si>
    <t>プロパン庫</t>
  </si>
  <si>
    <t>三田小学校</t>
  </si>
  <si>
    <t>睦合北</t>
  </si>
  <si>
    <t>体育器具庫・児童クラブ</t>
  </si>
  <si>
    <t>三田第一児童クラブ</t>
  </si>
  <si>
    <t>清水小学校</t>
  </si>
  <si>
    <t>睦合南</t>
  </si>
  <si>
    <t>飼育小屋</t>
  </si>
  <si>
    <t>倉庫</t>
  </si>
  <si>
    <t>小鮎小学校</t>
  </si>
  <si>
    <t>小鮎</t>
  </si>
  <si>
    <t>ゴミ置場</t>
  </si>
  <si>
    <t>玉川小学校</t>
  </si>
  <si>
    <t>玉川</t>
  </si>
  <si>
    <t>校舎棟</t>
  </si>
  <si>
    <t>ログハウス棟</t>
  </si>
  <si>
    <t>南毛利小学校</t>
  </si>
  <si>
    <t>南毛利</t>
  </si>
  <si>
    <t>渡り廊下棟</t>
  </si>
  <si>
    <t>給食調理場プール棟</t>
  </si>
  <si>
    <t>相川小学校</t>
  </si>
  <si>
    <t>相川</t>
  </si>
  <si>
    <t>プール棟</t>
  </si>
  <si>
    <t>厚木第二小学校</t>
  </si>
  <si>
    <t>厚木南</t>
  </si>
  <si>
    <t>緑ケ丘小学校</t>
  </si>
  <si>
    <t>緑ヶ丘</t>
  </si>
  <si>
    <t>戸室小学校</t>
  </si>
  <si>
    <t>北棟・中央棟校舎</t>
  </si>
  <si>
    <t>愛甲小学校（愛甲公民館分の面積810.33㎡を削除）</t>
  </si>
  <si>
    <t>南毛利南</t>
  </si>
  <si>
    <t>愛甲小学校</t>
  </si>
  <si>
    <t>体育館棟</t>
  </si>
  <si>
    <t>器具庫</t>
  </si>
  <si>
    <t>妻田小学校</t>
  </si>
  <si>
    <t>鳶尾小学校</t>
  </si>
  <si>
    <t>ポンプ庫</t>
  </si>
  <si>
    <t>毛利台小学校</t>
  </si>
  <si>
    <t>SRC</t>
  </si>
  <si>
    <t>楽焼庫・機械室</t>
  </si>
  <si>
    <t>上荻野小学校</t>
  </si>
  <si>
    <t>仮設校舎</t>
  </si>
  <si>
    <t>LGS</t>
  </si>
  <si>
    <t>飯山小学校</t>
  </si>
  <si>
    <t>森の里小学校</t>
  </si>
  <si>
    <t>森の里</t>
  </si>
  <si>
    <t>依知小学校</t>
  </si>
  <si>
    <t>石油プロパン庫</t>
  </si>
  <si>
    <t>戸田小学校</t>
  </si>
  <si>
    <t>中央校舎</t>
  </si>
  <si>
    <t>上依知小学校</t>
  </si>
  <si>
    <t>厚木中学校</t>
  </si>
  <si>
    <t>相談指導教室棟</t>
  </si>
  <si>
    <t>部室・倉庫</t>
  </si>
  <si>
    <t>部室</t>
  </si>
  <si>
    <t>依知中学校</t>
  </si>
  <si>
    <t>荻野中学校</t>
  </si>
  <si>
    <t>屋外便所・石灰庫</t>
  </si>
  <si>
    <t>睦合中学校</t>
  </si>
  <si>
    <t>小鮎中学校</t>
  </si>
  <si>
    <t>南棟'校舎</t>
  </si>
  <si>
    <t>玉川中学校</t>
  </si>
  <si>
    <t>東北棟校舎</t>
  </si>
  <si>
    <t>南毛利中学校</t>
  </si>
  <si>
    <t>東名中学校</t>
  </si>
  <si>
    <t>林中学校</t>
  </si>
  <si>
    <t>睦合西</t>
  </si>
  <si>
    <t>武道場</t>
  </si>
  <si>
    <t>藤塚中学校</t>
  </si>
  <si>
    <t>簡易機械室棟</t>
  </si>
  <si>
    <t>森の里中学校</t>
  </si>
  <si>
    <t>睦合東中学校</t>
  </si>
  <si>
    <t>相川中学校</t>
  </si>
  <si>
    <t>北部学校給食センター</t>
  </si>
  <si>
    <t>給食センタ－</t>
  </si>
  <si>
    <t>自動車車庫</t>
  </si>
  <si>
    <t>南部学校給食センター</t>
  </si>
  <si>
    <t>厚木市資源化センター</t>
  </si>
  <si>
    <t>リサイクル処理施設</t>
  </si>
  <si>
    <t>衛生プラント</t>
  </si>
  <si>
    <t>管理事務所</t>
  </si>
  <si>
    <t>自転車置場</t>
  </si>
  <si>
    <t>処理棟</t>
  </si>
  <si>
    <t>洗車棟</t>
  </si>
  <si>
    <t>厚生施設</t>
  </si>
  <si>
    <t>環境センタ－</t>
  </si>
  <si>
    <t>管理棟</t>
  </si>
  <si>
    <t>工場棟</t>
  </si>
  <si>
    <t>計量棟</t>
  </si>
  <si>
    <t>カレット置場</t>
  </si>
  <si>
    <t>油倉庫</t>
  </si>
  <si>
    <t>作業所</t>
  </si>
  <si>
    <t>便所</t>
  </si>
  <si>
    <t>粗大ごみ受付室</t>
  </si>
  <si>
    <t>工事者控室</t>
  </si>
  <si>
    <t>不燃物処理施設</t>
  </si>
  <si>
    <t>ストックヤード</t>
  </si>
  <si>
    <t>自動車排出ガス測定局</t>
  </si>
  <si>
    <t>環境測定局舎</t>
  </si>
  <si>
    <t>吾妻団地</t>
  </si>
  <si>
    <t>共同住宅</t>
  </si>
  <si>
    <t>壁式ﾌﾟﾚｷｬｽﾄ鉄筋ｺﾝｸﾘｰﾄ造</t>
  </si>
  <si>
    <t>吾妻（２）団地</t>
  </si>
  <si>
    <t>富士見町団地</t>
  </si>
  <si>
    <t>旭町ハイツ</t>
  </si>
  <si>
    <t>ポンプ室棟</t>
  </si>
  <si>
    <t>妻田東ハイツ（１）</t>
  </si>
  <si>
    <t>妻田東ハイツ（２）</t>
  </si>
  <si>
    <t>妻田東ハイツ（３）</t>
  </si>
  <si>
    <t>宮の里ハイツ</t>
  </si>
  <si>
    <t>設備棟</t>
  </si>
  <si>
    <t>上向原ハイツＡ</t>
  </si>
  <si>
    <t>上向原ハイツＢ</t>
  </si>
  <si>
    <t>集会所</t>
  </si>
  <si>
    <t>戸室ハイツ</t>
  </si>
  <si>
    <t>公衆便所</t>
  </si>
  <si>
    <t>中町２丁目自転車駐車場</t>
  </si>
  <si>
    <t>駐輪場</t>
  </si>
  <si>
    <t>厚木中央公園地下駐車場</t>
  </si>
  <si>
    <t>本厚木駅高架下旭町自転車駐車場</t>
  </si>
  <si>
    <t>本厚木駅高架下泉町自転車駐車場</t>
  </si>
  <si>
    <t>愛甲石田駅北口自転車等駐車場</t>
  </si>
  <si>
    <t>愛甲石田駅南口自転車等駐車場</t>
  </si>
  <si>
    <t>中町１丁目第１自転車等駐車場</t>
  </si>
  <si>
    <t>厚木市斎場</t>
  </si>
  <si>
    <t>火葬棟</t>
  </si>
  <si>
    <t>式場棟</t>
  </si>
  <si>
    <t>厚木シティプラザ（中央図書館）</t>
  </si>
  <si>
    <t>厚木シティプラザ（子ども科学館）</t>
  </si>
  <si>
    <t>アミューあつぎ</t>
  </si>
  <si>
    <t>集会所兼店舗</t>
  </si>
  <si>
    <t>厚木市情報プラザ</t>
  </si>
  <si>
    <t>情報プラザ</t>
  </si>
  <si>
    <t>七沢自然ふれあいセンター</t>
  </si>
  <si>
    <t>研修作業場</t>
  </si>
  <si>
    <t>宿泊棟1</t>
  </si>
  <si>
    <t>宿泊棟2</t>
  </si>
  <si>
    <t>宿泊棟3</t>
  </si>
  <si>
    <t>宿泊棟4</t>
  </si>
  <si>
    <t>炊事場</t>
  </si>
  <si>
    <t>集会棟</t>
  </si>
  <si>
    <t>時計塔</t>
  </si>
  <si>
    <t>南毛利学習支援センター</t>
  </si>
  <si>
    <t>学習支援センター</t>
  </si>
  <si>
    <t>文化会館</t>
  </si>
  <si>
    <t>岡田集会所</t>
  </si>
  <si>
    <t>白山集会所</t>
  </si>
  <si>
    <t>七沢薬師林道展望台</t>
  </si>
  <si>
    <t>展望台</t>
  </si>
  <si>
    <t>白山展望台</t>
  </si>
  <si>
    <t>鳶尾中央公園</t>
  </si>
  <si>
    <t>シェルター</t>
  </si>
  <si>
    <t>四阿</t>
  </si>
  <si>
    <t>飯山白山森林公園</t>
  </si>
  <si>
    <t>野外ステ－ジ</t>
  </si>
  <si>
    <t>器具置場</t>
  </si>
  <si>
    <t>中村橋公園</t>
  </si>
  <si>
    <t>資材置場</t>
  </si>
  <si>
    <t>若宮公園</t>
  </si>
  <si>
    <t>D51屋根</t>
  </si>
  <si>
    <t>ステージ</t>
  </si>
  <si>
    <t>小町緑地</t>
  </si>
  <si>
    <t>休憩所</t>
  </si>
  <si>
    <t>さぎさか公園</t>
  </si>
  <si>
    <t>中村公園</t>
  </si>
  <si>
    <t>船子長ヶ町公園</t>
  </si>
  <si>
    <t>岩田山公園</t>
  </si>
  <si>
    <t>荻野運動公園</t>
  </si>
  <si>
    <t>メインスタンド</t>
  </si>
  <si>
    <t>野草園管理棟</t>
  </si>
  <si>
    <t>プール</t>
  </si>
  <si>
    <t>まつかげ台山の手公園</t>
  </si>
  <si>
    <t>あさひ公園</t>
  </si>
  <si>
    <t>上古沢緑地</t>
  </si>
  <si>
    <t>愛名緑地</t>
  </si>
  <si>
    <t>藤塚みどり公園</t>
  </si>
  <si>
    <t>E</t>
  </si>
  <si>
    <t>里見台まる山公園</t>
  </si>
  <si>
    <t>上ノ原公園</t>
  </si>
  <si>
    <t>厚木中央公園</t>
  </si>
  <si>
    <t>鳶尾山観光展望台</t>
  </si>
  <si>
    <t>明神池公園</t>
  </si>
  <si>
    <t>ハイウェイパークあつぎ</t>
  </si>
  <si>
    <t>厚木さつき公園</t>
  </si>
  <si>
    <t>松羅公園</t>
  </si>
  <si>
    <t>長沼公園</t>
  </si>
  <si>
    <t>ぼうさいの丘公園</t>
  </si>
  <si>
    <t>１号機械室</t>
  </si>
  <si>
    <t>２号機械室</t>
  </si>
  <si>
    <t>野外ステージ</t>
  </si>
  <si>
    <t>小動物園舎</t>
  </si>
  <si>
    <t>ねのかみ公園</t>
  </si>
  <si>
    <t>依胡田公園</t>
  </si>
  <si>
    <t>厚木公園</t>
  </si>
  <si>
    <t>八幡上公園</t>
  </si>
  <si>
    <t>旭町どんぐり公園</t>
  </si>
  <si>
    <t>大手公園</t>
  </si>
  <si>
    <t>戸室しみず公園</t>
  </si>
  <si>
    <t>関谷公園</t>
  </si>
  <si>
    <t>長坂北公園</t>
  </si>
  <si>
    <t>井田公園</t>
  </si>
  <si>
    <t>林中央公園</t>
  </si>
  <si>
    <t>広町公園</t>
  </si>
  <si>
    <t>林中公園</t>
  </si>
  <si>
    <t>白根公園</t>
  </si>
  <si>
    <t>弥生公園</t>
  </si>
  <si>
    <t>なかよし公園</t>
  </si>
  <si>
    <t>森山公園</t>
  </si>
  <si>
    <t>長谷はら公園</t>
  </si>
  <si>
    <t>東河原第二公園</t>
  </si>
  <si>
    <t>くすのき公園</t>
  </si>
  <si>
    <t>あじさい公園</t>
  </si>
  <si>
    <t>沖原桜丘公園</t>
  </si>
  <si>
    <t>反町公園</t>
  </si>
  <si>
    <t>坊西公園</t>
  </si>
  <si>
    <t>白髭公園</t>
  </si>
  <si>
    <t>緑ヶ丘南公園</t>
  </si>
  <si>
    <t>東谷公園</t>
  </si>
  <si>
    <t>大谷公園</t>
  </si>
  <si>
    <t>宮地公園</t>
  </si>
  <si>
    <t>厚木バスセンター公衆便所</t>
  </si>
  <si>
    <t>愛甲石田駅北口広場公衆便所</t>
  </si>
  <si>
    <t>長谷地区公衆便所</t>
  </si>
  <si>
    <t>七沢公衆便所</t>
  </si>
  <si>
    <t>妻田薬師公衆便所</t>
  </si>
  <si>
    <t>小野公衆便所</t>
  </si>
  <si>
    <t>厚木北公民館(厚木北児童館併設）</t>
  </si>
  <si>
    <t>公民館</t>
  </si>
  <si>
    <t>公民館・児童館</t>
  </si>
  <si>
    <t>厚木南公民館(第１分団第２部器具置場併設）</t>
  </si>
  <si>
    <t>公民館・器具庫・倉庫</t>
  </si>
  <si>
    <t>依知北公民館</t>
  </si>
  <si>
    <t>依知南公民館</t>
  </si>
  <si>
    <t>睦合北公民館</t>
  </si>
  <si>
    <t>睦合南公民館</t>
  </si>
  <si>
    <t>睦合西公民館</t>
  </si>
  <si>
    <t>荻野公民館</t>
  </si>
  <si>
    <t>小鮎公民館</t>
  </si>
  <si>
    <t>玉川公民館</t>
  </si>
  <si>
    <t>屋外研修棟</t>
  </si>
  <si>
    <t>木工室</t>
  </si>
  <si>
    <t>南毛利公民館</t>
  </si>
  <si>
    <t>相川公民館</t>
  </si>
  <si>
    <t>緑ヶ丘公民館（緑ヶ丘児童館併設）</t>
  </si>
  <si>
    <t>森の里公民館（森の里児童館併設）</t>
  </si>
  <si>
    <t>荻野公民館上荻野分館</t>
  </si>
  <si>
    <t>愛甲公民館（愛甲小学校併設）</t>
  </si>
  <si>
    <t>ふれあいプラザ</t>
  </si>
  <si>
    <t>温水プール</t>
  </si>
  <si>
    <t>厚木市営猿ヶ島スポーツセンター</t>
  </si>
  <si>
    <t>厚木市営及川球技場</t>
  </si>
  <si>
    <t>観覧場Ａ棟</t>
  </si>
  <si>
    <t>観覧場Ｂ棟</t>
  </si>
  <si>
    <t>厚木市営玉川野球場</t>
  </si>
  <si>
    <t>スコアボード</t>
  </si>
  <si>
    <t>厚木市営厚木野球場（厚木市営厚木テニスコート）</t>
  </si>
  <si>
    <t>厚木市営南毛利スポーツセンター</t>
  </si>
  <si>
    <t>ﾃﾆｽｺｰﾄ運営棟</t>
  </si>
  <si>
    <t>ﾃﾆｽｺｰﾄ管理棟</t>
  </si>
  <si>
    <t>厚木市営水泳プール</t>
  </si>
  <si>
    <t>更衣室</t>
  </si>
  <si>
    <t>機械室</t>
  </si>
  <si>
    <t>飯山グラウンド</t>
  </si>
  <si>
    <t>倉庫　</t>
  </si>
  <si>
    <t>厚木市営東町スポーツセンター</t>
  </si>
  <si>
    <t>酒井スポーツ広場</t>
  </si>
  <si>
    <t>医務室・便所</t>
  </si>
  <si>
    <t>会議室</t>
  </si>
  <si>
    <t>金田ゲートボール場</t>
  </si>
  <si>
    <t>荻野埋蔵文化財展示・収蔵室</t>
  </si>
  <si>
    <t>収蔵・展示室</t>
  </si>
  <si>
    <t>厚木市郷土資料館</t>
  </si>
  <si>
    <t>資料館</t>
  </si>
  <si>
    <t>古民家岸邸</t>
  </si>
  <si>
    <t>古民家</t>
  </si>
  <si>
    <t>郷土資料収蔵庫（三田）</t>
  </si>
  <si>
    <t>郷土資料収蔵庫（下川入）</t>
  </si>
  <si>
    <t>七沢弁天の森キヤンプ場</t>
  </si>
  <si>
    <t>炊事棟</t>
  </si>
  <si>
    <t>主便所棟</t>
  </si>
  <si>
    <t>副便所棟</t>
  </si>
  <si>
    <t>バンガロ－Ａ１</t>
  </si>
  <si>
    <t>バンガロ－Ａ２</t>
  </si>
  <si>
    <t>バンガロ－Ａ３</t>
  </si>
  <si>
    <t>バンガロ－Ａ４</t>
  </si>
  <si>
    <t>バンガロ－Ａ５</t>
  </si>
  <si>
    <t>バンガロ－Ａ６</t>
  </si>
  <si>
    <t>バンガロ－Ｂ１</t>
  </si>
  <si>
    <t>バンガロ－Ｂ２</t>
  </si>
  <si>
    <t>バンガロ－Ｂ３</t>
  </si>
  <si>
    <t>バンガロ－Ｂ４</t>
  </si>
  <si>
    <t>バンガロ－Ｂ５</t>
  </si>
  <si>
    <t>バンガロ－Ｂ６</t>
  </si>
  <si>
    <t>バンガロ－Ｃ１</t>
  </si>
  <si>
    <t>バンガロ－Ｃ２</t>
  </si>
  <si>
    <t>バンガロ－Ｃ３</t>
  </si>
  <si>
    <t>バンガロ－Ｃ４</t>
  </si>
  <si>
    <t>バンガロ－Ｃ５</t>
  </si>
  <si>
    <t>バンガロ－Ｃ６</t>
  </si>
  <si>
    <t>旧斎場</t>
  </si>
  <si>
    <t>倉庫（西側待合室）</t>
  </si>
  <si>
    <t>倉庫（東側待合室）</t>
  </si>
  <si>
    <t>市庁舎</t>
  </si>
  <si>
    <t>本庁舎</t>
  </si>
  <si>
    <t>南側自動車車庫1</t>
  </si>
  <si>
    <t>南側自動車車庫2</t>
  </si>
  <si>
    <t>西側自動車車庫3</t>
  </si>
  <si>
    <t>電気室</t>
  </si>
  <si>
    <t>職員玄関庇</t>
  </si>
  <si>
    <t>エントランス部庇</t>
  </si>
  <si>
    <t>旭町二丁目集会所</t>
  </si>
  <si>
    <t>自治会館</t>
  </si>
  <si>
    <t>道路補修事務所</t>
  </si>
  <si>
    <t>事務所</t>
  </si>
  <si>
    <t>中町一丁目建物</t>
  </si>
  <si>
    <t>事務所兼共同住宅</t>
  </si>
  <si>
    <t>水質管理センター</t>
  </si>
  <si>
    <t>倉庫兼自治会館</t>
  </si>
  <si>
    <t>妻田ポンプ場</t>
  </si>
  <si>
    <t>中荻野下水道倉庫</t>
  </si>
  <si>
    <t>リバ－ツイン厚木</t>
  </si>
  <si>
    <t>リバーツイン厚木</t>
  </si>
  <si>
    <t>第一医療職員公舎</t>
  </si>
  <si>
    <t>寄宿舎</t>
  </si>
  <si>
    <t>医療従事者公舎</t>
  </si>
  <si>
    <t>旧県立中央青年の家</t>
  </si>
  <si>
    <t>厚木ガーデンシティービル</t>
  </si>
  <si>
    <t>店舗</t>
  </si>
  <si>
    <t>厚木市戦没者慰霊堂</t>
  </si>
  <si>
    <t>慰霊堂</t>
  </si>
  <si>
    <t>商業にぎわい課物品保管倉庫</t>
  </si>
  <si>
    <t>車庫</t>
  </si>
  <si>
    <t>あつぎパートナーセンター・厚木市保健センター</t>
  </si>
  <si>
    <t>愛甲老人憩の家(愛甲児童館併設）</t>
  </si>
  <si>
    <t>児童館・老人憩の家</t>
  </si>
  <si>
    <t>愛名老人憩の家</t>
  </si>
  <si>
    <t>老人憩の家</t>
  </si>
  <si>
    <t>荻野新宿老人憩の家(荻野新宿児童館併設)</t>
  </si>
  <si>
    <t>温水恩名老人憩の家(温水恩名児童館併設)</t>
  </si>
  <si>
    <t>児童館</t>
  </si>
  <si>
    <t>厚木南老人憩の家</t>
  </si>
  <si>
    <t>三田老人憩の家</t>
  </si>
  <si>
    <t>上落合老人憩の家（防災備蓄倉庫併設）</t>
  </si>
  <si>
    <t>老人憩の家・備蓄倉庫</t>
  </si>
  <si>
    <t>及川老人憩の家（及川児童館併設）</t>
  </si>
  <si>
    <t>妻田東老人憩の家（妻田東児童館併設）</t>
  </si>
  <si>
    <t>山際南部老人憩の家（山際南部児童館併設）</t>
  </si>
  <si>
    <t>鳶尾老人憩の家(鳶尾児童館併設）</t>
  </si>
  <si>
    <t>毛利台老人憩の家（毛利台児童館併設）</t>
  </si>
  <si>
    <t>長坂老人憩の家</t>
  </si>
  <si>
    <t>下沖老人憩の家</t>
  </si>
  <si>
    <t>岡津古久老人憩の家</t>
  </si>
  <si>
    <t>林老人憩の家</t>
  </si>
  <si>
    <t>関口老人憩の家</t>
  </si>
  <si>
    <t>下川入老人憩の家</t>
  </si>
  <si>
    <t>金田老人憩の家</t>
  </si>
  <si>
    <t>宮本老人憩の家</t>
  </si>
  <si>
    <t>尼寺老人憩の家</t>
  </si>
  <si>
    <t>緑ケ丘老人憩の家</t>
  </si>
  <si>
    <t>七沢老人憩の家</t>
  </si>
  <si>
    <t>千頭老人憩の家</t>
  </si>
  <si>
    <t>片平老人憩の家</t>
  </si>
  <si>
    <t>中戸田老人憩の家</t>
  </si>
  <si>
    <t>上依知老人憩の家</t>
  </si>
  <si>
    <t>船子老人憩の家</t>
  </si>
  <si>
    <t>酒井老人憩の家</t>
  </si>
  <si>
    <t>山際老人憩の家</t>
  </si>
  <si>
    <t>下依知老人憩の家</t>
  </si>
  <si>
    <t>藤塚老人憩の家</t>
  </si>
  <si>
    <t>温水老人憩の家</t>
  </si>
  <si>
    <t>長谷老人憩の家</t>
  </si>
  <si>
    <t>戸室老人憩の家</t>
  </si>
  <si>
    <t>日枝老人憩の家</t>
  </si>
  <si>
    <t>妻田西老人憩の家</t>
  </si>
  <si>
    <t>荻野久保老人憩の家</t>
  </si>
  <si>
    <t>下古沢老人憩の家</t>
  </si>
  <si>
    <t>岡田老人憩の家（岡田児童館併設）</t>
  </si>
  <si>
    <t>厚木北児童館（厚木北公民館併設）</t>
  </si>
  <si>
    <t>緑ヶ丘児童館(緑ヶ丘公民館併設）</t>
  </si>
  <si>
    <t>森の里児童館（森の里公民館併設）</t>
  </si>
  <si>
    <t>愛甲児童館(愛甲老人憩の家併設）</t>
  </si>
  <si>
    <t>荻野新宿児童館(荻野新宿老人憩の家併設)</t>
  </si>
  <si>
    <t>温水恩名児童館（温水恩名老人憩の家併設）</t>
  </si>
  <si>
    <t>山際児童館（山際南部老人憩の家併設）</t>
  </si>
  <si>
    <t>岡田児童館(岡田老人憩の家併設）</t>
  </si>
  <si>
    <t>及川児童館（及川老人憩の家併設）</t>
  </si>
  <si>
    <t>妻田東児童館(妻田東老人憩の家併設）</t>
  </si>
  <si>
    <t>鳶尾児童館（鳶尾老人憩の家併設）</t>
  </si>
  <si>
    <t>毛利台児童館(毛利台老人憩の家併設）</t>
  </si>
  <si>
    <t>宮の里児童館</t>
  </si>
  <si>
    <t>上依知児童館</t>
  </si>
  <si>
    <t>中依知児童館</t>
  </si>
  <si>
    <t>三田児童館</t>
  </si>
  <si>
    <t>愛甲原児童館</t>
  </si>
  <si>
    <t>小野児童館</t>
  </si>
  <si>
    <t>上荻野児童館</t>
  </si>
  <si>
    <t>戸室児童館</t>
  </si>
  <si>
    <t>厚木南児童館</t>
  </si>
  <si>
    <t>浅間山児童館</t>
  </si>
  <si>
    <t>飯山中部児童館</t>
  </si>
  <si>
    <t>ひまわり児童館</t>
  </si>
  <si>
    <t>藤塚児童館</t>
  </si>
  <si>
    <t>王子児童館</t>
  </si>
  <si>
    <t>まつかげ台児童館</t>
  </si>
  <si>
    <t>中戸田児童館</t>
  </si>
  <si>
    <t>吾妻町児童館</t>
  </si>
  <si>
    <t>上落合児童館</t>
  </si>
  <si>
    <t>妻田児童館</t>
  </si>
  <si>
    <t>古松台児童館</t>
  </si>
  <si>
    <t>下川入児童館</t>
  </si>
  <si>
    <t>七沢児童館</t>
  </si>
  <si>
    <t>荻野児童館</t>
  </si>
  <si>
    <t>下古沢児童館</t>
  </si>
  <si>
    <t>上戸田児童館</t>
  </si>
  <si>
    <t>旭町４丁目ミニディ等実施会場</t>
  </si>
  <si>
    <t>厚木市生きがいセンタ－</t>
  </si>
  <si>
    <t>福祉作業所</t>
  </si>
  <si>
    <t>総合福祉センター</t>
  </si>
  <si>
    <t>老人福祉センター寿荘</t>
  </si>
  <si>
    <t>福祉集会所</t>
  </si>
  <si>
    <t>厚木保育所</t>
  </si>
  <si>
    <t>保育所</t>
  </si>
  <si>
    <t>相川保育所</t>
  </si>
  <si>
    <t>もみじ保育所</t>
  </si>
  <si>
    <t>小鮎保育所</t>
  </si>
  <si>
    <t>玉川保育所</t>
  </si>
  <si>
    <t>職員休憩室棟</t>
  </si>
  <si>
    <t>保育所・ﾌﾟｰﾙ棟</t>
  </si>
  <si>
    <t>南毛利保育所</t>
  </si>
  <si>
    <t>保育所分園</t>
  </si>
  <si>
    <t>厚木消防署本署</t>
  </si>
  <si>
    <t>本署</t>
  </si>
  <si>
    <t>訓練塔</t>
  </si>
  <si>
    <t>厚木消防署南毛利分署</t>
  </si>
  <si>
    <t>分署</t>
  </si>
  <si>
    <t>厚木消防署相川分署</t>
  </si>
  <si>
    <t>厚木消防署玉川分署</t>
  </si>
  <si>
    <t>北消防署本署</t>
  </si>
  <si>
    <t>コンプレッサー棟</t>
  </si>
  <si>
    <t>北消防署小鮎分署</t>
  </si>
  <si>
    <t>北消防署睦合分署</t>
  </si>
  <si>
    <t>北消防署依知分署</t>
  </si>
  <si>
    <t>消防団第１分団第２部器具置場(厚木南公民館併設）</t>
  </si>
  <si>
    <t>消防団第２分団第３部器具置場山際防災備蓄倉庫・会館</t>
  </si>
  <si>
    <t>器具庫・備蓄倉庫・自治会館</t>
  </si>
  <si>
    <t>消防団第２分団第４部器具置場関口消防資材倉庫</t>
  </si>
  <si>
    <t>消防団第２分団第９部器具置場</t>
  </si>
  <si>
    <t>消防団第３分団第１部器具置場林防災備蓄倉庫</t>
  </si>
  <si>
    <t>器具庫・備蓄倉庫</t>
  </si>
  <si>
    <t>消防団第３分団第４部器具置場睦合水防倉庫</t>
  </si>
  <si>
    <t>器具庫・倉庫</t>
  </si>
  <si>
    <t>消防団第６分団第３部器具置場七沢防災備蓄倉庫</t>
  </si>
  <si>
    <t>消防団第４分団第２部器具置場荻野水防倉庫</t>
  </si>
  <si>
    <t>消防団第１分団第１部器具置場・会館</t>
  </si>
  <si>
    <t>器具庫・自治会館</t>
  </si>
  <si>
    <t>消防団第１分団第３部器具置場</t>
  </si>
  <si>
    <t>消防団第２分団第１０部器具置場</t>
  </si>
  <si>
    <t>消防団第２分団第１部器具置場</t>
  </si>
  <si>
    <t>消防団第２分団第２部器具置場</t>
  </si>
  <si>
    <t>消防団第２分団第５部器具置場</t>
  </si>
  <si>
    <t>消防団第２分団第６部器具置場依知水防倉庫</t>
  </si>
  <si>
    <t>消防団第２分団第７部器具置場</t>
  </si>
  <si>
    <t>消防団第２分団第８部器具置場</t>
  </si>
  <si>
    <t>消防団第３分団第２部器具置場</t>
  </si>
  <si>
    <t>消防団第３分団第３部器具置場</t>
  </si>
  <si>
    <t>消防団第３分団第５部器具置場</t>
  </si>
  <si>
    <t>消防団第４分団第１部器具置場</t>
  </si>
  <si>
    <t>消防団第４分団第３部器具置場</t>
  </si>
  <si>
    <t>消防団第４分団第４部器具置場</t>
  </si>
  <si>
    <t>消防団第４分団第５部器具置場</t>
  </si>
  <si>
    <t>消防団第５分団第１部器具置場</t>
  </si>
  <si>
    <t>消防団第５分団第２部器具置場</t>
  </si>
  <si>
    <t>消防団第５分団第３部器具置場</t>
  </si>
  <si>
    <t>消防団第５分団第４部器具置場</t>
  </si>
  <si>
    <t>消防団第５分団第５部器具置場</t>
  </si>
  <si>
    <t>消防団第５分団第６部器具置場</t>
  </si>
  <si>
    <t>消防団第５分団第７部器具置場</t>
  </si>
  <si>
    <t>消防団第６分団第１部器具置場</t>
  </si>
  <si>
    <t>消防団第６分団第２部器具置場</t>
  </si>
  <si>
    <t>消防団第６分団第４部器具置場</t>
  </si>
  <si>
    <t>消防団第６分団第５部器具置場玉川水防倉庫</t>
  </si>
  <si>
    <t>消防団第６分団第６部器具置場</t>
  </si>
  <si>
    <t>待機所</t>
  </si>
  <si>
    <t>消防団第７分団第１部器具置場</t>
  </si>
  <si>
    <t>消防団第７分団第２部器具置場</t>
  </si>
  <si>
    <t>消防団第７分団第３部器具置場</t>
  </si>
  <si>
    <t>消防団第７分団第４部器具置場南毛利水防倉庫・会館</t>
  </si>
  <si>
    <t>器具庫・倉庫・自治会館</t>
  </si>
  <si>
    <t>消防団第７分団第５部器具置場</t>
  </si>
  <si>
    <t>消防団第７分団第７部器具置場</t>
  </si>
  <si>
    <t>消防団第７分団第８部器具置場</t>
  </si>
  <si>
    <t>消防団第７分団第９部器具置場</t>
  </si>
  <si>
    <t>消防団第８分団第１部器具置場</t>
  </si>
  <si>
    <t>消防団第８分団第２部器具置場</t>
  </si>
  <si>
    <t>消防団第８分団第３部器具置場</t>
  </si>
  <si>
    <t>消防団第８分団第４部器具置場</t>
  </si>
  <si>
    <t>消防団第８分団第５部器具置場</t>
  </si>
  <si>
    <t>消防団第８分団第６部器具置場</t>
  </si>
  <si>
    <t>消防団第８分団第７部器具置場</t>
  </si>
  <si>
    <t>防災備蓄倉庫（上落合老人憩の家併設）</t>
  </si>
  <si>
    <t>自治会自主防災倉庫</t>
  </si>
  <si>
    <t>相川水防倉庫戸田防災備蓄倉庫</t>
  </si>
  <si>
    <t>倉庫・備蓄倉庫</t>
  </si>
  <si>
    <t>消防団第７分団第６部器具置場長谷防災備蓄倉庫</t>
  </si>
  <si>
    <t>三田防災備蓄倉庫</t>
  </si>
  <si>
    <t>防災備蓄倉庫</t>
  </si>
  <si>
    <t>荻野消防資材置場</t>
  </si>
  <si>
    <t>小鮎水防倉庫</t>
  </si>
  <si>
    <t>毛利台消防資材倉庫</t>
  </si>
  <si>
    <t>林水防倉庫</t>
  </si>
  <si>
    <t>基本名称</t>
  </si>
  <si>
    <t>地域名</t>
  </si>
  <si>
    <t>建物名称</t>
  </si>
  <si>
    <t>建設年度
（西暦）</t>
  </si>
  <si>
    <t>床面積</t>
  </si>
  <si>
    <t>地上階数</t>
  </si>
  <si>
    <t>主構造</t>
  </si>
  <si>
    <t>延床</t>
  </si>
  <si>
    <t>階数</t>
  </si>
  <si>
    <t>構造</t>
  </si>
  <si>
    <t>消費生活センター</t>
  </si>
  <si>
    <t>あつぎセーフティステーション番屋</t>
  </si>
  <si>
    <t>↑</t>
  </si>
  <si>
    <t>この番号は、「施設用途」と「分類」の関係を示しています。</t>
  </si>
  <si>
    <t>01医療施設の①医療施設は11</t>
  </si>
  <si>
    <t>02学校教育施設の①小学校は21</t>
  </si>
  <si>
    <t>厚木北</t>
    <rPh sb="0" eb="2">
      <t>アツギ</t>
    </rPh>
    <phoneticPr fontId="6"/>
  </si>
  <si>
    <t>公営住宅</t>
    <rPh sb="0" eb="2">
      <t>コウエイ</t>
    </rPh>
    <rPh sb="2" eb="4">
      <t>ジュウタク</t>
    </rPh>
    <phoneticPr fontId="6"/>
  </si>
  <si>
    <t>保全対象建物</t>
    <rPh sb="0" eb="2">
      <t>ホゼン</t>
    </rPh>
    <rPh sb="2" eb="4">
      <t>タイショウ</t>
    </rPh>
    <phoneticPr fontId="6"/>
  </si>
  <si>
    <t>厚木市立病院</t>
    <rPh sb="0" eb="2">
      <t>アツギ</t>
    </rPh>
    <rPh sb="2" eb="4">
      <t>イチリツ</t>
    </rPh>
    <rPh sb="4" eb="6">
      <t>ビョウイン</t>
    </rPh>
    <phoneticPr fontId="6"/>
  </si>
  <si>
    <t>厚木南</t>
    <phoneticPr fontId="6"/>
  </si>
  <si>
    <t>主用途</t>
    <phoneticPr fontId="6"/>
  </si>
  <si>
    <t>更新周期</t>
    <rPh sb="0" eb="2">
      <t>コウシン</t>
    </rPh>
    <rPh sb="2" eb="4">
      <t>シュウキ</t>
    </rPh>
    <phoneticPr fontId="6"/>
  </si>
  <si>
    <t>修繕単価</t>
    <rPh sb="0" eb="2">
      <t>シュウゼン</t>
    </rPh>
    <rPh sb="2" eb="4">
      <t>タンカ</t>
    </rPh>
    <phoneticPr fontId="6"/>
  </si>
  <si>
    <t>更新単価</t>
    <rPh sb="0" eb="2">
      <t>コウシン</t>
    </rPh>
    <rPh sb="2" eb="4">
      <t>タンカ</t>
    </rPh>
    <phoneticPr fontId="6"/>
  </si>
  <si>
    <t>大規模
修繕費</t>
    <rPh sb="0" eb="3">
      <t>ダイキボ</t>
    </rPh>
    <rPh sb="4" eb="7">
      <t>シュウゼンヒ</t>
    </rPh>
    <phoneticPr fontId="6"/>
  </si>
  <si>
    <t>更新
費用</t>
    <rPh sb="0" eb="2">
      <t>コウシン</t>
    </rPh>
    <rPh sb="3" eb="5">
      <t>ヒヨウ</t>
    </rPh>
    <phoneticPr fontId="6"/>
  </si>
  <si>
    <t>修繕周期１</t>
    <rPh sb="0" eb="2">
      <t>シュウゼン</t>
    </rPh>
    <rPh sb="2" eb="4">
      <t>シュウキ</t>
    </rPh>
    <phoneticPr fontId="6"/>
  </si>
  <si>
    <t>修繕周期２</t>
    <rPh sb="0" eb="2">
      <t>シュウゼン</t>
    </rPh>
    <rPh sb="2" eb="4">
      <t>シュウキ</t>
    </rPh>
    <phoneticPr fontId="6"/>
  </si>
  <si>
    <t>－</t>
    <phoneticPr fontId="6"/>
  </si>
  <si>
    <t>除去対象</t>
    <rPh sb="0" eb="2">
      <t>ジョキョ</t>
    </rPh>
    <rPh sb="2" eb="4">
      <t>タイショウ</t>
    </rPh>
    <phoneticPr fontId="6"/>
  </si>
  <si>
    <t>あつぎパートナーセンター</t>
    <phoneticPr fontId="6"/>
  </si>
  <si>
    <t>老人福祉センター寿荘</t>
    <rPh sb="0" eb="2">
      <t>ロウジン</t>
    </rPh>
    <rPh sb="2" eb="4">
      <t>フクシ</t>
    </rPh>
    <rPh sb="8" eb="9">
      <t>コトブキ</t>
    </rPh>
    <rPh sb="9" eb="10">
      <t>ソウ</t>
    </rPh>
    <phoneticPr fontId="6"/>
  </si>
  <si>
    <t>厚木市保健センター</t>
    <rPh sb="0" eb="3">
      <t>アツギシ</t>
    </rPh>
    <rPh sb="3" eb="5">
      <t>ホケン</t>
    </rPh>
    <phoneticPr fontId="6"/>
  </si>
  <si>
    <t>全ての保育園</t>
    <rPh sb="0" eb="1">
      <t>スベ</t>
    </rPh>
    <rPh sb="3" eb="6">
      <t>ホイクエン</t>
    </rPh>
    <phoneticPr fontId="6"/>
  </si>
  <si>
    <t>（学校）</t>
    <rPh sb="1" eb="3">
      <t>ガッコウ</t>
    </rPh>
    <phoneticPr fontId="6"/>
  </si>
  <si>
    <t>（その他施設）</t>
    <rPh sb="3" eb="4">
      <t>タ</t>
    </rPh>
    <rPh sb="4" eb="6">
      <t>シセツ</t>
    </rPh>
    <phoneticPr fontId="6"/>
  </si>
  <si>
    <t>通常施設</t>
    <rPh sb="0" eb="2">
      <t>ツウジョウ</t>
    </rPh>
    <rPh sb="2" eb="4">
      <t>シセツ</t>
    </rPh>
    <phoneticPr fontId="6"/>
  </si>
  <si>
    <t>総維持費用</t>
    <rPh sb="0" eb="1">
      <t>ソウ</t>
    </rPh>
    <rPh sb="1" eb="3">
      <t>イジ</t>
    </rPh>
    <rPh sb="3" eb="5">
      <t>ヒヨウ</t>
    </rPh>
    <phoneticPr fontId="6"/>
  </si>
  <si>
    <t>１年間当たり</t>
    <rPh sb="1" eb="3">
      <t>ネンカン</t>
    </rPh>
    <rPh sb="3" eb="4">
      <t>ア</t>
    </rPh>
    <phoneticPr fontId="6"/>
  </si>
  <si>
    <t>更新面積率１</t>
    <rPh sb="0" eb="2">
      <t>コウシン</t>
    </rPh>
    <rPh sb="2" eb="4">
      <t>メンセキ</t>
    </rPh>
    <rPh sb="4" eb="5">
      <t>リツ</t>
    </rPh>
    <phoneticPr fontId="6"/>
  </si>
  <si>
    <t>更新面積率２</t>
    <rPh sb="0" eb="2">
      <t>コウシン</t>
    </rPh>
    <rPh sb="2" eb="4">
      <t>メンセキ</t>
    </rPh>
    <rPh sb="4" eb="5">
      <t>リツ</t>
    </rPh>
    <phoneticPr fontId="6"/>
  </si>
  <si>
    <t>更新面積率３</t>
    <rPh sb="0" eb="2">
      <t>コウシン</t>
    </rPh>
    <rPh sb="2" eb="4">
      <t>メンセキ</t>
    </rPh>
    <rPh sb="4" eb="5">
      <t>リツ</t>
    </rPh>
    <phoneticPr fontId="6"/>
  </si>
  <si>
    <t>更新面積率４</t>
    <rPh sb="0" eb="2">
      <t>コウシン</t>
    </rPh>
    <rPh sb="2" eb="4">
      <t>メンセキ</t>
    </rPh>
    <rPh sb="4" eb="5">
      <t>リツ</t>
    </rPh>
    <phoneticPr fontId="6"/>
  </si>
  <si>
    <t>（市立病院）</t>
    <rPh sb="1" eb="3">
      <t>シリツ</t>
    </rPh>
    <rPh sb="3" eb="5">
      <t>ビョウイン</t>
    </rPh>
    <phoneticPr fontId="6"/>
  </si>
  <si>
    <t>（アミュー）</t>
    <phoneticPr fontId="6"/>
  </si>
  <si>
    <t>学校</t>
    <rPh sb="0" eb="2">
      <t>ガッコウ</t>
    </rPh>
    <phoneticPr fontId="6"/>
  </si>
  <si>
    <t>【11/26打ち合わせ後　最終案】</t>
    <rPh sb="6" eb="7">
      <t>ウ</t>
    </rPh>
    <rPh sb="8" eb="9">
      <t>ア</t>
    </rPh>
    <rPh sb="11" eb="12">
      <t>ゴ</t>
    </rPh>
    <rPh sb="13" eb="15">
      <t>サイシュウ</t>
    </rPh>
    <rPh sb="15" eb="16">
      <t>アン</t>
    </rPh>
    <phoneticPr fontId="6"/>
  </si>
  <si>
    <t>⇒上限1/3に対して余裕を見て２割</t>
    <rPh sb="1" eb="3">
      <t>ジョウゲン</t>
    </rPh>
    <rPh sb="7" eb="8">
      <t>タイ</t>
    </rPh>
    <rPh sb="10" eb="12">
      <t>ヨユウ</t>
    </rPh>
    <rPh sb="13" eb="14">
      <t>ミ</t>
    </rPh>
    <rPh sb="16" eb="17">
      <t>ワリ</t>
    </rPh>
    <phoneticPr fontId="6"/>
  </si>
  <si>
    <t>学校更新補助率</t>
    <rPh sb="0" eb="2">
      <t>ガッコウ</t>
    </rPh>
    <rPh sb="2" eb="4">
      <t>コウシン</t>
    </rPh>
    <rPh sb="4" eb="6">
      <t>ホジョ</t>
    </rPh>
    <rPh sb="6" eb="7">
      <t>リツ</t>
    </rPh>
    <phoneticPr fontId="6"/>
  </si>
  <si>
    <t>大規模年次</t>
    <rPh sb="0" eb="3">
      <t>ダイキボ</t>
    </rPh>
    <rPh sb="3" eb="4">
      <t>ネン</t>
    </rPh>
    <rPh sb="4" eb="5">
      <t>ジ</t>
    </rPh>
    <phoneticPr fontId="6"/>
  </si>
  <si>
    <t>×大規模</t>
    <rPh sb="1" eb="4">
      <t>ダイキボ</t>
    </rPh>
    <phoneticPr fontId="6"/>
  </si>
  <si>
    <t>更新年次</t>
    <rPh sb="0" eb="2">
      <t>コウシン</t>
    </rPh>
    <rPh sb="2" eb="4">
      <t>ネンジ</t>
    </rPh>
    <phoneticPr fontId="6"/>
  </si>
  <si>
    <t>大規模年次２</t>
    <rPh sb="0" eb="3">
      <t>ダイキボ</t>
    </rPh>
    <rPh sb="3" eb="5">
      <t>ネンジ</t>
    </rPh>
    <phoneticPr fontId="6"/>
  </si>
  <si>
    <t>大規模年次３</t>
    <rPh sb="0" eb="3">
      <t>ダイキボ</t>
    </rPh>
    <rPh sb="3" eb="5">
      <t>ネンジ</t>
    </rPh>
    <phoneticPr fontId="6"/>
  </si>
  <si>
    <t>棟数</t>
    <rPh sb="0" eb="1">
      <t>トウ</t>
    </rPh>
    <rPh sb="1" eb="2">
      <t>スウ</t>
    </rPh>
    <phoneticPr fontId="6"/>
  </si>
  <si>
    <t>大規模</t>
    <rPh sb="0" eb="3">
      <t>ダイキボ</t>
    </rPh>
    <phoneticPr fontId="6"/>
  </si>
  <si>
    <t>更新</t>
    <rPh sb="0" eb="2">
      <t>コウシン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</si>
  <si>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</si>
  <si>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</si>
  <si>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合算大規模</t>
    <rPh sb="0" eb="2">
      <t>ガッサン</t>
    </rPh>
    <rPh sb="2" eb="5">
      <t>ダイキボ</t>
    </rPh>
    <phoneticPr fontId="6"/>
  </si>
  <si>
    <t>合算更新</t>
    <rPh sb="0" eb="2">
      <t>ガッサン</t>
    </rPh>
    <rPh sb="2" eb="4">
      <t>コウシン</t>
    </rPh>
    <phoneticPr fontId="6"/>
  </si>
  <si>
    <t>小中学校</t>
    <rPh sb="0" eb="4">
      <t>ショウチュウガッコウ</t>
    </rPh>
    <phoneticPr fontId="6"/>
  </si>
  <si>
    <t>医療</t>
    <rPh sb="0" eb="2">
      <t>イリョウ</t>
    </rPh>
    <phoneticPr fontId="6"/>
  </si>
  <si>
    <t>給食</t>
    <rPh sb="0" eb="2">
      <t>キュウショク</t>
    </rPh>
    <phoneticPr fontId="6"/>
  </si>
  <si>
    <t>住宅</t>
    <rPh sb="0" eb="2">
      <t>ジュウタク</t>
    </rPh>
    <phoneticPr fontId="6"/>
  </si>
  <si>
    <t>上向原ハイツ集会所</t>
    <phoneticPr fontId="6"/>
  </si>
  <si>
    <t>妻田東ハイツ集会所</t>
    <phoneticPr fontId="6"/>
  </si>
  <si>
    <t>S</t>
    <phoneticPr fontId="6"/>
  </si>
  <si>
    <t>妻田ひびき公園</t>
    <phoneticPr fontId="6"/>
  </si>
  <si>
    <t>妻田ひびき公園</t>
    <phoneticPr fontId="6"/>
  </si>
  <si>
    <t>自転車</t>
    <rPh sb="0" eb="3">
      <t>ジテンシャ</t>
    </rPh>
    <phoneticPr fontId="6"/>
  </si>
  <si>
    <t>市民</t>
    <rPh sb="0" eb="2">
      <t>シミン</t>
    </rPh>
    <phoneticPr fontId="6"/>
  </si>
  <si>
    <t>公民館</t>
    <rPh sb="0" eb="3">
      <t>コウミンカン</t>
    </rPh>
    <phoneticPr fontId="6"/>
  </si>
  <si>
    <t>スポーツ</t>
    <phoneticPr fontId="6"/>
  </si>
  <si>
    <t>生涯文化財</t>
    <rPh sb="0" eb="2">
      <t>ショウガイ</t>
    </rPh>
    <rPh sb="2" eb="5">
      <t>ブンカザイ</t>
    </rPh>
    <phoneticPr fontId="6"/>
  </si>
  <si>
    <t>庁舎</t>
    <rPh sb="0" eb="2">
      <t>チョウシャ</t>
    </rPh>
    <phoneticPr fontId="6"/>
  </si>
  <si>
    <t>老人憩いの家</t>
    <rPh sb="0" eb="2">
      <t>ロウジン</t>
    </rPh>
    <rPh sb="2" eb="3">
      <t>イコ</t>
    </rPh>
    <rPh sb="5" eb="6">
      <t>イエ</t>
    </rPh>
    <phoneticPr fontId="6"/>
  </si>
  <si>
    <t>児童館</t>
    <rPh sb="0" eb="3">
      <t>ジドウカン</t>
    </rPh>
    <phoneticPr fontId="6"/>
  </si>
  <si>
    <t>福祉</t>
    <rPh sb="0" eb="2">
      <t>フクシ</t>
    </rPh>
    <phoneticPr fontId="6"/>
  </si>
  <si>
    <t>保育所</t>
    <rPh sb="0" eb="2">
      <t>ホイク</t>
    </rPh>
    <rPh sb="2" eb="3">
      <t>ショ</t>
    </rPh>
    <phoneticPr fontId="6"/>
  </si>
  <si>
    <t>消防施設</t>
    <rPh sb="0" eb="2">
      <t>ショウボウ</t>
    </rPh>
    <rPh sb="2" eb="4">
      <t>シセツ</t>
    </rPh>
    <phoneticPr fontId="6"/>
  </si>
  <si>
    <t>集会施設</t>
    <rPh sb="0" eb="2">
      <t>シュウカイ</t>
    </rPh>
    <rPh sb="2" eb="4">
      <t>シセツ</t>
    </rPh>
    <phoneticPr fontId="6"/>
  </si>
  <si>
    <t>subtotal</t>
    <phoneticPr fontId="6"/>
  </si>
  <si>
    <t>旧斎場（既に建替え済）</t>
    <rPh sb="4" eb="5">
      <t>スデ</t>
    </rPh>
    <rPh sb="6" eb="8">
      <t>タテカ</t>
    </rPh>
    <rPh sb="9" eb="10">
      <t>スミ</t>
    </rPh>
    <phoneticPr fontId="6"/>
  </si>
  <si>
    <t>上古沢老人憩の家（既に建替え済）</t>
    <phoneticPr fontId="6"/>
  </si>
  <si>
    <t>表示棟数</t>
    <rPh sb="0" eb="2">
      <t>ヒョウジ</t>
    </rPh>
    <rPh sb="2" eb="4">
      <t>トウスウ</t>
    </rPh>
    <phoneticPr fontId="22"/>
  </si>
  <si>
    <t>建物情報一覧表示順</t>
    <rPh sb="0" eb="2">
      <t>タテモノ</t>
    </rPh>
    <rPh sb="2" eb="4">
      <t>ジョウホウ</t>
    </rPh>
    <rPh sb="4" eb="6">
      <t>イチラン</t>
    </rPh>
    <rPh sb="6" eb="8">
      <t>ヒョウジ</t>
    </rPh>
    <rPh sb="8" eb="9">
      <t>ジュン</t>
    </rPh>
    <phoneticPr fontId="22"/>
  </si>
  <si>
    <t>棟名</t>
    <rPh sb="0" eb="1">
      <t>トウ</t>
    </rPh>
    <rPh sb="1" eb="2">
      <t>メイ</t>
    </rPh>
    <phoneticPr fontId="22"/>
  </si>
  <si>
    <t>面積</t>
    <rPh sb="0" eb="2">
      <t>メンセキ</t>
    </rPh>
    <phoneticPr fontId="22"/>
  </si>
  <si>
    <t>年度</t>
    <rPh sb="0" eb="1">
      <t>ネン</t>
    </rPh>
    <rPh sb="1" eb="2">
      <t>ド</t>
    </rPh>
    <phoneticPr fontId="22"/>
  </si>
  <si>
    <t>面積降順
（棟数制限キー）</t>
    <rPh sb="0" eb="2">
      <t>メンセキ</t>
    </rPh>
    <rPh sb="2" eb="4">
      <t>コウジュン</t>
    </rPh>
    <rPh sb="6" eb="8">
      <t>トウスウ</t>
    </rPh>
    <rPh sb="8" eb="10">
      <t>セイゲン</t>
    </rPh>
    <phoneticPr fontId="22"/>
  </si>
  <si>
    <t>年度昇順
（ソートキー）</t>
    <rPh sb="0" eb="1">
      <t>ネン</t>
    </rPh>
    <rPh sb="1" eb="2">
      <t>ド</t>
    </rPh>
    <rPh sb="2" eb="4">
      <t>ショウジュン</t>
    </rPh>
    <phoneticPr fontId="22"/>
  </si>
  <si>
    <t>面積足切建物情報順+年度順</t>
  </si>
  <si>
    <t>表示順</t>
    <rPh sb="0" eb="2">
      <t>ヒョウジ</t>
    </rPh>
    <rPh sb="2" eb="3">
      <t>ジュン</t>
    </rPh>
    <phoneticPr fontId="22"/>
  </si>
  <si>
    <t>別表1</t>
    <rPh sb="0" eb="2">
      <t>ベッピョウ</t>
    </rPh>
    <phoneticPr fontId="20"/>
  </si>
  <si>
    <t>別表2</t>
    <rPh sb="0" eb="2">
      <t>ベッピョウ</t>
    </rPh>
    <phoneticPr fontId="20"/>
  </si>
  <si>
    <t>部屋機能分類</t>
    <rPh sb="0" eb="2">
      <t>ヘヤ</t>
    </rPh>
    <rPh sb="2" eb="4">
      <t>キノウ</t>
    </rPh>
    <rPh sb="4" eb="6">
      <t>ブンルイ</t>
    </rPh>
    <phoneticPr fontId="20"/>
  </si>
  <si>
    <t>平均給与</t>
    <rPh sb="0" eb="2">
      <t>ヘイキン</t>
    </rPh>
    <rPh sb="2" eb="4">
      <t>キュウヨ</t>
    </rPh>
    <phoneticPr fontId="20"/>
  </si>
  <si>
    <t>ホール</t>
  </si>
  <si>
    <t>千円/年</t>
    <rPh sb="0" eb="2">
      <t>センエン</t>
    </rPh>
    <rPh sb="3" eb="4">
      <t>ネン</t>
    </rPh>
    <phoneticPr fontId="23"/>
  </si>
  <si>
    <t>会議・集会室</t>
    <rPh sb="0" eb="2">
      <t>カイギ</t>
    </rPh>
    <rPh sb="3" eb="5">
      <t>シュウカイ</t>
    </rPh>
    <rPh sb="5" eb="6">
      <t>シツ</t>
    </rPh>
    <phoneticPr fontId="19"/>
  </si>
  <si>
    <t>和室</t>
    <rPh sb="0" eb="2">
      <t>ワシツ</t>
    </rPh>
    <phoneticPr fontId="19"/>
  </si>
  <si>
    <t>調理室</t>
    <rPh sb="0" eb="2">
      <t>チョウリ</t>
    </rPh>
    <phoneticPr fontId="19"/>
  </si>
  <si>
    <t>音楽室・スタジオ</t>
    <rPh sb="0" eb="3">
      <t>オンガクシツ</t>
    </rPh>
    <phoneticPr fontId="19"/>
  </si>
  <si>
    <t>工作・工芸室</t>
    <rPh sb="0" eb="2">
      <t>コウサク</t>
    </rPh>
    <rPh sb="3" eb="5">
      <t>コウゲイ</t>
    </rPh>
    <phoneticPr fontId="19"/>
  </si>
  <si>
    <t>視聴覚室</t>
    <rPh sb="0" eb="3">
      <t>シチョウカク</t>
    </rPh>
    <rPh sb="3" eb="4">
      <t>シツ</t>
    </rPh>
    <phoneticPr fontId="19"/>
  </si>
  <si>
    <t>行政職Ⅰ</t>
    <rPh sb="0" eb="3">
      <t>ギョウセイショク</t>
    </rPh>
    <phoneticPr fontId="3"/>
  </si>
  <si>
    <t>体育・運動室</t>
    <rPh sb="0" eb="2">
      <t>タイイク</t>
    </rPh>
    <rPh sb="3" eb="5">
      <t>ウンドウ</t>
    </rPh>
    <rPh sb="5" eb="6">
      <t>シツ</t>
    </rPh>
    <phoneticPr fontId="19"/>
  </si>
  <si>
    <t>行政職Ⅱ</t>
    <rPh sb="0" eb="3">
      <t>ギョウセイショク</t>
    </rPh>
    <phoneticPr fontId="3"/>
  </si>
  <si>
    <t>図書室</t>
    <rPh sb="0" eb="3">
      <t>トショシツ</t>
    </rPh>
    <phoneticPr fontId="19"/>
  </si>
  <si>
    <t>消防職</t>
    <rPh sb="0" eb="2">
      <t>ショウボウ</t>
    </rPh>
    <rPh sb="2" eb="3">
      <t>ショク</t>
    </rPh>
    <phoneticPr fontId="3"/>
  </si>
  <si>
    <t>娯楽・休憩室</t>
    <rPh sb="0" eb="2">
      <t>ゴラク</t>
    </rPh>
    <rPh sb="3" eb="5">
      <t>キュウケイ</t>
    </rPh>
    <rPh sb="5" eb="6">
      <t>シツ</t>
    </rPh>
    <phoneticPr fontId="19"/>
  </si>
  <si>
    <t>再任用</t>
    <rPh sb="0" eb="3">
      <t>サイニンヨウ</t>
    </rPh>
    <phoneticPr fontId="3"/>
  </si>
  <si>
    <t>開架書庫</t>
    <rPh sb="0" eb="2">
      <t>カイカ</t>
    </rPh>
    <rPh sb="2" eb="4">
      <t>ショコ</t>
    </rPh>
    <phoneticPr fontId="19"/>
  </si>
  <si>
    <t>臨時職員</t>
    <rPh sb="0" eb="2">
      <t>リンジ</t>
    </rPh>
    <rPh sb="2" eb="4">
      <t>ショクイン</t>
    </rPh>
    <phoneticPr fontId="3"/>
  </si>
  <si>
    <t>資料室・収蔵室</t>
    <rPh sb="0" eb="2">
      <t>シリョウ</t>
    </rPh>
    <rPh sb="2" eb="3">
      <t>シツ</t>
    </rPh>
    <rPh sb="4" eb="6">
      <t>シュウゾウ</t>
    </rPh>
    <rPh sb="6" eb="7">
      <t>シツ</t>
    </rPh>
    <phoneticPr fontId="23"/>
  </si>
  <si>
    <t>医療職Ⅰ</t>
    <rPh sb="0" eb="2">
      <t>イリョウ</t>
    </rPh>
    <rPh sb="2" eb="3">
      <t>ショク</t>
    </rPh>
    <phoneticPr fontId="3"/>
  </si>
  <si>
    <t>展示室</t>
    <rPh sb="0" eb="3">
      <t>テンジシツ</t>
    </rPh>
    <phoneticPr fontId="19"/>
  </si>
  <si>
    <t>医療職Ⅱ</t>
    <rPh sb="0" eb="2">
      <t>イリョウ</t>
    </rPh>
    <rPh sb="2" eb="3">
      <t>ショク</t>
    </rPh>
    <phoneticPr fontId="3"/>
  </si>
  <si>
    <t>プール</t>
    <phoneticPr fontId="19"/>
  </si>
  <si>
    <t>医療職Ⅲ</t>
    <rPh sb="0" eb="2">
      <t>イリョウ</t>
    </rPh>
    <rPh sb="2" eb="3">
      <t>ショク</t>
    </rPh>
    <phoneticPr fontId="3"/>
  </si>
  <si>
    <t>宿泊室・住居</t>
    <rPh sb="0" eb="3">
      <t>シュクハクシツ</t>
    </rPh>
    <rPh sb="4" eb="6">
      <t>ジュウキョ</t>
    </rPh>
    <phoneticPr fontId="19"/>
  </si>
  <si>
    <t>浴室</t>
    <rPh sb="0" eb="2">
      <t>ヨクシツ</t>
    </rPh>
    <phoneticPr fontId="19"/>
  </si>
  <si>
    <t>保育・遊戯</t>
    <rPh sb="0" eb="2">
      <t>ホイク</t>
    </rPh>
    <rPh sb="3" eb="5">
      <t>ユウギ</t>
    </rPh>
    <phoneticPr fontId="19"/>
  </si>
  <si>
    <t>相談室</t>
    <rPh sb="0" eb="3">
      <t>ソウダンシツ</t>
    </rPh>
    <phoneticPr fontId="19"/>
  </si>
  <si>
    <t>その他</t>
    <rPh sb="2" eb="3">
      <t>タ</t>
    </rPh>
    <phoneticPr fontId="20"/>
  </si>
  <si>
    <t>年度+面積順+表示順</t>
    <rPh sb="0" eb="1">
      <t>ネン</t>
    </rPh>
    <rPh sb="1" eb="2">
      <t>ド</t>
    </rPh>
    <rPh sb="3" eb="5">
      <t>メンセキ</t>
    </rPh>
    <rPh sb="5" eb="6">
      <t>ジュン</t>
    </rPh>
    <rPh sb="7" eb="9">
      <t>ヒョウジ</t>
    </rPh>
    <rPh sb="9" eb="10">
      <t>ジュン</t>
    </rPh>
    <phoneticPr fontId="22"/>
  </si>
  <si>
    <t>地区名</t>
    <rPh sb="0" eb="2">
      <t>チク</t>
    </rPh>
    <rPh sb="2" eb="3">
      <t>メイ</t>
    </rPh>
    <phoneticPr fontId="6"/>
  </si>
  <si>
    <t>別表3</t>
    <rPh sb="0" eb="2">
      <t>ベッピョウ</t>
    </rPh>
    <phoneticPr fontId="6"/>
  </si>
  <si>
    <t>厚木北</t>
    <rPh sb="0" eb="2">
      <t>アツギ</t>
    </rPh>
    <rPh sb="2" eb="3">
      <t>キタ</t>
    </rPh>
    <phoneticPr fontId="6"/>
  </si>
  <si>
    <t>厚木南</t>
    <rPh sb="0" eb="2">
      <t>アツギ</t>
    </rPh>
    <rPh sb="2" eb="3">
      <t>ミナミ</t>
    </rPh>
    <phoneticPr fontId="6"/>
  </si>
  <si>
    <t>依知北</t>
    <rPh sb="0" eb="2">
      <t>エチ</t>
    </rPh>
    <rPh sb="2" eb="3">
      <t>キタ</t>
    </rPh>
    <phoneticPr fontId="6"/>
  </si>
  <si>
    <t>依知南</t>
    <rPh sb="0" eb="2">
      <t>エチ</t>
    </rPh>
    <rPh sb="2" eb="3">
      <t>ミナミ</t>
    </rPh>
    <phoneticPr fontId="6"/>
  </si>
  <si>
    <t>睦合北</t>
    <rPh sb="0" eb="2">
      <t>ムツアイ</t>
    </rPh>
    <rPh sb="2" eb="3">
      <t>キタ</t>
    </rPh>
    <phoneticPr fontId="6"/>
  </si>
  <si>
    <t>睦合南</t>
    <rPh sb="0" eb="2">
      <t>ムツアイ</t>
    </rPh>
    <rPh sb="2" eb="3">
      <t>ミナミ</t>
    </rPh>
    <phoneticPr fontId="6"/>
  </si>
  <si>
    <t>荻野</t>
    <rPh sb="0" eb="2">
      <t>オギノ</t>
    </rPh>
    <phoneticPr fontId="6"/>
  </si>
  <si>
    <t>小鮎</t>
    <rPh sb="0" eb="2">
      <t>コアユ</t>
    </rPh>
    <phoneticPr fontId="6"/>
  </si>
  <si>
    <t>南毛利</t>
    <rPh sb="0" eb="1">
      <t>ミナミ</t>
    </rPh>
    <rPh sb="1" eb="3">
      <t>モウリ</t>
    </rPh>
    <phoneticPr fontId="6"/>
  </si>
  <si>
    <t>南毛利南</t>
    <rPh sb="0" eb="1">
      <t>ミナミ</t>
    </rPh>
    <rPh sb="1" eb="3">
      <t>モウリ</t>
    </rPh>
    <rPh sb="3" eb="4">
      <t>ミナミ</t>
    </rPh>
    <phoneticPr fontId="6"/>
  </si>
  <si>
    <t>玉川</t>
    <rPh sb="0" eb="2">
      <t>タマガワ</t>
    </rPh>
    <phoneticPr fontId="6"/>
  </si>
  <si>
    <t>森の里</t>
    <rPh sb="0" eb="1">
      <t>モリ</t>
    </rPh>
    <rPh sb="2" eb="3">
      <t>サト</t>
    </rPh>
    <phoneticPr fontId="6"/>
  </si>
  <si>
    <t>相川</t>
    <rPh sb="0" eb="1">
      <t>アイ</t>
    </rPh>
    <rPh sb="1" eb="2">
      <t>カワ</t>
    </rPh>
    <phoneticPr fontId="6"/>
  </si>
  <si>
    <t>緑ケ丘</t>
    <rPh sb="0" eb="3">
      <t>ミドリガオカ</t>
    </rPh>
    <phoneticPr fontId="6"/>
  </si>
  <si>
    <t>睦合西</t>
    <rPh sb="0" eb="2">
      <t>ムツアイ</t>
    </rPh>
    <rPh sb="2" eb="3">
      <t>ニシ</t>
    </rPh>
    <phoneticPr fontId="6"/>
  </si>
  <si>
    <t>平成30年度人件費_平均実績</t>
    <phoneticPr fontId="6"/>
  </si>
  <si>
    <t>愛甲小学校</t>
    <phoneticPr fontId="6"/>
  </si>
  <si>
    <t>北棟</t>
  </si>
  <si>
    <t>東棟</t>
  </si>
  <si>
    <t>南棟</t>
  </si>
  <si>
    <t>中央棟</t>
  </si>
  <si>
    <t>西棟</t>
  </si>
  <si>
    <t>中央・北棟</t>
  </si>
  <si>
    <t>体育館併用棟</t>
  </si>
  <si>
    <t>北棟（調理場）</t>
    <rPh sb="3" eb="5">
      <t>チョウリ</t>
    </rPh>
    <rPh sb="5" eb="6">
      <t>バ</t>
    </rPh>
    <phoneticPr fontId="6"/>
  </si>
  <si>
    <t>校舎（プレハブ棟）</t>
    <rPh sb="7" eb="8">
      <t>トウ</t>
    </rPh>
    <phoneticPr fontId="6"/>
  </si>
  <si>
    <t>学校名</t>
    <rPh sb="0" eb="2">
      <t>ガッコウ</t>
    </rPh>
    <phoneticPr fontId="6"/>
  </si>
  <si>
    <t>南・西棟</t>
    <rPh sb="2" eb="3">
      <t>ニシ</t>
    </rPh>
    <phoneticPr fontId="6"/>
  </si>
  <si>
    <t>愛甲公民館</t>
  </si>
  <si>
    <t>荻野公民館</t>
    <phoneticPr fontId="6"/>
  </si>
  <si>
    <t>荻野公民館上荻野分館</t>
    <rPh sb="8" eb="10">
      <t>ブンカン</t>
    </rPh>
    <phoneticPr fontId="6"/>
  </si>
  <si>
    <t>上落合老人憩の家</t>
  </si>
  <si>
    <t>上古沢老人憩の家</t>
  </si>
  <si>
    <t>藤塚老人憩の家</t>
    <phoneticPr fontId="6"/>
  </si>
  <si>
    <t>体育館</t>
    <rPh sb="0" eb="3">
      <t>タイイクカン</t>
    </rPh>
    <phoneticPr fontId="1"/>
  </si>
  <si>
    <t>調理場</t>
    <rPh sb="0" eb="2">
      <t>チョウリ</t>
    </rPh>
    <rPh sb="2" eb="3">
      <t>ジョウ</t>
    </rPh>
    <phoneticPr fontId="1"/>
  </si>
  <si>
    <t>体育館</t>
    <rPh sb="0" eb="2">
      <t>タイイク</t>
    </rPh>
    <rPh sb="2" eb="3">
      <t>カン</t>
    </rPh>
    <phoneticPr fontId="1"/>
  </si>
  <si>
    <t>東棟(体育館併用)</t>
    <rPh sb="0" eb="1">
      <t>ヒガシ</t>
    </rPh>
    <rPh sb="1" eb="2">
      <t>トウ</t>
    </rPh>
    <rPh sb="3" eb="6">
      <t>タイイクカン</t>
    </rPh>
    <phoneticPr fontId="1"/>
  </si>
  <si>
    <t>便所棟</t>
    <rPh sb="0" eb="2">
      <t>ベンジョ</t>
    </rPh>
    <rPh sb="2" eb="3">
      <t>トウ</t>
    </rPh>
    <phoneticPr fontId="1"/>
  </si>
  <si>
    <t>プール・給食調理場</t>
    <rPh sb="4" eb="6">
      <t>キュウショク</t>
    </rPh>
    <rPh sb="6" eb="8">
      <t>チョウリ</t>
    </rPh>
    <rPh sb="8" eb="9">
      <t>ジョウ</t>
    </rPh>
    <phoneticPr fontId="1"/>
  </si>
  <si>
    <t>東棟(体育館併用)</t>
    <rPh sb="0" eb="1">
      <t>ヒガシ</t>
    </rPh>
    <rPh sb="1" eb="2">
      <t>トウ</t>
    </rPh>
    <phoneticPr fontId="1"/>
  </si>
  <si>
    <t>特別教室棟</t>
    <rPh sb="0" eb="2">
      <t>トクベツ</t>
    </rPh>
    <rPh sb="2" eb="4">
      <t>キョウシツ</t>
    </rPh>
    <rPh sb="4" eb="5">
      <t>トウ</t>
    </rPh>
    <phoneticPr fontId="1"/>
  </si>
  <si>
    <t>北棟(特別教室棟)</t>
    <rPh sb="0" eb="1">
      <t>キタ</t>
    </rPh>
    <rPh sb="3" eb="5">
      <t>トクベツ</t>
    </rPh>
    <rPh sb="5" eb="7">
      <t>キョウシツ</t>
    </rPh>
    <rPh sb="7" eb="8">
      <t>トウ</t>
    </rPh>
    <phoneticPr fontId="1"/>
  </si>
  <si>
    <t>南棟（一般教室棟）</t>
    <rPh sb="3" eb="5">
      <t>イッパン</t>
    </rPh>
    <rPh sb="5" eb="7">
      <t>キョウシツ</t>
    </rPh>
    <rPh sb="7" eb="8">
      <t>トウ</t>
    </rPh>
    <phoneticPr fontId="1"/>
  </si>
  <si>
    <t>部室</t>
    <rPh sb="0" eb="2">
      <t>ブシツ</t>
    </rPh>
    <phoneticPr fontId="1"/>
  </si>
  <si>
    <t>東北棟</t>
    <rPh sb="0" eb="3">
      <t>トウホクトウ</t>
    </rPh>
    <phoneticPr fontId="1"/>
  </si>
  <si>
    <t>武道場</t>
    <rPh sb="0" eb="2">
      <t>ブドウ</t>
    </rPh>
    <rPh sb="2" eb="3">
      <t>ジョウ</t>
    </rPh>
    <phoneticPr fontId="1"/>
  </si>
  <si>
    <t>№</t>
    <phoneticPr fontId="6"/>
  </si>
  <si>
    <t>厚木小学校</t>
    <phoneticPr fontId="6"/>
  </si>
  <si>
    <t>依知南小学校</t>
    <phoneticPr fontId="6"/>
  </si>
  <si>
    <t>北小学校</t>
    <phoneticPr fontId="6"/>
  </si>
  <si>
    <t>清水小学校</t>
    <phoneticPr fontId="6"/>
  </si>
  <si>
    <t>小鮎小学校</t>
    <phoneticPr fontId="6"/>
  </si>
  <si>
    <t>南毛利小学校</t>
    <phoneticPr fontId="6"/>
  </si>
  <si>
    <t>厚木第二小学校</t>
    <phoneticPr fontId="6"/>
  </si>
  <si>
    <t>緑ケ丘小学校</t>
    <phoneticPr fontId="6"/>
  </si>
  <si>
    <t>依知小学校</t>
    <phoneticPr fontId="6"/>
  </si>
  <si>
    <t>睦合中学校</t>
    <phoneticPr fontId="6"/>
  </si>
  <si>
    <t>小鮎中学校</t>
    <phoneticPr fontId="6"/>
  </si>
  <si>
    <t>南毛利中学校</t>
    <phoneticPr fontId="6"/>
  </si>
  <si>
    <t>東名中学校</t>
    <phoneticPr fontId="6"/>
  </si>
  <si>
    <t>荻野新宿児童館・荻野新宿老人憩の家</t>
  </si>
  <si>
    <t>山際児童館・山際南部老人憩の家</t>
  </si>
  <si>
    <t>温水・恩名児童館・温水・恩名老人憩の家</t>
  </si>
  <si>
    <t>及川児童館・及川老人憩の家</t>
  </si>
  <si>
    <t>毛利台児童館・毛利台老人憩の家</t>
  </si>
  <si>
    <t>鳶尾児童館・鳶尾老人憩の家</t>
  </si>
  <si>
    <t>愛甲児童館・愛甲老人憩の家</t>
  </si>
  <si>
    <t>岡田児童館・岡田老人憩の家</t>
  </si>
  <si>
    <t>金田児童館・金田東老人憩の家</t>
  </si>
  <si>
    <t>及川児童館部分はLED化済</t>
    <rPh sb="0" eb="2">
      <t>オイガワ</t>
    </rPh>
    <rPh sb="2" eb="5">
      <t>ジドウカン</t>
    </rPh>
    <rPh sb="5" eb="7">
      <t>ブブン</t>
    </rPh>
    <rPh sb="11" eb="12">
      <t>カ</t>
    </rPh>
    <rPh sb="12" eb="13">
      <t>スミ</t>
    </rPh>
    <phoneticPr fontId="6"/>
  </si>
  <si>
    <t>妻田東児童館・妻田東老人憩の家</t>
    <phoneticPr fontId="6"/>
  </si>
  <si>
    <t>妻田東児童館部分はLED化済</t>
    <rPh sb="6" eb="8">
      <t>ブブン</t>
    </rPh>
    <rPh sb="12" eb="13">
      <t>カ</t>
    </rPh>
    <rPh sb="13" eb="14">
      <t>スミ</t>
    </rPh>
    <phoneticPr fontId="6"/>
  </si>
  <si>
    <t>備考</t>
    <rPh sb="0" eb="2">
      <t>ビコウ</t>
    </rPh>
    <phoneticPr fontId="6"/>
  </si>
  <si>
    <t>ESCO施設一覧</t>
    <rPh sb="4" eb="6">
      <t>シセツ</t>
    </rPh>
    <rPh sb="6" eb="8">
      <t>イチラン</t>
    </rPh>
    <phoneticPr fontId="6"/>
  </si>
  <si>
    <t>合計等</t>
    <rPh sb="0" eb="2">
      <t>ゴウケイ</t>
    </rPh>
    <rPh sb="2" eb="3">
      <t>トウ</t>
    </rPh>
    <phoneticPr fontId="6"/>
  </si>
  <si>
    <t>-</t>
    <phoneticPr fontId="6"/>
  </si>
  <si>
    <t>-</t>
    <phoneticPr fontId="6"/>
  </si>
  <si>
    <t>←この色付セルを入力してください。</t>
    <rPh sb="3" eb="4">
      <t>イロ</t>
    </rPh>
    <rPh sb="4" eb="5">
      <t>ツキ</t>
    </rPh>
    <rPh sb="8" eb="10">
      <t>ニュウリョク</t>
    </rPh>
    <phoneticPr fontId="6"/>
  </si>
  <si>
    <t>緑ケ丘公民館（緑ヶ丘児童館併設）</t>
    <rPh sb="7" eb="10">
      <t>ミドリガオカ</t>
    </rPh>
    <rPh sb="10" eb="13">
      <t>ジドウカン</t>
    </rPh>
    <rPh sb="13" eb="15">
      <t>ヘイセツ</t>
    </rPh>
    <phoneticPr fontId="6"/>
  </si>
  <si>
    <t>森の里公民館（森の里児童館併設）</t>
    <rPh sb="7" eb="8">
      <t>モリ</t>
    </rPh>
    <rPh sb="9" eb="10">
      <t>サト</t>
    </rPh>
    <rPh sb="10" eb="13">
      <t>ジドウカン</t>
    </rPh>
    <rPh sb="13" eb="15">
      <t>ヘイセツ</t>
    </rPh>
    <phoneticPr fontId="6"/>
  </si>
  <si>
    <t>LED化対象建物数</t>
    <rPh sb="3" eb="4">
      <t>カ</t>
    </rPh>
    <rPh sb="4" eb="6">
      <t>タイショウ</t>
    </rPh>
    <rPh sb="6" eb="8">
      <t>タテモノ</t>
    </rPh>
    <rPh sb="8" eb="9">
      <t>スウ</t>
    </rPh>
    <phoneticPr fontId="6"/>
  </si>
  <si>
    <t>①LED化本数（本）</t>
    <rPh sb="4" eb="5">
      <t>カ</t>
    </rPh>
    <rPh sb="5" eb="7">
      <t>ホンスウ</t>
    </rPh>
    <rPh sb="8" eb="9">
      <t>ホン</t>
    </rPh>
    <phoneticPr fontId="6"/>
  </si>
  <si>
    <t>②電気使用削減量（kWh）</t>
    <rPh sb="1" eb="3">
      <t>デンキ</t>
    </rPh>
    <rPh sb="3" eb="5">
      <t>シヨウ</t>
    </rPh>
    <rPh sb="5" eb="7">
      <t>サクゲン</t>
    </rPh>
    <rPh sb="7" eb="8">
      <t>リョウ</t>
    </rPh>
    <phoneticPr fontId="6"/>
  </si>
  <si>
    <t>③電気料金削減額（円）</t>
    <rPh sb="1" eb="3">
      <t>デンキ</t>
    </rPh>
    <rPh sb="3" eb="5">
      <t>リョウキン</t>
    </rPh>
    <rPh sb="5" eb="7">
      <t>サクゲン</t>
    </rPh>
    <rPh sb="7" eb="8">
      <t>ガク</t>
    </rPh>
    <rPh sb="9" eb="10">
      <t>エン</t>
    </rPh>
    <phoneticPr fontId="6"/>
  </si>
  <si>
    <t>④月額ESCOサービス料（円）</t>
    <rPh sb="1" eb="3">
      <t>ゲツガク</t>
    </rPh>
    <rPh sb="11" eb="12">
      <t>リョウ</t>
    </rPh>
    <rPh sb="13" eb="14">
      <t>エン</t>
    </rPh>
    <phoneticPr fontId="6"/>
  </si>
  <si>
    <t>⑤年額ESCOサービス料（円）</t>
    <rPh sb="1" eb="3">
      <t>ネンガク</t>
    </rPh>
    <rPh sb="11" eb="12">
      <t>リョウ</t>
    </rPh>
    <rPh sb="13" eb="14">
      <t>エン</t>
    </rPh>
    <phoneticPr fontId="6"/>
  </si>
  <si>
    <t>⑥総支払額（円）</t>
    <rPh sb="1" eb="2">
      <t>ソウ</t>
    </rPh>
    <rPh sb="2" eb="4">
      <t>シハライ</t>
    </rPh>
    <rPh sb="4" eb="5">
      <t>ガク</t>
    </rPh>
    <rPh sb="6" eb="7">
      <t>エン</t>
    </rPh>
    <phoneticPr fontId="6"/>
  </si>
  <si>
    <t>⑦事業期間（年）</t>
    <rPh sb="1" eb="3">
      <t>ジギョウ</t>
    </rPh>
    <rPh sb="3" eb="5">
      <t>キカン</t>
    </rPh>
    <rPh sb="6" eb="7">
      <t>ネン</t>
    </rPh>
    <phoneticPr fontId="6"/>
  </si>
  <si>
    <t>様式第６号</t>
    <rPh sb="2" eb="3">
      <t>ダイ</t>
    </rPh>
    <rPh sb="4" eb="5">
      <t>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</si>
</sst>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\ "/>
    <numFmt numFmtId="177" formatCode="#,##0\ "/>
    <numFmt numFmtId="178" formatCode="#,##0\ &quot;棟&quot;"/>
    <numFmt numFmtId="179" formatCode="0.0%"/>
    <numFmt numFmtId="180" formatCode="#,##0\ &quot;年&quot;"/>
    <numFmt numFmtId="181" formatCode="#,###.0&quot;万円&quot;&quot;/&quot;&quot;㎡&quot;"/>
    <numFmt numFmtId="182" formatCode="#,###&quot;万円&quot;&quot;/&quot;&quot;40年&quot;"/>
    <numFmt numFmtId="183" formatCode="#,###&quot;万円&quot;&quot;/&quot;&quot;年&quot;"/>
    <numFmt numFmtId="184" formatCode="#,###.000&quot;万円&quot;&quot;/&quot;&quot;㎡&quot;"/>
  </numFmts>
  <fonts count="35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0">
    <xf numFmtId="0" fontId="0" fillId="0" borderId="0" xfId="0"/>
    <xf numFmtId="176" fontId="0" fillId="0" borderId="0" xfId="0" applyNumberFormat="1"/>
    <xf numFmtId="0" fontId="0" fillId="0" borderId="0" xfId="0" applyFill="1"/>
    <xf numFmtId="0" fontId="7" fillId="0" borderId="0" xfId="0" applyFont="1"/>
    <xf numFmtId="0" fontId="7" fillId="0" borderId="0" xfId="0" applyFont="1" applyFill="1"/>
    <xf numFmtId="0" fontId="0" fillId="3" borderId="0" xfId="0" applyFill="1" applyBorder="1"/>
    <xf numFmtId="38" fontId="0" fillId="0" borderId="0" xfId="0" applyNumberFormat="1"/>
    <xf numFmtId="0" fontId="0" fillId="0" borderId="0" xfId="0" applyFill="1" applyBorder="1"/>
    <xf numFmtId="0" fontId="0" fillId="0" borderId="0" xfId="0" applyBorder="1"/>
    <xf numFmtId="179" fontId="0" fillId="0" borderId="0" xfId="2" applyNumberFormat="1" applyFont="1" applyBorder="1" applyAlignment="1"/>
    <xf numFmtId="0" fontId="11" fillId="0" borderId="0" xfId="0" applyFont="1"/>
    <xf numFmtId="0" fontId="11" fillId="0" borderId="0" xfId="0" applyFont="1" applyFill="1"/>
    <xf numFmtId="176" fontId="11" fillId="0" borderId="0" xfId="0" applyNumberFormat="1" applyFont="1" applyFill="1"/>
    <xf numFmtId="0" fontId="11" fillId="0" borderId="0" xfId="0" applyFont="1" applyBorder="1"/>
    <xf numFmtId="0" fontId="11" fillId="0" borderId="0" xfId="0" applyFont="1" applyFill="1" applyBorder="1"/>
    <xf numFmtId="176" fontId="11" fillId="0" borderId="0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76" fontId="11" fillId="0" borderId="1" xfId="0" applyNumberFormat="1" applyFont="1" applyFill="1" applyBorder="1"/>
    <xf numFmtId="0" fontId="11" fillId="0" borderId="2" xfId="0" applyFont="1" applyFill="1" applyBorder="1"/>
    <xf numFmtId="180" fontId="0" fillId="0" borderId="0" xfId="0" applyNumberFormat="1" applyBorder="1"/>
    <xf numFmtId="181" fontId="0" fillId="0" borderId="0" xfId="0" applyNumberFormat="1" applyBorder="1"/>
    <xf numFmtId="180" fontId="0" fillId="0" borderId="0" xfId="0" applyNumberFormat="1" applyBorder="1" applyAlignment="1">
      <alignment horizontal="right"/>
    </xf>
    <xf numFmtId="182" fontId="0" fillId="0" borderId="0" xfId="1" applyNumberFormat="1" applyFont="1" applyFill="1" applyAlignment="1"/>
    <xf numFmtId="183" fontId="13" fillId="0" borderId="0" xfId="1" applyNumberFormat="1" applyFont="1" applyFill="1" applyAlignment="1"/>
    <xf numFmtId="184" fontId="0" fillId="0" borderId="0" xfId="0" applyNumberFormat="1" applyBorder="1"/>
    <xf numFmtId="0" fontId="9" fillId="3" borderId="0" xfId="0" applyFont="1" applyFill="1" applyBorder="1"/>
    <xf numFmtId="181" fontId="0" fillId="5" borderId="0" xfId="0" applyNumberFormat="1" applyFill="1" applyBorder="1"/>
    <xf numFmtId="179" fontId="0" fillId="5" borderId="0" xfId="2" applyNumberFormat="1" applyFont="1" applyFill="1" applyBorder="1" applyAlignment="1"/>
    <xf numFmtId="0" fontId="0" fillId="0" borderId="0" xfId="0" applyBorder="1" applyAlignment="1">
      <alignment horizontal="center"/>
    </xf>
    <xf numFmtId="38" fontId="11" fillId="0" borderId="0" xfId="0" applyNumberFormat="1" applyFont="1" applyFill="1"/>
    <xf numFmtId="38" fontId="7" fillId="0" borderId="0" xfId="0" applyNumberFormat="1" applyFont="1"/>
    <xf numFmtId="176" fontId="7" fillId="0" borderId="0" xfId="0" applyNumberFormat="1" applyFont="1" applyFill="1"/>
    <xf numFmtId="0" fontId="15" fillId="3" borderId="0" xfId="0" applyFont="1" applyFill="1" applyBorder="1"/>
    <xf numFmtId="0" fontId="16" fillId="3" borderId="0" xfId="0" applyFont="1" applyFill="1" applyBorder="1"/>
    <xf numFmtId="177" fontId="11" fillId="0" borderId="0" xfId="0" applyNumberFormat="1" applyFont="1" applyFill="1" applyBorder="1"/>
    <xf numFmtId="0" fontId="17" fillId="0" borderId="0" xfId="0" applyFont="1" applyFill="1" applyBorder="1"/>
    <xf numFmtId="177" fontId="17" fillId="0" borderId="0" xfId="0" applyNumberFormat="1" applyFont="1" applyFill="1" applyBorder="1"/>
    <xf numFmtId="0" fontId="0" fillId="6" borderId="0" xfId="0" applyFill="1"/>
    <xf numFmtId="0" fontId="11" fillId="6" borderId="1" xfId="0" applyFont="1" applyFill="1" applyBorder="1"/>
    <xf numFmtId="178" fontId="11" fillId="0" borderId="1" xfId="0" applyNumberFormat="1" applyFont="1" applyFill="1" applyBorder="1"/>
    <xf numFmtId="0" fontId="0" fillId="4" borderId="0" xfId="0" applyFill="1"/>
    <xf numFmtId="0" fontId="11" fillId="4" borderId="1" xfId="0" applyFont="1" applyFill="1" applyBorder="1"/>
    <xf numFmtId="0" fontId="12" fillId="0" borderId="4" xfId="1" applyNumberFormat="1" applyFont="1" applyFill="1" applyBorder="1" applyAlignment="1"/>
    <xf numFmtId="0" fontId="11" fillId="0" borderId="5" xfId="1" applyNumberFormat="1" applyFont="1" applyFill="1" applyBorder="1" applyAlignment="1"/>
    <xf numFmtId="0" fontId="11" fillId="0" borderId="3" xfId="1" applyNumberFormat="1" applyFont="1" applyFill="1" applyBorder="1" applyAlignment="1"/>
    <xf numFmtId="0" fontId="11" fillId="0" borderId="7" xfId="1" applyNumberFormat="1" applyFont="1" applyFill="1" applyBorder="1" applyAlignment="1"/>
    <xf numFmtId="38" fontId="0" fillId="0" borderId="6" xfId="1" applyFont="1" applyFill="1" applyBorder="1" applyAlignment="1"/>
    <xf numFmtId="38" fontId="0" fillId="0" borderId="3" xfId="1" applyFont="1" applyFill="1" applyBorder="1" applyAlignment="1"/>
    <xf numFmtId="0" fontId="11" fillId="0" borderId="4" xfId="1" applyNumberFormat="1" applyFont="1" applyFill="1" applyBorder="1" applyAlignment="1"/>
    <xf numFmtId="0" fontId="12" fillId="0" borderId="3" xfId="1" applyNumberFormat="1" applyFont="1" applyFill="1" applyBorder="1" applyAlignment="1"/>
    <xf numFmtId="0" fontId="12" fillId="0" borderId="5" xfId="1" applyNumberFormat="1" applyFont="1" applyFill="1" applyBorder="1" applyAlignment="1"/>
    <xf numFmtId="176" fontId="0" fillId="0" borderId="0" xfId="0" applyNumberFormat="1" applyFill="1"/>
    <xf numFmtId="38" fontId="7" fillId="0" borderId="3" xfId="1" applyFont="1" applyFill="1" applyBorder="1" applyAlignment="1"/>
    <xf numFmtId="0" fontId="15" fillId="0" borderId="1" xfId="0" applyFont="1" applyFill="1" applyBorder="1"/>
    <xf numFmtId="38" fontId="0" fillId="0" borderId="0" xfId="0" applyNumberFormat="1" applyFill="1"/>
    <xf numFmtId="38" fontId="0" fillId="0" borderId="0" xfId="1" applyFont="1" applyFill="1" applyAlignment="1"/>
    <xf numFmtId="38" fontId="14" fillId="0" borderId="0" xfId="0" applyNumberFormat="1" applyFont="1" applyFill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8" fontId="0" fillId="0" borderId="6" xfId="1" applyFont="1" applyFill="1" applyBorder="1" applyAlignment="1">
      <alignment horizontal="center" wrapText="1"/>
    </xf>
    <xf numFmtId="38" fontId="0" fillId="0" borderId="3" xfId="1" applyFont="1" applyFill="1" applyBorder="1" applyAlignment="1">
      <alignment horizontal="center" wrapText="1"/>
    </xf>
    <xf numFmtId="0" fontId="21" fillId="0" borderId="0" xfId="9">
      <alignment vertical="center"/>
    </xf>
    <xf numFmtId="0" fontId="23" fillId="0" borderId="0" xfId="11">
      <alignment vertical="center"/>
    </xf>
    <xf numFmtId="0" fontId="23" fillId="0" borderId="9" xfId="11" applyBorder="1">
      <alignment vertical="center"/>
    </xf>
    <xf numFmtId="0" fontId="24" fillId="3" borderId="9" xfId="11" applyFont="1" applyFill="1" applyBorder="1">
      <alignment vertical="center"/>
    </xf>
    <xf numFmtId="38" fontId="0" fillId="0" borderId="0" xfId="12" applyFont="1">
      <alignment vertical="center"/>
    </xf>
    <xf numFmtId="0" fontId="0" fillId="0" borderId="0" xfId="12" applyNumberFormat="1" applyFont="1">
      <alignment vertical="center"/>
    </xf>
    <xf numFmtId="0" fontId="23" fillId="0" borderId="0" xfId="11" applyAlignment="1">
      <alignment horizontal="center" vertical="center" wrapText="1"/>
    </xf>
    <xf numFmtId="0" fontId="23" fillId="2" borderId="8" xfId="11" applyFill="1" applyBorder="1" applyAlignment="1">
      <alignment vertical="center" wrapText="1"/>
    </xf>
    <xf numFmtId="0" fontId="23" fillId="2" borderId="8" xfId="11" applyFill="1" applyBorder="1">
      <alignment vertical="center"/>
    </xf>
    <xf numFmtId="38" fontId="0" fillId="2" borderId="8" xfId="12" applyFont="1" applyFill="1" applyBorder="1">
      <alignment vertical="center"/>
    </xf>
    <xf numFmtId="0" fontId="0" fillId="2" borderId="8" xfId="12" applyNumberFormat="1" applyFont="1" applyFill="1" applyBorder="1">
      <alignment vertical="center"/>
    </xf>
    <xf numFmtId="0" fontId="23" fillId="0" borderId="0" xfId="11" applyAlignment="1">
      <alignment vertical="center" wrapText="1"/>
    </xf>
    <xf numFmtId="0" fontId="23" fillId="2" borderId="0" xfId="11" applyFill="1" applyAlignment="1">
      <alignment vertical="center" wrapText="1"/>
    </xf>
    <xf numFmtId="0" fontId="23" fillId="7" borderId="0" xfId="11" applyFill="1">
      <alignment vertical="center"/>
    </xf>
    <xf numFmtId="0" fontId="23" fillId="0" borderId="8" xfId="11" applyBorder="1">
      <alignment vertical="center"/>
    </xf>
    <xf numFmtId="38" fontId="0" fillId="0" borderId="8" xfId="12" applyFont="1" applyBorder="1">
      <alignment vertical="center"/>
    </xf>
    <xf numFmtId="0" fontId="0" fillId="0" borderId="8" xfId="12" applyNumberFormat="1" applyFont="1" applyBorder="1">
      <alignment vertical="center"/>
    </xf>
    <xf numFmtId="0" fontId="21" fillId="2" borderId="0" xfId="9" applyFill="1">
      <alignment vertical="center"/>
    </xf>
    <xf numFmtId="0" fontId="21" fillId="0" borderId="8" xfId="9" applyBorder="1">
      <alignment vertical="center"/>
    </xf>
    <xf numFmtId="38" fontId="0" fillId="0" borderId="8" xfId="7" applyFont="1" applyBorder="1">
      <alignment vertical="center"/>
    </xf>
    <xf numFmtId="0" fontId="0" fillId="0" borderId="0" xfId="0"/>
    <xf numFmtId="0" fontId="0" fillId="0" borderId="0" xfId="0" applyFill="1"/>
    <xf numFmtId="0" fontId="28" fillId="0" borderId="0" xfId="0" applyFont="1"/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/>
    <xf numFmtId="0" fontId="29" fillId="0" borderId="0" xfId="0" applyFont="1" applyFill="1"/>
    <xf numFmtId="0" fontId="28" fillId="0" borderId="12" xfId="0" applyFont="1" applyBorder="1"/>
    <xf numFmtId="0" fontId="26" fillId="8" borderId="12" xfId="0" applyFont="1" applyFill="1" applyBorder="1" applyAlignment="1"/>
    <xf numFmtId="0" fontId="28" fillId="0" borderId="0" xfId="0" applyFont="1" applyAlignment="1">
      <alignment horizontal="right" vertical="center"/>
    </xf>
    <xf numFmtId="0" fontId="32" fillId="8" borderId="12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right" vertical="center"/>
    </xf>
    <xf numFmtId="0" fontId="33" fillId="8" borderId="12" xfId="0" applyFont="1" applyFill="1" applyBorder="1" applyAlignment="1">
      <alignment horizontal="center" vertical="center"/>
    </xf>
    <xf numFmtId="0" fontId="28" fillId="9" borderId="12" xfId="0" applyFont="1" applyFill="1" applyBorder="1"/>
    <xf numFmtId="0" fontId="26" fillId="0" borderId="14" xfId="0" applyFont="1" applyBorder="1" applyAlignment="1"/>
    <xf numFmtId="0" fontId="0" fillId="0" borderId="14" xfId="0" applyBorder="1"/>
    <xf numFmtId="0" fontId="28" fillId="10" borderId="12" xfId="0" applyFont="1" applyFill="1" applyBorder="1"/>
    <xf numFmtId="0" fontId="26" fillId="10" borderId="12" xfId="0" applyFont="1" applyFill="1" applyBorder="1" applyAlignment="1"/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18" xfId="0" applyFont="1" applyFill="1" applyBorder="1"/>
    <xf numFmtId="0" fontId="28" fillId="10" borderId="18" xfId="0" applyFont="1" applyFill="1" applyBorder="1"/>
    <xf numFmtId="0" fontId="28" fillId="9" borderId="18" xfId="0" applyFont="1" applyFill="1" applyBorder="1"/>
    <xf numFmtId="0" fontId="28" fillId="0" borderId="19" xfId="0" applyFont="1" applyFill="1" applyBorder="1" applyAlignment="1">
      <alignment vertical="center"/>
    </xf>
    <xf numFmtId="0" fontId="28" fillId="0" borderId="19" xfId="0" applyFont="1" applyFill="1" applyBorder="1"/>
    <xf numFmtId="0" fontId="28" fillId="10" borderId="19" xfId="0" applyFont="1" applyFill="1" applyBorder="1"/>
    <xf numFmtId="0" fontId="28" fillId="9" borderId="19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20" xfId="0" applyFont="1" applyFill="1" applyBorder="1"/>
    <xf numFmtId="0" fontId="28" fillId="10" borderId="20" xfId="0" applyFont="1" applyFill="1" applyBorder="1"/>
    <xf numFmtId="0" fontId="28" fillId="9" borderId="20" xfId="0" applyFont="1" applyFill="1" applyBorder="1"/>
    <xf numFmtId="0" fontId="29" fillId="0" borderId="19" xfId="0" applyFont="1" applyFill="1" applyBorder="1"/>
    <xf numFmtId="0" fontId="29" fillId="10" borderId="19" xfId="0" applyFont="1" applyFill="1" applyBorder="1"/>
    <xf numFmtId="0" fontId="30" fillId="0" borderId="12" xfId="2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</cellXfs>
  <cellStyles count="22">
    <cellStyle name="パーセント" xfId="2" builtinId="5"/>
    <cellStyle name="パーセント 2" xfId="4"/>
    <cellStyle name="パーセント 3" xfId="10"/>
    <cellStyle name="桁区切り" xfId="1" builtinId="6"/>
    <cellStyle name="桁区切り 2" xfId="7"/>
    <cellStyle name="桁区切り 3" xfId="12"/>
    <cellStyle name="桁区切り 4" xfId="8"/>
    <cellStyle name="桁区切り 4 2" xfId="15"/>
    <cellStyle name="標準" xfId="0" builtinId="0"/>
    <cellStyle name="標準 2" xfId="3"/>
    <cellStyle name="標準 2 2" xfId="5"/>
    <cellStyle name="標準 3" xfId="9"/>
    <cellStyle name="標準 4" xfId="11"/>
    <cellStyle name="標準 4 2" xfId="13"/>
    <cellStyle name="標準 4 2 2" xfId="16"/>
    <cellStyle name="標準 4 2_建物一覧（全棟）" xfId="18"/>
    <cellStyle name="標準 4_建物一覧（全棟）" xfId="17"/>
    <cellStyle name="標準 5" xfId="6"/>
    <cellStyle name="標準 5 2" xfId="14"/>
    <cellStyle name="標準 5_建物一覧（全棟）" xfId="19"/>
    <cellStyle name="標準 6" xfId="20"/>
    <cellStyle name="標準 7" xfId="2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0C0C0"/>
      <color rgb="FFFFCCFF"/>
      <color rgb="FFCCFFCC"/>
      <color rgb="FFFFFF66"/>
      <color rgb="FFCCFFFF"/>
      <color rgb="FFFFFF00"/>
      <color rgb="FFFFFF99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3937\AppData\Local\Temp\&#65288;&#26368;&#26032;&#65289;h24.6&#9733;&#12304;&#31649;&#36001;&#12487;&#12540;&#12479;&#12305;&#12365;&#12383;&#12376;%20&#26045;&#35373;&#29992;&#36884;&#21029;&#38598;&#35336;&#65288;H24.6&#29694;&#2231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3file\Project\public\work\customer\project\tcs\&#23455;&#34892;&#31995;\2.&#35373;&#35336;\&#12450;&#12503;&#12522;\DM\&#12486;&#12540;&#12502;&#12523;&#23450;&#326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500&#36001;&#29987;&#31649;&#29702;&#35506;\&#29694;&#24180;&#24230;(H22&#24180;&#24230;&#65374;)\04-01%20&#20844;&#20849;&#26045;&#35373;&#31649;&#29702;&#25285;&#24403;\&#20844;&#20849;&#26045;&#35373;&#38263;&#26399;&#32173;&#25345;&#31649;&#29702;&#35336;&#30011;&#38306;&#20418;\H24\040&#20844;&#20849;&#26045;&#35373;&#12487;&#12540;&#12479;\&#12304;&#12450;&#12463;&#12475;&#12473;&#29992;&#12305;T&#24066;&#26377;&#20844;&#20849;&#24314;&#31689;&#29289;1206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022g16\AM&#25512;&#36914;&#23460;-&#20849;&#26377;\2013&#24180;&#26989;&#21209;\&#35519;&#26619;&#30740;&#31350;\&#21517;&#21476;&#23627;&#24066;\04&#36039;&#26009;\&#31532;2&#31456;\&#38598;&#35336;&#32080;&#26524;\02_&#29983;&#28079;&#23398;&#32722;&#12475;&#12531;&#12479;&#12540;&#24314;&#29289;&#35413;&#20385;5&#36600;Mk_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022g16\AM&#25512;&#36914;&#23460;-&#20849;&#26377;\2013&#24180;&#26989;&#21209;\&#35519;&#26619;&#30740;&#31350;\&#21517;&#21476;&#23627;&#24066;\04&#36039;&#26009;\&#31532;2&#31456;\&#38598;&#35336;&#32080;&#26524;\01_&#12467;&#12511;&#12475;&#12531;&#12539;&#22320;&#21306;&#20250;&#39208;-&#36939;&#2194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2006\&#65328;&#65332;&#12501;&#12457;&#12523;&#12480;\&#9733;CD&#12496;&#12483;&#12463;&#12450;&#12483;&#12503;&#28168;&#12415;&#65328;&#65332;\p001138-&#12379;&#12383;&#12364;&#12420;&#30333;&#26360;\&#20154;&#21475;&#25512;&#35336;\&#12465;&#12540;&#12473;&#21029;&#25512;&#35336;&#32080;&#26524;&#65288;&#26368;&#32066;&#25104;&#26524;&#65289;\&#27161;&#28310;&#25512;&#35336;\ver.1-2\&#25512;&#35336;&#12465;&#12540;&#12473;&#65298;&#65288;&#22269;&#35519;&#12539;&#38283;&#30330;&#20154;&#2147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途別建設面積横棒グラフ"/>
      <sheetName val="年度別修繕集計"/>
      <sheetName val="保全対象建築物"/>
      <sheetName val="建設年度別建築面積"/>
      <sheetName val="Q棟別用途面積基礎データ"/>
      <sheetName val="用途分類"/>
      <sheetName val="市有建築物集計表"/>
      <sheetName val="市有建築物集計表 (2)"/>
      <sheetName val="市有建築物集計表 (3)"/>
      <sheetName val="対象建築物集計表 "/>
      <sheetName val="対象建築物（個別除）集計表"/>
      <sheetName val="0年以上10年未満"/>
      <sheetName val="10年以上20年未満"/>
      <sheetName val="20年以上30年未満"/>
      <sheetName val="30年以上40年未満"/>
      <sheetName val="40年以上"/>
    </sheetNames>
    <sheetDataSet>
      <sheetData sheetId="0" refreshError="1"/>
      <sheetData sheetId="1"/>
      <sheetData sheetId="2">
        <row r="1">
          <cell r="A1" t="str">
            <v>ID</v>
          </cell>
          <cell r="B1" t="str">
            <v>施設用途</v>
          </cell>
          <cell r="C1" t="str">
            <v>担当課</v>
          </cell>
          <cell r="D1" t="str">
            <v>施設名称</v>
          </cell>
          <cell r="E1" t="str">
            <v>用途名称</v>
          </cell>
          <cell r="F1" t="str">
            <v>構造(主）</v>
          </cell>
          <cell r="G1" t="str">
            <v>主面積</v>
          </cell>
          <cell r="H1" t="str">
            <v>追加面積1</v>
          </cell>
          <cell r="I1" t="str">
            <v>追加面積2</v>
          </cell>
          <cell r="J1" t="str">
            <v>追加面積3</v>
          </cell>
          <cell r="K1" t="str">
            <v>棟床面積</v>
          </cell>
          <cell r="L1" t="str">
            <v>棟数</v>
          </cell>
          <cell r="M1" t="str">
            <v>施設数</v>
          </cell>
          <cell r="N1" t="str">
            <v>経過年数</v>
          </cell>
          <cell r="O1" t="str">
            <v>建築年月</v>
          </cell>
        </row>
        <row r="2">
          <cell r="A2">
            <v>80</v>
          </cell>
          <cell r="B2" t="str">
            <v>医療施設</v>
          </cell>
          <cell r="C2" t="str">
            <v>健康医療課</v>
          </cell>
          <cell r="D2" t="str">
            <v>厚木市メジカルセンター</v>
          </cell>
          <cell r="E2" t="str">
            <v>診療所</v>
          </cell>
          <cell r="F2" t="str">
            <v>RC</v>
          </cell>
          <cell r="G2">
            <v>779.04</v>
          </cell>
          <cell r="H2">
            <v>0</v>
          </cell>
          <cell r="I2">
            <v>0</v>
          </cell>
          <cell r="J2">
            <v>0</v>
          </cell>
          <cell r="K2">
            <v>779.04</v>
          </cell>
          <cell r="L2">
            <v>1</v>
          </cell>
          <cell r="M2">
            <v>1</v>
          </cell>
          <cell r="N2">
            <v>6</v>
          </cell>
          <cell r="O2">
            <v>38722</v>
          </cell>
        </row>
        <row r="3">
          <cell r="A3">
            <v>475</v>
          </cell>
          <cell r="B3" t="str">
            <v>学校教育施設</v>
          </cell>
          <cell r="C3" t="str">
            <v>学校施設課</v>
          </cell>
          <cell r="D3" t="str">
            <v>愛甲小学校</v>
          </cell>
          <cell r="E3" t="str">
            <v>体育館棟</v>
          </cell>
          <cell r="F3" t="str">
            <v>RC</v>
          </cell>
          <cell r="G3">
            <v>1047.4000000000001</v>
          </cell>
          <cell r="H3">
            <v>47.5</v>
          </cell>
          <cell r="I3">
            <v>796.23</v>
          </cell>
          <cell r="J3">
            <v>18.98</v>
          </cell>
          <cell r="K3">
            <v>1910.11</v>
          </cell>
          <cell r="L3">
            <v>1</v>
          </cell>
          <cell r="M3">
            <v>0</v>
          </cell>
          <cell r="N3">
            <v>30</v>
          </cell>
          <cell r="O3">
            <v>30020</v>
          </cell>
        </row>
        <row r="4">
          <cell r="A4">
            <v>474</v>
          </cell>
          <cell r="B4" t="str">
            <v>学校教育施設</v>
          </cell>
          <cell r="C4" t="str">
            <v>学校施設課</v>
          </cell>
          <cell r="D4" t="str">
            <v>愛甲小学校</v>
          </cell>
          <cell r="E4" t="str">
            <v>東棟校舎</v>
          </cell>
          <cell r="F4" t="str">
            <v>RC</v>
          </cell>
          <cell r="G4">
            <v>969.4</v>
          </cell>
          <cell r="H4">
            <v>0</v>
          </cell>
          <cell r="I4">
            <v>0</v>
          </cell>
          <cell r="J4">
            <v>0</v>
          </cell>
          <cell r="K4">
            <v>969.4</v>
          </cell>
          <cell r="L4">
            <v>1</v>
          </cell>
          <cell r="M4">
            <v>0</v>
          </cell>
          <cell r="N4">
            <v>30</v>
          </cell>
          <cell r="O4">
            <v>30035</v>
          </cell>
        </row>
        <row r="5">
          <cell r="A5">
            <v>473</v>
          </cell>
          <cell r="B5" t="str">
            <v>学校教育施設</v>
          </cell>
          <cell r="C5" t="str">
            <v>学校施設課</v>
          </cell>
          <cell r="D5" t="str">
            <v>愛甲小学校</v>
          </cell>
          <cell r="E5" t="str">
            <v>プール更衣室</v>
          </cell>
          <cell r="F5" t="str">
            <v>W</v>
          </cell>
          <cell r="G5">
            <v>59.5</v>
          </cell>
          <cell r="H5">
            <v>0</v>
          </cell>
          <cell r="I5">
            <v>0</v>
          </cell>
          <cell r="J5">
            <v>0</v>
          </cell>
          <cell r="K5">
            <v>59.5</v>
          </cell>
          <cell r="L5">
            <v>1</v>
          </cell>
          <cell r="M5">
            <v>0</v>
          </cell>
          <cell r="N5">
            <v>35</v>
          </cell>
          <cell r="O5">
            <v>28214</v>
          </cell>
        </row>
        <row r="6">
          <cell r="A6">
            <v>471</v>
          </cell>
          <cell r="B6" t="str">
            <v>学校教育施設</v>
          </cell>
          <cell r="C6" t="str">
            <v>学校施設課</v>
          </cell>
          <cell r="D6" t="str">
            <v>愛甲小学校</v>
          </cell>
          <cell r="E6" t="str">
            <v>西棟校舎</v>
          </cell>
          <cell r="F6" t="str">
            <v>RC</v>
          </cell>
          <cell r="G6">
            <v>1815.9</v>
          </cell>
          <cell r="H6">
            <v>0</v>
          </cell>
          <cell r="I6">
            <v>0</v>
          </cell>
          <cell r="J6">
            <v>0</v>
          </cell>
          <cell r="K6">
            <v>1815.9</v>
          </cell>
          <cell r="L6">
            <v>1</v>
          </cell>
          <cell r="M6">
            <v>0</v>
          </cell>
          <cell r="N6">
            <v>35</v>
          </cell>
          <cell r="O6">
            <v>27853</v>
          </cell>
        </row>
        <row r="7">
          <cell r="A7">
            <v>470</v>
          </cell>
          <cell r="B7" t="str">
            <v>学校教育施設</v>
          </cell>
          <cell r="C7" t="str">
            <v>学校施設課</v>
          </cell>
          <cell r="D7" t="str">
            <v>愛甲小学校</v>
          </cell>
          <cell r="E7" t="str">
            <v>北棟校舎</v>
          </cell>
          <cell r="F7" t="str">
            <v>RC</v>
          </cell>
          <cell r="G7">
            <v>3234.45</v>
          </cell>
          <cell r="H7">
            <v>133</v>
          </cell>
          <cell r="I7">
            <v>0</v>
          </cell>
          <cell r="J7">
            <v>0</v>
          </cell>
          <cell r="K7">
            <v>3367.45</v>
          </cell>
          <cell r="L7">
            <v>1</v>
          </cell>
          <cell r="M7">
            <v>1</v>
          </cell>
          <cell r="N7">
            <v>35</v>
          </cell>
          <cell r="O7">
            <v>27853</v>
          </cell>
        </row>
        <row r="8">
          <cell r="A8">
            <v>521</v>
          </cell>
          <cell r="B8" t="str">
            <v>学校教育施設</v>
          </cell>
          <cell r="C8" t="str">
            <v>学校施設課</v>
          </cell>
          <cell r="D8" t="str">
            <v>依知小学校</v>
          </cell>
          <cell r="E8" t="str">
            <v>プール更衣室</v>
          </cell>
          <cell r="F8" t="str">
            <v>W</v>
          </cell>
          <cell r="G8">
            <v>60.45</v>
          </cell>
          <cell r="H8">
            <v>0</v>
          </cell>
          <cell r="I8">
            <v>0</v>
          </cell>
          <cell r="J8">
            <v>0</v>
          </cell>
          <cell r="K8">
            <v>60.45</v>
          </cell>
          <cell r="L8">
            <v>1</v>
          </cell>
          <cell r="M8">
            <v>0</v>
          </cell>
          <cell r="N8">
            <v>29</v>
          </cell>
          <cell r="O8">
            <v>30158</v>
          </cell>
        </row>
        <row r="9">
          <cell r="A9">
            <v>520</v>
          </cell>
          <cell r="B9" t="str">
            <v>学校教育施設</v>
          </cell>
          <cell r="C9" t="str">
            <v>学校施設課</v>
          </cell>
          <cell r="D9" t="str">
            <v>依知小学校</v>
          </cell>
          <cell r="E9" t="str">
            <v>体育館</v>
          </cell>
          <cell r="F9" t="str">
            <v>S</v>
          </cell>
          <cell r="G9">
            <v>850</v>
          </cell>
          <cell r="H9">
            <v>0</v>
          </cell>
          <cell r="I9">
            <v>0</v>
          </cell>
          <cell r="J9">
            <v>0</v>
          </cell>
          <cell r="K9">
            <v>850</v>
          </cell>
          <cell r="L9">
            <v>1</v>
          </cell>
          <cell r="M9">
            <v>0</v>
          </cell>
          <cell r="N9">
            <v>42</v>
          </cell>
          <cell r="O9">
            <v>25645</v>
          </cell>
        </row>
        <row r="10">
          <cell r="A10">
            <v>519</v>
          </cell>
          <cell r="B10" t="str">
            <v>学校教育施設</v>
          </cell>
          <cell r="C10" t="str">
            <v>学校施設課</v>
          </cell>
          <cell r="D10" t="str">
            <v>依知小学校</v>
          </cell>
          <cell r="E10" t="str">
            <v>校舎棟</v>
          </cell>
          <cell r="F10" t="str">
            <v>RC</v>
          </cell>
          <cell r="G10">
            <v>4248.87</v>
          </cell>
          <cell r="H10">
            <v>179.62</v>
          </cell>
          <cell r="I10">
            <v>0</v>
          </cell>
          <cell r="J10">
            <v>0</v>
          </cell>
          <cell r="K10">
            <v>4428.49</v>
          </cell>
          <cell r="L10">
            <v>1</v>
          </cell>
          <cell r="M10">
            <v>1</v>
          </cell>
          <cell r="N10">
            <v>33</v>
          </cell>
          <cell r="O10">
            <v>28581</v>
          </cell>
        </row>
        <row r="11">
          <cell r="A11">
            <v>706</v>
          </cell>
          <cell r="B11" t="str">
            <v>学校教育施設</v>
          </cell>
          <cell r="C11" t="str">
            <v>保健給食課</v>
          </cell>
          <cell r="D11" t="str">
            <v>依知小学校</v>
          </cell>
          <cell r="E11" t="str">
            <v>給食調理場</v>
          </cell>
          <cell r="F11" t="str">
            <v>RC</v>
          </cell>
          <cell r="G11">
            <v>407</v>
          </cell>
          <cell r="H11">
            <v>56.68</v>
          </cell>
          <cell r="I11">
            <v>0</v>
          </cell>
          <cell r="J11">
            <v>0</v>
          </cell>
          <cell r="K11">
            <v>463.68</v>
          </cell>
          <cell r="L11">
            <v>1</v>
          </cell>
          <cell r="M11">
            <v>0</v>
          </cell>
          <cell r="N11">
            <v>10</v>
          </cell>
          <cell r="O11">
            <v>37315</v>
          </cell>
        </row>
        <row r="12">
          <cell r="A12">
            <v>652</v>
          </cell>
          <cell r="B12" t="str">
            <v>学校教育施設</v>
          </cell>
          <cell r="C12" t="str">
            <v>学校施設課</v>
          </cell>
          <cell r="D12" t="str">
            <v>依知中学校</v>
          </cell>
          <cell r="E12" t="str">
            <v>西棟校舎</v>
          </cell>
          <cell r="F12" t="str">
            <v>RC</v>
          </cell>
          <cell r="G12">
            <v>555.96</v>
          </cell>
          <cell r="H12">
            <v>0</v>
          </cell>
          <cell r="I12">
            <v>0</v>
          </cell>
          <cell r="J12">
            <v>0</v>
          </cell>
          <cell r="K12">
            <v>555.96</v>
          </cell>
          <cell r="L12">
            <v>1</v>
          </cell>
          <cell r="M12">
            <v>0</v>
          </cell>
          <cell r="N12">
            <v>19</v>
          </cell>
          <cell r="O12">
            <v>34047</v>
          </cell>
        </row>
        <row r="13">
          <cell r="A13">
            <v>646</v>
          </cell>
          <cell r="B13" t="str">
            <v>学校教育施設</v>
          </cell>
          <cell r="C13" t="str">
            <v>学校施設課</v>
          </cell>
          <cell r="D13" t="str">
            <v>依知中学校</v>
          </cell>
          <cell r="E13" t="str">
            <v>南棟校舎</v>
          </cell>
          <cell r="F13" t="str">
            <v>RC</v>
          </cell>
          <cell r="G13">
            <v>3317.31</v>
          </cell>
          <cell r="H13">
            <v>58.08</v>
          </cell>
          <cell r="I13">
            <v>0</v>
          </cell>
          <cell r="J13">
            <v>0</v>
          </cell>
          <cell r="K13">
            <v>3375.39</v>
          </cell>
          <cell r="L13">
            <v>1</v>
          </cell>
          <cell r="M13">
            <v>1</v>
          </cell>
          <cell r="N13">
            <v>25</v>
          </cell>
          <cell r="O13">
            <v>31631</v>
          </cell>
        </row>
        <row r="14">
          <cell r="A14">
            <v>647</v>
          </cell>
          <cell r="B14" t="str">
            <v>学校教育施設</v>
          </cell>
          <cell r="C14" t="str">
            <v>学校施設課</v>
          </cell>
          <cell r="D14" t="str">
            <v>依知中学校</v>
          </cell>
          <cell r="E14" t="str">
            <v>北棟校舎</v>
          </cell>
          <cell r="F14" t="str">
            <v>RC</v>
          </cell>
          <cell r="G14">
            <v>1893</v>
          </cell>
          <cell r="H14">
            <v>0</v>
          </cell>
          <cell r="I14">
            <v>0</v>
          </cell>
          <cell r="J14">
            <v>0</v>
          </cell>
          <cell r="K14">
            <v>1893</v>
          </cell>
          <cell r="L14">
            <v>1</v>
          </cell>
          <cell r="M14">
            <v>0</v>
          </cell>
          <cell r="N14">
            <v>25</v>
          </cell>
          <cell r="O14">
            <v>31631</v>
          </cell>
        </row>
        <row r="15">
          <cell r="A15">
            <v>650</v>
          </cell>
          <cell r="B15" t="str">
            <v>学校教育施設</v>
          </cell>
          <cell r="C15" t="str">
            <v>学校施設課</v>
          </cell>
          <cell r="D15" t="str">
            <v>依知中学校</v>
          </cell>
          <cell r="E15" t="str">
            <v>プール更衣室</v>
          </cell>
          <cell r="F15" t="str">
            <v>RC</v>
          </cell>
          <cell r="G15">
            <v>48</v>
          </cell>
          <cell r="H15">
            <v>0</v>
          </cell>
          <cell r="I15">
            <v>0</v>
          </cell>
          <cell r="J15">
            <v>0</v>
          </cell>
          <cell r="K15">
            <v>48</v>
          </cell>
          <cell r="L15">
            <v>1</v>
          </cell>
          <cell r="M15">
            <v>0</v>
          </cell>
          <cell r="N15">
            <v>24</v>
          </cell>
          <cell r="O15">
            <v>31927</v>
          </cell>
        </row>
        <row r="16">
          <cell r="A16">
            <v>648</v>
          </cell>
          <cell r="B16" t="str">
            <v>学校教育施設</v>
          </cell>
          <cell r="C16" t="str">
            <v>学校施設課</v>
          </cell>
          <cell r="D16" t="str">
            <v>依知中学校</v>
          </cell>
          <cell r="E16" t="str">
            <v>体育館</v>
          </cell>
          <cell r="F16" t="str">
            <v>RC</v>
          </cell>
          <cell r="G16">
            <v>3483.76</v>
          </cell>
          <cell r="H16">
            <v>0</v>
          </cell>
          <cell r="I16">
            <v>0</v>
          </cell>
          <cell r="J16">
            <v>0</v>
          </cell>
          <cell r="K16">
            <v>3483.76</v>
          </cell>
          <cell r="L16">
            <v>1</v>
          </cell>
          <cell r="M16">
            <v>0</v>
          </cell>
          <cell r="N16">
            <v>25</v>
          </cell>
          <cell r="O16">
            <v>31631</v>
          </cell>
        </row>
        <row r="17">
          <cell r="A17">
            <v>370</v>
          </cell>
          <cell r="B17" t="str">
            <v>学校教育施設</v>
          </cell>
          <cell r="C17" t="str">
            <v>学校施設課</v>
          </cell>
          <cell r="D17" t="str">
            <v>依知南小学校</v>
          </cell>
          <cell r="E17" t="str">
            <v>プール更衣棟</v>
          </cell>
          <cell r="F17" t="str">
            <v>RC</v>
          </cell>
          <cell r="G17">
            <v>135.1</v>
          </cell>
          <cell r="H17">
            <v>0</v>
          </cell>
          <cell r="I17">
            <v>0</v>
          </cell>
          <cell r="J17">
            <v>0</v>
          </cell>
          <cell r="K17">
            <v>135.1</v>
          </cell>
          <cell r="L17">
            <v>1</v>
          </cell>
          <cell r="M17">
            <v>0</v>
          </cell>
          <cell r="N17">
            <v>2</v>
          </cell>
          <cell r="O17">
            <v>40116</v>
          </cell>
        </row>
        <row r="18">
          <cell r="A18">
            <v>365</v>
          </cell>
          <cell r="B18" t="str">
            <v>学校教育施設</v>
          </cell>
          <cell r="C18" t="str">
            <v>学校施設課</v>
          </cell>
          <cell r="D18" t="str">
            <v>依知南小学校</v>
          </cell>
          <cell r="E18" t="str">
            <v>体育館</v>
          </cell>
          <cell r="F18" t="str">
            <v>S</v>
          </cell>
          <cell r="G18">
            <v>1012.77</v>
          </cell>
          <cell r="H18">
            <v>30</v>
          </cell>
          <cell r="I18">
            <v>0</v>
          </cell>
          <cell r="J18">
            <v>0</v>
          </cell>
          <cell r="K18">
            <v>1042.77</v>
          </cell>
          <cell r="L18">
            <v>1</v>
          </cell>
          <cell r="M18">
            <v>0</v>
          </cell>
          <cell r="N18">
            <v>28</v>
          </cell>
          <cell r="O18">
            <v>30606</v>
          </cell>
        </row>
        <row r="19">
          <cell r="A19">
            <v>364</v>
          </cell>
          <cell r="B19" t="str">
            <v>学校教育施設</v>
          </cell>
          <cell r="C19" t="str">
            <v>学校施設課</v>
          </cell>
          <cell r="D19" t="str">
            <v>依知南小学校</v>
          </cell>
          <cell r="E19" t="str">
            <v>東棟校舎</v>
          </cell>
          <cell r="F19" t="str">
            <v>RC</v>
          </cell>
          <cell r="G19">
            <v>1782.12</v>
          </cell>
          <cell r="H19">
            <v>0</v>
          </cell>
          <cell r="I19">
            <v>0</v>
          </cell>
          <cell r="J19">
            <v>0</v>
          </cell>
          <cell r="K19">
            <v>1782.12</v>
          </cell>
          <cell r="L19">
            <v>1</v>
          </cell>
          <cell r="M19">
            <v>0</v>
          </cell>
          <cell r="N19">
            <v>32</v>
          </cell>
          <cell r="O19">
            <v>28947</v>
          </cell>
        </row>
        <row r="20">
          <cell r="A20">
            <v>362</v>
          </cell>
          <cell r="B20" t="str">
            <v>学校教育施設</v>
          </cell>
          <cell r="C20" t="str">
            <v>学校施設課</v>
          </cell>
          <cell r="D20" t="str">
            <v>依知南小学校</v>
          </cell>
          <cell r="E20" t="str">
            <v>西棟校舎</v>
          </cell>
          <cell r="F20" t="str">
            <v>RC</v>
          </cell>
          <cell r="G20">
            <v>1204</v>
          </cell>
          <cell r="H20">
            <v>345</v>
          </cell>
          <cell r="I20">
            <v>0</v>
          </cell>
          <cell r="J20">
            <v>0</v>
          </cell>
          <cell r="K20">
            <v>1549</v>
          </cell>
          <cell r="L20">
            <v>1</v>
          </cell>
          <cell r="M20">
            <v>0</v>
          </cell>
          <cell r="N20">
            <v>37</v>
          </cell>
          <cell r="O20">
            <v>27458</v>
          </cell>
        </row>
        <row r="21">
          <cell r="A21">
            <v>361</v>
          </cell>
          <cell r="B21" t="str">
            <v>学校教育施設</v>
          </cell>
          <cell r="C21" t="str">
            <v>学校施設課</v>
          </cell>
          <cell r="D21" t="str">
            <v>依知南小学校</v>
          </cell>
          <cell r="E21" t="str">
            <v>中央棟校舎</v>
          </cell>
          <cell r="F21" t="str">
            <v>RC</v>
          </cell>
          <cell r="G21">
            <v>1859.31</v>
          </cell>
          <cell r="H21">
            <v>0</v>
          </cell>
          <cell r="I21">
            <v>0</v>
          </cell>
          <cell r="J21">
            <v>0</v>
          </cell>
          <cell r="K21">
            <v>1859.31</v>
          </cell>
          <cell r="L21">
            <v>1</v>
          </cell>
          <cell r="M21">
            <v>1</v>
          </cell>
          <cell r="N21">
            <v>47</v>
          </cell>
          <cell r="O21">
            <v>23811</v>
          </cell>
        </row>
        <row r="22">
          <cell r="A22">
            <v>686</v>
          </cell>
          <cell r="B22" t="str">
            <v>学校教育施設</v>
          </cell>
          <cell r="C22" t="str">
            <v>保健給食課</v>
          </cell>
          <cell r="D22" t="str">
            <v>依知南小学校</v>
          </cell>
          <cell r="E22" t="str">
            <v>給食調理場</v>
          </cell>
          <cell r="F22" t="str">
            <v>RC</v>
          </cell>
          <cell r="G22">
            <v>454</v>
          </cell>
          <cell r="H22">
            <v>0</v>
          </cell>
          <cell r="I22">
            <v>0</v>
          </cell>
          <cell r="J22">
            <v>0</v>
          </cell>
          <cell r="K22">
            <v>454</v>
          </cell>
          <cell r="L22">
            <v>1</v>
          </cell>
          <cell r="M22">
            <v>0</v>
          </cell>
          <cell r="N22">
            <v>4</v>
          </cell>
          <cell r="O22">
            <v>39498</v>
          </cell>
        </row>
        <row r="23">
          <cell r="A23">
            <v>389</v>
          </cell>
          <cell r="B23" t="str">
            <v>学校教育施設</v>
          </cell>
          <cell r="C23" t="str">
            <v>学校施設課</v>
          </cell>
          <cell r="D23" t="str">
            <v>荻野小学校</v>
          </cell>
          <cell r="E23" t="str">
            <v>北棟校舎</v>
          </cell>
          <cell r="F23" t="str">
            <v>RC</v>
          </cell>
          <cell r="G23">
            <v>1106.0899999999999</v>
          </cell>
          <cell r="H23">
            <v>40.299999999999997</v>
          </cell>
          <cell r="I23">
            <v>0</v>
          </cell>
          <cell r="J23">
            <v>0</v>
          </cell>
          <cell r="K23">
            <v>1146.3900000000001</v>
          </cell>
          <cell r="L23">
            <v>1</v>
          </cell>
          <cell r="M23">
            <v>0</v>
          </cell>
          <cell r="N23">
            <v>25</v>
          </cell>
          <cell r="O23">
            <v>31635</v>
          </cell>
        </row>
        <row r="24">
          <cell r="A24">
            <v>387</v>
          </cell>
          <cell r="B24" t="str">
            <v>学校教育施設</v>
          </cell>
          <cell r="C24" t="str">
            <v>学校施設課</v>
          </cell>
          <cell r="D24" t="str">
            <v>荻野小学校</v>
          </cell>
          <cell r="E24" t="str">
            <v>プール更衣室</v>
          </cell>
          <cell r="F24" t="str">
            <v>CB</v>
          </cell>
          <cell r="G24">
            <v>50.63</v>
          </cell>
          <cell r="H24">
            <v>0</v>
          </cell>
          <cell r="I24">
            <v>0</v>
          </cell>
          <cell r="J24">
            <v>0</v>
          </cell>
          <cell r="K24">
            <v>50.63</v>
          </cell>
          <cell r="L24">
            <v>1</v>
          </cell>
          <cell r="M24">
            <v>0</v>
          </cell>
          <cell r="N24">
            <v>26</v>
          </cell>
          <cell r="O24">
            <v>31246</v>
          </cell>
        </row>
        <row r="25">
          <cell r="A25">
            <v>385</v>
          </cell>
          <cell r="B25" t="str">
            <v>学校教育施設</v>
          </cell>
          <cell r="C25" t="str">
            <v>学校施設課</v>
          </cell>
          <cell r="D25" t="str">
            <v>荻野小学校</v>
          </cell>
          <cell r="E25" t="str">
            <v>体育館</v>
          </cell>
          <cell r="F25" t="str">
            <v>S</v>
          </cell>
          <cell r="G25">
            <v>906.44</v>
          </cell>
          <cell r="H25">
            <v>83.29</v>
          </cell>
          <cell r="I25">
            <v>0</v>
          </cell>
          <cell r="J25">
            <v>0</v>
          </cell>
          <cell r="K25">
            <v>989.73</v>
          </cell>
          <cell r="L25">
            <v>1</v>
          </cell>
          <cell r="M25">
            <v>0</v>
          </cell>
          <cell r="N25">
            <v>30</v>
          </cell>
          <cell r="O25">
            <v>30026</v>
          </cell>
        </row>
        <row r="26">
          <cell r="A26">
            <v>384</v>
          </cell>
          <cell r="B26" t="str">
            <v>学校教育施設</v>
          </cell>
          <cell r="C26" t="str">
            <v>学校施設課</v>
          </cell>
          <cell r="D26" t="str">
            <v>荻野小学校</v>
          </cell>
          <cell r="E26" t="str">
            <v>東棟校舎</v>
          </cell>
          <cell r="F26" t="str">
            <v>RC</v>
          </cell>
          <cell r="G26">
            <v>1158.19</v>
          </cell>
          <cell r="H26">
            <v>0</v>
          </cell>
          <cell r="I26">
            <v>0</v>
          </cell>
          <cell r="J26">
            <v>0</v>
          </cell>
          <cell r="K26">
            <v>1158.19</v>
          </cell>
          <cell r="L26">
            <v>1</v>
          </cell>
          <cell r="M26">
            <v>0</v>
          </cell>
          <cell r="N26">
            <v>26</v>
          </cell>
          <cell r="O26">
            <v>31472</v>
          </cell>
        </row>
        <row r="27">
          <cell r="A27">
            <v>383</v>
          </cell>
          <cell r="B27" t="str">
            <v>学校教育施設</v>
          </cell>
          <cell r="C27" t="str">
            <v>学校施設課</v>
          </cell>
          <cell r="D27" t="str">
            <v>荻野小学校</v>
          </cell>
          <cell r="E27" t="str">
            <v>南棟校舎</v>
          </cell>
          <cell r="F27" t="str">
            <v>RC</v>
          </cell>
          <cell r="G27">
            <v>2638.52</v>
          </cell>
          <cell r="H27">
            <v>0</v>
          </cell>
          <cell r="I27">
            <v>0</v>
          </cell>
          <cell r="J27">
            <v>0</v>
          </cell>
          <cell r="K27">
            <v>2638.52</v>
          </cell>
          <cell r="L27">
            <v>1</v>
          </cell>
          <cell r="M27">
            <v>1</v>
          </cell>
          <cell r="N27">
            <v>34</v>
          </cell>
          <cell r="O27">
            <v>28324</v>
          </cell>
        </row>
        <row r="28">
          <cell r="A28">
            <v>689</v>
          </cell>
          <cell r="B28" t="str">
            <v>学校教育施設</v>
          </cell>
          <cell r="C28" t="str">
            <v>保健給食課</v>
          </cell>
          <cell r="D28" t="str">
            <v>荻野小学校</v>
          </cell>
          <cell r="E28" t="str">
            <v>給食調理場</v>
          </cell>
          <cell r="F28" t="str">
            <v>RC</v>
          </cell>
          <cell r="G28">
            <v>393</v>
          </cell>
          <cell r="H28">
            <v>0</v>
          </cell>
          <cell r="I28">
            <v>0</v>
          </cell>
          <cell r="J28">
            <v>0</v>
          </cell>
          <cell r="K28">
            <v>393</v>
          </cell>
          <cell r="L28">
            <v>1</v>
          </cell>
          <cell r="M28">
            <v>0</v>
          </cell>
          <cell r="N28">
            <v>9</v>
          </cell>
          <cell r="O28">
            <v>37680</v>
          </cell>
        </row>
        <row r="29">
          <cell r="A29">
            <v>555</v>
          </cell>
          <cell r="B29" t="str">
            <v>学校教育施設</v>
          </cell>
          <cell r="C29" t="str">
            <v>学校施設課</v>
          </cell>
          <cell r="D29" t="str">
            <v>荻野中学校</v>
          </cell>
          <cell r="E29" t="str">
            <v>体育館</v>
          </cell>
          <cell r="F29" t="str">
            <v>RC</v>
          </cell>
          <cell r="G29">
            <v>908</v>
          </cell>
          <cell r="H29">
            <v>0</v>
          </cell>
          <cell r="I29">
            <v>0</v>
          </cell>
          <cell r="J29">
            <v>0</v>
          </cell>
          <cell r="K29">
            <v>908</v>
          </cell>
          <cell r="L29">
            <v>1</v>
          </cell>
          <cell r="M29">
            <v>0</v>
          </cell>
          <cell r="N29">
            <v>38</v>
          </cell>
          <cell r="O29">
            <v>27113</v>
          </cell>
        </row>
        <row r="30">
          <cell r="A30">
            <v>553</v>
          </cell>
          <cell r="B30" t="str">
            <v>学校教育施設</v>
          </cell>
          <cell r="C30" t="str">
            <v>学校施設課</v>
          </cell>
          <cell r="D30" t="str">
            <v>荻野中学校</v>
          </cell>
          <cell r="E30" t="str">
            <v>東棟校舎</v>
          </cell>
          <cell r="F30" t="str">
            <v>RC</v>
          </cell>
          <cell r="G30">
            <v>3320.39</v>
          </cell>
          <cell r="H30">
            <v>80.14</v>
          </cell>
          <cell r="I30">
            <v>0</v>
          </cell>
          <cell r="J30">
            <v>0</v>
          </cell>
          <cell r="K30">
            <v>3400.53</v>
          </cell>
          <cell r="L30">
            <v>1</v>
          </cell>
          <cell r="M30">
            <v>1</v>
          </cell>
          <cell r="N30">
            <v>35</v>
          </cell>
          <cell r="O30">
            <v>28209</v>
          </cell>
        </row>
        <row r="31">
          <cell r="A31">
            <v>556</v>
          </cell>
          <cell r="B31" t="str">
            <v>学校教育施設</v>
          </cell>
          <cell r="C31" t="str">
            <v>学校施設課</v>
          </cell>
          <cell r="D31" t="str">
            <v>荻野中学校</v>
          </cell>
          <cell r="E31" t="str">
            <v>西棟校舎</v>
          </cell>
          <cell r="F31" t="str">
            <v>RC</v>
          </cell>
          <cell r="G31">
            <v>1418.09</v>
          </cell>
          <cell r="H31">
            <v>45.25</v>
          </cell>
          <cell r="I31">
            <v>291.83999999999997</v>
          </cell>
          <cell r="J31">
            <v>0</v>
          </cell>
          <cell r="K31">
            <v>1755.18</v>
          </cell>
          <cell r="L31">
            <v>1</v>
          </cell>
          <cell r="M31">
            <v>0</v>
          </cell>
          <cell r="N31">
            <v>30</v>
          </cell>
          <cell r="O31">
            <v>30033</v>
          </cell>
        </row>
        <row r="32">
          <cell r="A32">
            <v>558</v>
          </cell>
          <cell r="B32" t="str">
            <v>学校教育施設</v>
          </cell>
          <cell r="C32" t="str">
            <v>学校施設課</v>
          </cell>
          <cell r="D32" t="str">
            <v>荻野中学校</v>
          </cell>
          <cell r="E32" t="str">
            <v>中央棟校舎</v>
          </cell>
          <cell r="F32" t="str">
            <v>RC</v>
          </cell>
          <cell r="G32">
            <v>1835.52</v>
          </cell>
          <cell r="H32">
            <v>105</v>
          </cell>
          <cell r="I32">
            <v>0</v>
          </cell>
          <cell r="J32">
            <v>0</v>
          </cell>
          <cell r="K32">
            <v>1940.52</v>
          </cell>
          <cell r="L32">
            <v>1</v>
          </cell>
          <cell r="M32">
            <v>0</v>
          </cell>
          <cell r="N32">
            <v>30</v>
          </cell>
          <cell r="O32">
            <v>30033</v>
          </cell>
        </row>
        <row r="33">
          <cell r="A33">
            <v>563</v>
          </cell>
          <cell r="B33" t="str">
            <v>学校教育施設</v>
          </cell>
          <cell r="C33" t="str">
            <v>学校施設課</v>
          </cell>
          <cell r="D33" t="str">
            <v>荻野中学校</v>
          </cell>
          <cell r="E33" t="str">
            <v>南棟校舎</v>
          </cell>
          <cell r="F33" t="str">
            <v>RC</v>
          </cell>
          <cell r="G33">
            <v>664.1</v>
          </cell>
          <cell r="H33">
            <v>0</v>
          </cell>
          <cell r="I33">
            <v>0</v>
          </cell>
          <cell r="J33">
            <v>0</v>
          </cell>
          <cell r="K33">
            <v>664.1</v>
          </cell>
          <cell r="L33">
            <v>1</v>
          </cell>
          <cell r="M33">
            <v>0</v>
          </cell>
          <cell r="N33">
            <v>19</v>
          </cell>
          <cell r="O33">
            <v>34047</v>
          </cell>
        </row>
        <row r="34">
          <cell r="A34">
            <v>561</v>
          </cell>
          <cell r="B34" t="str">
            <v>学校教育施設</v>
          </cell>
          <cell r="C34" t="str">
            <v>学校施設課</v>
          </cell>
          <cell r="D34" t="str">
            <v>荻野中学校</v>
          </cell>
          <cell r="E34" t="str">
            <v>プール更衣室</v>
          </cell>
          <cell r="F34" t="str">
            <v>W</v>
          </cell>
          <cell r="G34">
            <v>58</v>
          </cell>
          <cell r="H34">
            <v>0</v>
          </cell>
          <cell r="I34">
            <v>0</v>
          </cell>
          <cell r="J34">
            <v>0</v>
          </cell>
          <cell r="K34">
            <v>58</v>
          </cell>
          <cell r="L34">
            <v>1</v>
          </cell>
          <cell r="M34">
            <v>0</v>
          </cell>
          <cell r="N34">
            <v>33</v>
          </cell>
          <cell r="O34">
            <v>28682</v>
          </cell>
        </row>
        <row r="35">
          <cell r="A35">
            <v>425</v>
          </cell>
          <cell r="B35" t="str">
            <v>学校教育施設</v>
          </cell>
          <cell r="C35" t="str">
            <v>学校施設課</v>
          </cell>
          <cell r="D35" t="str">
            <v>玉川小学校</v>
          </cell>
          <cell r="E35" t="str">
            <v>プール更衣棟</v>
          </cell>
          <cell r="F35" t="str">
            <v>RC</v>
          </cell>
          <cell r="G35">
            <v>152.1</v>
          </cell>
          <cell r="H35">
            <v>0</v>
          </cell>
          <cell r="I35">
            <v>0</v>
          </cell>
          <cell r="J35">
            <v>0</v>
          </cell>
          <cell r="K35">
            <v>152.1</v>
          </cell>
          <cell r="L35">
            <v>1</v>
          </cell>
          <cell r="M35">
            <v>0</v>
          </cell>
          <cell r="N35">
            <v>3</v>
          </cell>
          <cell r="O35">
            <v>39644</v>
          </cell>
        </row>
        <row r="36">
          <cell r="A36">
            <v>419</v>
          </cell>
          <cell r="B36" t="str">
            <v>学校教育施設</v>
          </cell>
          <cell r="C36" t="str">
            <v>学校施設課</v>
          </cell>
          <cell r="D36" t="str">
            <v>玉川小学校</v>
          </cell>
          <cell r="E36" t="str">
            <v>体育館</v>
          </cell>
          <cell r="F36" t="str">
            <v>S</v>
          </cell>
          <cell r="G36">
            <v>902.33</v>
          </cell>
          <cell r="H36">
            <v>47.5</v>
          </cell>
          <cell r="I36">
            <v>0</v>
          </cell>
          <cell r="J36">
            <v>0</v>
          </cell>
          <cell r="K36">
            <v>949.83</v>
          </cell>
          <cell r="L36">
            <v>1</v>
          </cell>
          <cell r="M36">
            <v>0</v>
          </cell>
          <cell r="N36">
            <v>30</v>
          </cell>
          <cell r="O36">
            <v>30004</v>
          </cell>
        </row>
        <row r="37">
          <cell r="A37">
            <v>418</v>
          </cell>
          <cell r="B37" t="str">
            <v>学校教育施設</v>
          </cell>
          <cell r="C37" t="str">
            <v>学校施設課</v>
          </cell>
          <cell r="D37" t="str">
            <v>玉川小学校</v>
          </cell>
          <cell r="E37" t="str">
            <v>校舎棟</v>
          </cell>
          <cell r="F37" t="str">
            <v>RC</v>
          </cell>
          <cell r="G37">
            <v>3631.44</v>
          </cell>
          <cell r="H37">
            <v>0</v>
          </cell>
          <cell r="I37">
            <v>0</v>
          </cell>
          <cell r="J37">
            <v>0</v>
          </cell>
          <cell r="K37">
            <v>3631.44</v>
          </cell>
          <cell r="L37">
            <v>1</v>
          </cell>
          <cell r="M37">
            <v>1</v>
          </cell>
          <cell r="N37">
            <v>31</v>
          </cell>
          <cell r="O37">
            <v>29416</v>
          </cell>
        </row>
        <row r="38">
          <cell r="A38">
            <v>585</v>
          </cell>
          <cell r="B38" t="str">
            <v>学校教育施設</v>
          </cell>
          <cell r="C38" t="str">
            <v>学校施設課</v>
          </cell>
          <cell r="D38" t="str">
            <v>玉川中学校</v>
          </cell>
          <cell r="E38" t="str">
            <v>西棟、東棟、北棟校舎</v>
          </cell>
          <cell r="F38" t="str">
            <v>RC</v>
          </cell>
          <cell r="G38">
            <v>4565.3900000000003</v>
          </cell>
          <cell r="H38">
            <v>107.08</v>
          </cell>
          <cell r="I38">
            <v>143.37</v>
          </cell>
          <cell r="J38">
            <v>105.62</v>
          </cell>
          <cell r="K38">
            <v>4921.46</v>
          </cell>
          <cell r="L38">
            <v>3</v>
          </cell>
          <cell r="M38">
            <v>1</v>
          </cell>
          <cell r="N38">
            <v>32</v>
          </cell>
          <cell r="O38">
            <v>28948</v>
          </cell>
        </row>
        <row r="39">
          <cell r="A39">
            <v>588</v>
          </cell>
          <cell r="B39" t="str">
            <v>学校教育施設</v>
          </cell>
          <cell r="C39" t="str">
            <v>学校施設課</v>
          </cell>
          <cell r="D39" t="str">
            <v>玉川中学校</v>
          </cell>
          <cell r="E39" t="str">
            <v>体育館</v>
          </cell>
          <cell r="F39" t="str">
            <v>RC</v>
          </cell>
          <cell r="G39">
            <v>930.65</v>
          </cell>
          <cell r="H39">
            <v>0</v>
          </cell>
          <cell r="I39">
            <v>0</v>
          </cell>
          <cell r="J39">
            <v>0</v>
          </cell>
          <cell r="K39">
            <v>930.65</v>
          </cell>
          <cell r="L39">
            <v>1</v>
          </cell>
          <cell r="M39">
            <v>0</v>
          </cell>
          <cell r="N39">
            <v>32</v>
          </cell>
          <cell r="O39">
            <v>28948</v>
          </cell>
        </row>
        <row r="40">
          <cell r="A40">
            <v>591</v>
          </cell>
          <cell r="B40" t="str">
            <v>学校教育施設</v>
          </cell>
          <cell r="C40" t="str">
            <v>学校施設課</v>
          </cell>
          <cell r="D40" t="str">
            <v>玉川中学校</v>
          </cell>
          <cell r="E40" t="str">
            <v>東北棟校舎</v>
          </cell>
          <cell r="F40" t="str">
            <v>RC</v>
          </cell>
          <cell r="G40">
            <v>1984.17</v>
          </cell>
          <cell r="H40">
            <v>0</v>
          </cell>
          <cell r="I40">
            <v>0</v>
          </cell>
          <cell r="J40">
            <v>0</v>
          </cell>
          <cell r="K40">
            <v>1984.17</v>
          </cell>
          <cell r="L40">
            <v>1</v>
          </cell>
          <cell r="M40">
            <v>0</v>
          </cell>
          <cell r="N40">
            <v>26</v>
          </cell>
          <cell r="O40">
            <v>31477</v>
          </cell>
        </row>
        <row r="41">
          <cell r="A41">
            <v>589</v>
          </cell>
          <cell r="B41" t="str">
            <v>学校教育施設</v>
          </cell>
          <cell r="C41" t="str">
            <v>学校施設課</v>
          </cell>
          <cell r="D41" t="str">
            <v>玉川中学校</v>
          </cell>
          <cell r="E41" t="str">
            <v>プール更衣室</v>
          </cell>
          <cell r="F41" t="str">
            <v>W</v>
          </cell>
          <cell r="G41">
            <v>58</v>
          </cell>
          <cell r="H41">
            <v>0</v>
          </cell>
          <cell r="I41">
            <v>0</v>
          </cell>
          <cell r="J41">
            <v>0</v>
          </cell>
          <cell r="K41">
            <v>58</v>
          </cell>
          <cell r="L41">
            <v>1</v>
          </cell>
          <cell r="M41">
            <v>0</v>
          </cell>
          <cell r="N41">
            <v>32</v>
          </cell>
          <cell r="O41">
            <v>29053</v>
          </cell>
        </row>
        <row r="42">
          <cell r="A42">
            <v>466</v>
          </cell>
          <cell r="B42" t="str">
            <v>学校教育施設</v>
          </cell>
          <cell r="C42" t="str">
            <v>学校施設課</v>
          </cell>
          <cell r="D42" t="str">
            <v>戸室小学校</v>
          </cell>
          <cell r="E42" t="str">
            <v>プール更衣室</v>
          </cell>
          <cell r="F42" t="str">
            <v>W</v>
          </cell>
          <cell r="G42">
            <v>61.2</v>
          </cell>
          <cell r="H42">
            <v>0</v>
          </cell>
          <cell r="I42">
            <v>0</v>
          </cell>
          <cell r="J42">
            <v>0</v>
          </cell>
          <cell r="K42">
            <v>61.2</v>
          </cell>
          <cell r="L42">
            <v>1</v>
          </cell>
          <cell r="M42">
            <v>0</v>
          </cell>
          <cell r="N42">
            <v>34</v>
          </cell>
          <cell r="O42">
            <v>28321</v>
          </cell>
        </row>
        <row r="43">
          <cell r="A43">
            <v>464</v>
          </cell>
          <cell r="B43" t="str">
            <v>学校教育施設</v>
          </cell>
          <cell r="C43" t="str">
            <v>学校施設課</v>
          </cell>
          <cell r="D43" t="str">
            <v>戸室小学校</v>
          </cell>
          <cell r="E43" t="str">
            <v>体育館</v>
          </cell>
          <cell r="F43" t="str">
            <v>S</v>
          </cell>
          <cell r="G43">
            <v>892.44</v>
          </cell>
          <cell r="H43">
            <v>41.25</v>
          </cell>
          <cell r="I43">
            <v>0</v>
          </cell>
          <cell r="J43">
            <v>0</v>
          </cell>
          <cell r="K43">
            <v>933.69</v>
          </cell>
          <cell r="L43">
            <v>1</v>
          </cell>
          <cell r="M43">
            <v>0</v>
          </cell>
          <cell r="N43">
            <v>30</v>
          </cell>
          <cell r="O43">
            <v>30002</v>
          </cell>
        </row>
        <row r="44">
          <cell r="A44">
            <v>463</v>
          </cell>
          <cell r="B44" t="str">
            <v>学校教育施設</v>
          </cell>
          <cell r="C44" t="str">
            <v>学校施設課</v>
          </cell>
          <cell r="D44" t="str">
            <v>戸室小学校</v>
          </cell>
          <cell r="E44" t="str">
            <v>北棟・中央棟校舎</v>
          </cell>
          <cell r="F44" t="str">
            <v>RC</v>
          </cell>
          <cell r="G44">
            <v>3549.42</v>
          </cell>
          <cell r="H44">
            <v>0</v>
          </cell>
          <cell r="I44">
            <v>0</v>
          </cell>
          <cell r="J44">
            <v>0</v>
          </cell>
          <cell r="K44">
            <v>3549.42</v>
          </cell>
          <cell r="L44">
            <v>1</v>
          </cell>
          <cell r="M44">
            <v>0</v>
          </cell>
          <cell r="N44">
            <v>33</v>
          </cell>
          <cell r="O44">
            <v>28583</v>
          </cell>
        </row>
        <row r="45">
          <cell r="A45">
            <v>462</v>
          </cell>
          <cell r="B45" t="str">
            <v>学校教育施設</v>
          </cell>
          <cell r="C45" t="str">
            <v>学校施設課</v>
          </cell>
          <cell r="D45" t="str">
            <v>戸室小学校</v>
          </cell>
          <cell r="E45" t="str">
            <v>南棟校舎</v>
          </cell>
          <cell r="F45" t="str">
            <v>RC</v>
          </cell>
          <cell r="G45">
            <v>3264.68</v>
          </cell>
          <cell r="H45">
            <v>0</v>
          </cell>
          <cell r="I45">
            <v>0</v>
          </cell>
          <cell r="J45">
            <v>0</v>
          </cell>
          <cell r="K45">
            <v>3264.68</v>
          </cell>
          <cell r="L45">
            <v>1</v>
          </cell>
          <cell r="M45">
            <v>1</v>
          </cell>
          <cell r="N45">
            <v>36</v>
          </cell>
          <cell r="O45">
            <v>27637</v>
          </cell>
        </row>
        <row r="46">
          <cell r="A46">
            <v>528</v>
          </cell>
          <cell r="B46" t="str">
            <v>学校教育施設</v>
          </cell>
          <cell r="C46" t="str">
            <v>学校施設課</v>
          </cell>
          <cell r="D46" t="str">
            <v>戸田小学校</v>
          </cell>
          <cell r="E46" t="str">
            <v>中央校舎</v>
          </cell>
          <cell r="F46" t="str">
            <v>RC</v>
          </cell>
          <cell r="G46">
            <v>644</v>
          </cell>
          <cell r="H46">
            <v>0</v>
          </cell>
          <cell r="I46">
            <v>0</v>
          </cell>
          <cell r="J46">
            <v>0</v>
          </cell>
          <cell r="K46">
            <v>644</v>
          </cell>
          <cell r="L46">
            <v>1</v>
          </cell>
          <cell r="M46">
            <v>0</v>
          </cell>
          <cell r="N46">
            <v>24</v>
          </cell>
          <cell r="O46">
            <v>32202</v>
          </cell>
        </row>
        <row r="47">
          <cell r="A47">
            <v>529</v>
          </cell>
          <cell r="B47" t="str">
            <v>学校教育施設</v>
          </cell>
          <cell r="C47" t="str">
            <v>学校施設課</v>
          </cell>
          <cell r="D47" t="str">
            <v>戸田小学校</v>
          </cell>
          <cell r="E47" t="str">
            <v>体育館棟</v>
          </cell>
          <cell r="F47" t="str">
            <v>RC</v>
          </cell>
          <cell r="G47">
            <v>1259.1099999999999</v>
          </cell>
          <cell r="H47">
            <v>102</v>
          </cell>
          <cell r="I47">
            <v>0</v>
          </cell>
          <cell r="J47">
            <v>0</v>
          </cell>
          <cell r="K47">
            <v>1361.11</v>
          </cell>
          <cell r="L47">
            <v>1</v>
          </cell>
          <cell r="M47">
            <v>0</v>
          </cell>
          <cell r="N47">
            <v>24</v>
          </cell>
          <cell r="O47">
            <v>32202</v>
          </cell>
        </row>
        <row r="48">
          <cell r="A48">
            <v>527</v>
          </cell>
          <cell r="B48" t="str">
            <v>学校教育施設</v>
          </cell>
          <cell r="C48" t="str">
            <v>学校施設課</v>
          </cell>
          <cell r="D48" t="str">
            <v>戸田小学校</v>
          </cell>
          <cell r="E48" t="str">
            <v>南棟校舎</v>
          </cell>
          <cell r="F48" t="str">
            <v>RC</v>
          </cell>
          <cell r="G48">
            <v>3349</v>
          </cell>
          <cell r="H48">
            <v>0</v>
          </cell>
          <cell r="I48">
            <v>0</v>
          </cell>
          <cell r="J48">
            <v>0</v>
          </cell>
          <cell r="K48">
            <v>3349</v>
          </cell>
          <cell r="L48">
            <v>1</v>
          </cell>
          <cell r="M48">
            <v>0</v>
          </cell>
          <cell r="N48">
            <v>24</v>
          </cell>
          <cell r="O48">
            <v>32202</v>
          </cell>
        </row>
        <row r="49">
          <cell r="A49">
            <v>526</v>
          </cell>
          <cell r="B49" t="str">
            <v>学校教育施設</v>
          </cell>
          <cell r="C49" t="str">
            <v>学校施設課</v>
          </cell>
          <cell r="D49" t="str">
            <v>戸田小学校</v>
          </cell>
          <cell r="E49" t="str">
            <v>北棟校舎</v>
          </cell>
          <cell r="F49" t="str">
            <v>RC</v>
          </cell>
          <cell r="G49">
            <v>2158</v>
          </cell>
          <cell r="H49">
            <v>0</v>
          </cell>
          <cell r="I49">
            <v>0</v>
          </cell>
          <cell r="J49">
            <v>0</v>
          </cell>
          <cell r="K49">
            <v>2158</v>
          </cell>
          <cell r="L49">
            <v>1</v>
          </cell>
          <cell r="M49">
            <v>1</v>
          </cell>
          <cell r="N49">
            <v>24</v>
          </cell>
          <cell r="O49">
            <v>32202</v>
          </cell>
        </row>
        <row r="50">
          <cell r="A50">
            <v>533</v>
          </cell>
          <cell r="B50" t="str">
            <v>学校教育施設</v>
          </cell>
          <cell r="C50" t="str">
            <v>学校施設課</v>
          </cell>
          <cell r="D50" t="str">
            <v>戸田小学校</v>
          </cell>
          <cell r="E50" t="str">
            <v>プール更衣室</v>
          </cell>
          <cell r="F50" t="str">
            <v>RC</v>
          </cell>
          <cell r="G50">
            <v>100</v>
          </cell>
          <cell r="H50">
            <v>0</v>
          </cell>
          <cell r="I50">
            <v>0</v>
          </cell>
          <cell r="J50">
            <v>0</v>
          </cell>
          <cell r="K50">
            <v>100</v>
          </cell>
          <cell r="L50">
            <v>1</v>
          </cell>
          <cell r="M50">
            <v>0</v>
          </cell>
          <cell r="N50">
            <v>23</v>
          </cell>
          <cell r="O50">
            <v>32310</v>
          </cell>
        </row>
        <row r="51">
          <cell r="A51">
            <v>356</v>
          </cell>
          <cell r="B51" t="str">
            <v>学校教育施設</v>
          </cell>
          <cell r="C51" t="str">
            <v>学校施設課</v>
          </cell>
          <cell r="D51" t="str">
            <v>厚木小学校</v>
          </cell>
          <cell r="E51" t="str">
            <v>プール更衣室</v>
          </cell>
          <cell r="F51" t="str">
            <v>W</v>
          </cell>
          <cell r="G51">
            <v>53.46</v>
          </cell>
          <cell r="H51">
            <v>0</v>
          </cell>
          <cell r="I51">
            <v>0</v>
          </cell>
          <cell r="J51">
            <v>0</v>
          </cell>
          <cell r="K51">
            <v>53.46</v>
          </cell>
          <cell r="L51">
            <v>1</v>
          </cell>
          <cell r="M51">
            <v>0</v>
          </cell>
          <cell r="N51">
            <v>39</v>
          </cell>
          <cell r="O51">
            <v>26485</v>
          </cell>
        </row>
        <row r="52">
          <cell r="A52">
            <v>355</v>
          </cell>
          <cell r="B52" t="str">
            <v>学校教育施設</v>
          </cell>
          <cell r="C52" t="str">
            <v>学校施設課</v>
          </cell>
          <cell r="D52" t="str">
            <v>厚木小学校</v>
          </cell>
          <cell r="E52" t="str">
            <v>体育館</v>
          </cell>
          <cell r="F52" t="str">
            <v>S</v>
          </cell>
          <cell r="G52">
            <v>1015.55</v>
          </cell>
          <cell r="H52">
            <v>0</v>
          </cell>
          <cell r="I52">
            <v>0</v>
          </cell>
          <cell r="J52">
            <v>0</v>
          </cell>
          <cell r="K52">
            <v>1015.55</v>
          </cell>
          <cell r="L52">
            <v>1</v>
          </cell>
          <cell r="M52">
            <v>0</v>
          </cell>
          <cell r="N52">
            <v>26</v>
          </cell>
          <cell r="O52">
            <v>31462</v>
          </cell>
        </row>
        <row r="53">
          <cell r="A53">
            <v>353</v>
          </cell>
          <cell r="B53" t="str">
            <v>学校教育施設</v>
          </cell>
          <cell r="C53" t="str">
            <v>学校施設課</v>
          </cell>
          <cell r="D53" t="str">
            <v>厚木小学校</v>
          </cell>
          <cell r="E53" t="str">
            <v>南棟校舎</v>
          </cell>
          <cell r="F53" t="str">
            <v>RC</v>
          </cell>
          <cell r="G53">
            <v>2165.4899999999998</v>
          </cell>
          <cell r="H53">
            <v>187.47</v>
          </cell>
          <cell r="I53">
            <v>0</v>
          </cell>
          <cell r="J53">
            <v>0</v>
          </cell>
          <cell r="K53">
            <v>2352.96</v>
          </cell>
          <cell r="L53">
            <v>1</v>
          </cell>
          <cell r="M53">
            <v>0</v>
          </cell>
          <cell r="N53">
            <v>29</v>
          </cell>
          <cell r="O53">
            <v>30399</v>
          </cell>
        </row>
        <row r="54">
          <cell r="A54">
            <v>351</v>
          </cell>
          <cell r="B54" t="str">
            <v>学校教育施設</v>
          </cell>
          <cell r="C54" t="str">
            <v>学校施設課</v>
          </cell>
          <cell r="D54" t="str">
            <v>厚木小学校</v>
          </cell>
          <cell r="E54" t="str">
            <v>東棟校舎</v>
          </cell>
          <cell r="F54" t="str">
            <v>RC</v>
          </cell>
          <cell r="G54">
            <v>1003.84</v>
          </cell>
          <cell r="H54">
            <v>86</v>
          </cell>
          <cell r="I54">
            <v>0</v>
          </cell>
          <cell r="J54">
            <v>0</v>
          </cell>
          <cell r="K54">
            <v>1089.8399999999999</v>
          </cell>
          <cell r="L54">
            <v>1</v>
          </cell>
          <cell r="M54">
            <v>0</v>
          </cell>
          <cell r="N54">
            <v>41</v>
          </cell>
          <cell r="O54">
            <v>25987</v>
          </cell>
        </row>
        <row r="55">
          <cell r="A55">
            <v>350</v>
          </cell>
          <cell r="B55" t="str">
            <v>学校教育施設</v>
          </cell>
          <cell r="C55" t="str">
            <v>学校施設課</v>
          </cell>
          <cell r="D55" t="str">
            <v>厚木小学校</v>
          </cell>
          <cell r="E55" t="str">
            <v>北棟校舎</v>
          </cell>
          <cell r="F55" t="str">
            <v>RC</v>
          </cell>
          <cell r="G55">
            <v>3069</v>
          </cell>
          <cell r="H55">
            <v>0</v>
          </cell>
          <cell r="I55">
            <v>0</v>
          </cell>
          <cell r="J55">
            <v>0</v>
          </cell>
          <cell r="K55">
            <v>3069</v>
          </cell>
          <cell r="L55">
            <v>1</v>
          </cell>
          <cell r="M55">
            <v>1</v>
          </cell>
          <cell r="N55">
            <v>42</v>
          </cell>
          <cell r="O55">
            <v>25658</v>
          </cell>
        </row>
        <row r="56">
          <cell r="A56">
            <v>450</v>
          </cell>
          <cell r="B56" t="str">
            <v>学校教育施設</v>
          </cell>
          <cell r="C56" t="str">
            <v>学校施設課</v>
          </cell>
          <cell r="D56" t="str">
            <v>厚木第二小学校</v>
          </cell>
          <cell r="E56" t="str">
            <v>北棟校舎</v>
          </cell>
          <cell r="F56" t="str">
            <v>RC</v>
          </cell>
          <cell r="G56">
            <v>3856.62</v>
          </cell>
          <cell r="H56">
            <v>0</v>
          </cell>
          <cell r="I56">
            <v>0</v>
          </cell>
          <cell r="J56">
            <v>0</v>
          </cell>
          <cell r="K56">
            <v>3856.62</v>
          </cell>
          <cell r="L56">
            <v>1</v>
          </cell>
          <cell r="M56">
            <v>0</v>
          </cell>
          <cell r="N56">
            <v>10</v>
          </cell>
          <cell r="O56">
            <v>37008</v>
          </cell>
        </row>
        <row r="57">
          <cell r="A57">
            <v>448</v>
          </cell>
          <cell r="B57" t="str">
            <v>学校教育施設</v>
          </cell>
          <cell r="C57" t="str">
            <v>学校施設課</v>
          </cell>
          <cell r="D57" t="str">
            <v>厚木第二小学校</v>
          </cell>
          <cell r="E57" t="str">
            <v>プール更衣室</v>
          </cell>
          <cell r="F57" t="str">
            <v>CB</v>
          </cell>
          <cell r="G57">
            <v>64.09</v>
          </cell>
          <cell r="H57">
            <v>0</v>
          </cell>
          <cell r="I57">
            <v>0</v>
          </cell>
          <cell r="J57">
            <v>0</v>
          </cell>
          <cell r="K57">
            <v>64.09</v>
          </cell>
          <cell r="L57">
            <v>1</v>
          </cell>
          <cell r="M57">
            <v>0</v>
          </cell>
          <cell r="N57">
            <v>23</v>
          </cell>
          <cell r="O57">
            <v>32592</v>
          </cell>
        </row>
        <row r="58">
          <cell r="A58">
            <v>446</v>
          </cell>
          <cell r="B58" t="str">
            <v>学校教育施設</v>
          </cell>
          <cell r="C58" t="str">
            <v>学校施設課</v>
          </cell>
          <cell r="D58" t="str">
            <v>厚木第二小学校</v>
          </cell>
          <cell r="E58" t="str">
            <v>体育館</v>
          </cell>
          <cell r="F58" t="str">
            <v>RC</v>
          </cell>
          <cell r="G58">
            <v>879.25</v>
          </cell>
          <cell r="H58">
            <v>45.8</v>
          </cell>
          <cell r="I58">
            <v>0</v>
          </cell>
          <cell r="J58">
            <v>0</v>
          </cell>
          <cell r="K58">
            <v>925.05</v>
          </cell>
          <cell r="L58">
            <v>1</v>
          </cell>
          <cell r="M58">
            <v>0</v>
          </cell>
          <cell r="N58">
            <v>32</v>
          </cell>
          <cell r="O58">
            <v>29278</v>
          </cell>
        </row>
        <row r="59">
          <cell r="A59">
            <v>445</v>
          </cell>
          <cell r="B59" t="str">
            <v>学校教育施設</v>
          </cell>
          <cell r="C59" t="str">
            <v>学校施設課</v>
          </cell>
          <cell r="D59" t="str">
            <v>厚木第二小学校</v>
          </cell>
          <cell r="E59" t="str">
            <v>東棟校舎</v>
          </cell>
          <cell r="F59" t="str">
            <v>RC</v>
          </cell>
          <cell r="G59">
            <v>2370.2800000000002</v>
          </cell>
          <cell r="H59">
            <v>0</v>
          </cell>
          <cell r="I59">
            <v>0</v>
          </cell>
          <cell r="J59">
            <v>0</v>
          </cell>
          <cell r="K59">
            <v>2370.2800000000002</v>
          </cell>
          <cell r="L59">
            <v>1</v>
          </cell>
          <cell r="M59">
            <v>0</v>
          </cell>
          <cell r="N59">
            <v>32</v>
          </cell>
          <cell r="O59">
            <v>28947</v>
          </cell>
        </row>
        <row r="60">
          <cell r="A60">
            <v>443</v>
          </cell>
          <cell r="B60" t="str">
            <v>学校教育施設</v>
          </cell>
          <cell r="C60" t="str">
            <v>学校施設課</v>
          </cell>
          <cell r="D60" t="str">
            <v>厚木第二小学校</v>
          </cell>
          <cell r="E60" t="str">
            <v>西棟校舎</v>
          </cell>
          <cell r="F60" t="str">
            <v>RC</v>
          </cell>
          <cell r="G60">
            <v>994.44</v>
          </cell>
          <cell r="H60">
            <v>448.26</v>
          </cell>
          <cell r="I60">
            <v>0</v>
          </cell>
          <cell r="J60">
            <v>0</v>
          </cell>
          <cell r="K60">
            <v>1442.7</v>
          </cell>
          <cell r="L60">
            <v>1</v>
          </cell>
          <cell r="M60">
            <v>1</v>
          </cell>
          <cell r="N60">
            <v>41</v>
          </cell>
          <cell r="O60">
            <v>25964</v>
          </cell>
        </row>
        <row r="61">
          <cell r="A61">
            <v>546</v>
          </cell>
          <cell r="B61" t="str">
            <v>学校教育施設</v>
          </cell>
          <cell r="C61" t="str">
            <v>学校施設課</v>
          </cell>
          <cell r="D61" t="str">
            <v>厚木中学校</v>
          </cell>
          <cell r="E61" t="str">
            <v>体育館</v>
          </cell>
          <cell r="F61" t="str">
            <v>SRC</v>
          </cell>
          <cell r="G61">
            <v>1666.93</v>
          </cell>
          <cell r="H61">
            <v>35.89</v>
          </cell>
          <cell r="I61">
            <v>33.04</v>
          </cell>
          <cell r="J61">
            <v>0</v>
          </cell>
          <cell r="K61">
            <v>1735.86</v>
          </cell>
          <cell r="L61">
            <v>1</v>
          </cell>
          <cell r="M61">
            <v>0</v>
          </cell>
          <cell r="N61">
            <v>9</v>
          </cell>
          <cell r="O61">
            <v>37650</v>
          </cell>
        </row>
        <row r="62">
          <cell r="A62">
            <v>544</v>
          </cell>
          <cell r="B62" t="str">
            <v>学校教育施設</v>
          </cell>
          <cell r="C62" t="str">
            <v>学校施設課</v>
          </cell>
          <cell r="D62" t="str">
            <v>厚木中学校</v>
          </cell>
          <cell r="E62" t="str">
            <v>相談指導教室棟</v>
          </cell>
          <cell r="F62" t="str">
            <v>S</v>
          </cell>
          <cell r="G62">
            <v>311.08999999999997</v>
          </cell>
          <cell r="H62">
            <v>0</v>
          </cell>
          <cell r="I62">
            <v>0</v>
          </cell>
          <cell r="J62">
            <v>0</v>
          </cell>
          <cell r="K62">
            <v>311.08999999999997</v>
          </cell>
          <cell r="L62">
            <v>1</v>
          </cell>
          <cell r="M62">
            <v>0</v>
          </cell>
          <cell r="N62">
            <v>22</v>
          </cell>
          <cell r="O62">
            <v>32955</v>
          </cell>
        </row>
        <row r="63">
          <cell r="A63">
            <v>542</v>
          </cell>
          <cell r="B63" t="str">
            <v>学校教育施設</v>
          </cell>
          <cell r="C63" t="str">
            <v>学校施設課</v>
          </cell>
          <cell r="D63" t="str">
            <v>厚木中学校</v>
          </cell>
          <cell r="E63" t="str">
            <v>プール更衣室</v>
          </cell>
          <cell r="F63" t="str">
            <v>W</v>
          </cell>
          <cell r="G63">
            <v>58.79</v>
          </cell>
          <cell r="H63">
            <v>0</v>
          </cell>
          <cell r="I63">
            <v>0</v>
          </cell>
          <cell r="J63">
            <v>0</v>
          </cell>
          <cell r="K63">
            <v>58.79</v>
          </cell>
          <cell r="L63">
            <v>1</v>
          </cell>
          <cell r="M63">
            <v>0</v>
          </cell>
          <cell r="N63">
            <v>31</v>
          </cell>
          <cell r="O63">
            <v>29426</v>
          </cell>
        </row>
        <row r="64">
          <cell r="A64">
            <v>540</v>
          </cell>
          <cell r="B64" t="str">
            <v>学校教育施設</v>
          </cell>
          <cell r="C64" t="str">
            <v>学校施設課</v>
          </cell>
          <cell r="D64" t="str">
            <v>厚木中学校</v>
          </cell>
          <cell r="E64" t="str">
            <v>北棟校舎</v>
          </cell>
          <cell r="F64" t="str">
            <v>RC</v>
          </cell>
          <cell r="G64">
            <v>4393.8</v>
          </cell>
          <cell r="H64">
            <v>170.1</v>
          </cell>
          <cell r="I64">
            <v>48.16</v>
          </cell>
          <cell r="J64">
            <v>0</v>
          </cell>
          <cell r="K64">
            <v>4612.0600000000004</v>
          </cell>
          <cell r="L64">
            <v>1</v>
          </cell>
          <cell r="M64">
            <v>0</v>
          </cell>
          <cell r="N64">
            <v>35</v>
          </cell>
          <cell r="O64">
            <v>27911</v>
          </cell>
        </row>
        <row r="65">
          <cell r="A65">
            <v>539</v>
          </cell>
          <cell r="B65" t="str">
            <v>学校教育施設</v>
          </cell>
          <cell r="C65" t="str">
            <v>学校施設課</v>
          </cell>
          <cell r="D65" t="str">
            <v>厚木中学校</v>
          </cell>
          <cell r="E65" t="str">
            <v>西棟校舎</v>
          </cell>
          <cell r="F65" t="str">
            <v>RC</v>
          </cell>
          <cell r="G65">
            <v>2165.7800000000002</v>
          </cell>
          <cell r="H65">
            <v>48.16</v>
          </cell>
          <cell r="I65">
            <v>0</v>
          </cell>
          <cell r="J65">
            <v>0</v>
          </cell>
          <cell r="K65">
            <v>2213.94</v>
          </cell>
          <cell r="L65">
            <v>1</v>
          </cell>
          <cell r="M65">
            <v>1</v>
          </cell>
          <cell r="N65">
            <v>35</v>
          </cell>
          <cell r="O65">
            <v>27911</v>
          </cell>
        </row>
        <row r="66">
          <cell r="A66">
            <v>481</v>
          </cell>
          <cell r="B66" t="str">
            <v>学校教育施設</v>
          </cell>
          <cell r="C66" t="str">
            <v>学校施設課</v>
          </cell>
          <cell r="D66" t="str">
            <v>妻田小学校</v>
          </cell>
          <cell r="E66" t="str">
            <v>体育館</v>
          </cell>
          <cell r="F66" t="str">
            <v>S</v>
          </cell>
          <cell r="G66">
            <v>954.95</v>
          </cell>
          <cell r="H66">
            <v>33</v>
          </cell>
          <cell r="I66">
            <v>0</v>
          </cell>
          <cell r="J66">
            <v>0</v>
          </cell>
          <cell r="K66">
            <v>987.95</v>
          </cell>
          <cell r="L66">
            <v>1</v>
          </cell>
          <cell r="M66">
            <v>0</v>
          </cell>
          <cell r="N66">
            <v>29</v>
          </cell>
          <cell r="O66">
            <v>30385</v>
          </cell>
        </row>
        <row r="67">
          <cell r="A67">
            <v>479</v>
          </cell>
          <cell r="B67" t="str">
            <v>学校教育施設</v>
          </cell>
          <cell r="C67" t="str">
            <v>学校施設課</v>
          </cell>
          <cell r="D67" t="str">
            <v>妻田小学校</v>
          </cell>
          <cell r="E67" t="str">
            <v>北棟、中央棟、南棟校舎</v>
          </cell>
          <cell r="F67" t="str">
            <v>RC</v>
          </cell>
          <cell r="G67">
            <v>5400.19</v>
          </cell>
          <cell r="H67">
            <v>0</v>
          </cell>
          <cell r="I67">
            <v>0</v>
          </cell>
          <cell r="J67">
            <v>0</v>
          </cell>
          <cell r="K67">
            <v>5400.19</v>
          </cell>
          <cell r="L67">
            <v>3</v>
          </cell>
          <cell r="M67">
            <v>1</v>
          </cell>
          <cell r="N67">
            <v>35</v>
          </cell>
          <cell r="O67">
            <v>27972</v>
          </cell>
        </row>
        <row r="68">
          <cell r="A68">
            <v>480</v>
          </cell>
          <cell r="B68" t="str">
            <v>学校教育施設</v>
          </cell>
          <cell r="C68" t="str">
            <v>学校施設課</v>
          </cell>
          <cell r="D68" t="str">
            <v>妻田小学校</v>
          </cell>
          <cell r="E68" t="str">
            <v>プール更衣室</v>
          </cell>
          <cell r="F68" t="str">
            <v>W</v>
          </cell>
          <cell r="G68">
            <v>58</v>
          </cell>
          <cell r="H68">
            <v>0</v>
          </cell>
          <cell r="I68">
            <v>0</v>
          </cell>
          <cell r="J68">
            <v>0</v>
          </cell>
          <cell r="K68">
            <v>58</v>
          </cell>
          <cell r="L68">
            <v>1</v>
          </cell>
          <cell r="M68">
            <v>0</v>
          </cell>
          <cell r="N68">
            <v>29</v>
          </cell>
          <cell r="O68">
            <v>30147</v>
          </cell>
        </row>
        <row r="69">
          <cell r="A69">
            <v>702</v>
          </cell>
          <cell r="B69" t="str">
            <v>学校教育施設</v>
          </cell>
          <cell r="C69" t="str">
            <v>保健給食課</v>
          </cell>
          <cell r="D69" t="str">
            <v>妻田小学校</v>
          </cell>
          <cell r="E69" t="str">
            <v>給食調理場</v>
          </cell>
          <cell r="F69" t="str">
            <v>RC</v>
          </cell>
          <cell r="G69">
            <v>416</v>
          </cell>
          <cell r="H69">
            <v>0</v>
          </cell>
          <cell r="I69">
            <v>0</v>
          </cell>
          <cell r="J69">
            <v>0</v>
          </cell>
          <cell r="K69">
            <v>416</v>
          </cell>
          <cell r="L69">
            <v>1</v>
          </cell>
          <cell r="M69">
            <v>0</v>
          </cell>
          <cell r="N69">
            <v>9</v>
          </cell>
          <cell r="O69">
            <v>37680</v>
          </cell>
        </row>
        <row r="70">
          <cell r="A70">
            <v>397</v>
          </cell>
          <cell r="B70" t="str">
            <v>学校教育施設</v>
          </cell>
          <cell r="C70" t="str">
            <v>学校施設課</v>
          </cell>
          <cell r="D70" t="str">
            <v>三田小学校</v>
          </cell>
          <cell r="E70" t="str">
            <v>体育館</v>
          </cell>
          <cell r="F70" t="str">
            <v>S</v>
          </cell>
          <cell r="G70">
            <v>899.71</v>
          </cell>
          <cell r="H70">
            <v>32.880000000000003</v>
          </cell>
          <cell r="I70">
            <v>0</v>
          </cell>
          <cell r="J70">
            <v>0</v>
          </cell>
          <cell r="K70">
            <v>932.59</v>
          </cell>
          <cell r="L70">
            <v>1</v>
          </cell>
          <cell r="M70">
            <v>0</v>
          </cell>
          <cell r="N70">
            <v>31</v>
          </cell>
          <cell r="O70">
            <v>29639</v>
          </cell>
        </row>
        <row r="71">
          <cell r="A71">
            <v>396</v>
          </cell>
          <cell r="B71" t="str">
            <v>学校教育施設</v>
          </cell>
          <cell r="C71" t="str">
            <v>学校施設課</v>
          </cell>
          <cell r="D71" t="str">
            <v>三田小学校</v>
          </cell>
          <cell r="E71" t="str">
            <v>西棟校舎</v>
          </cell>
          <cell r="F71" t="str">
            <v>RC</v>
          </cell>
          <cell r="G71">
            <v>960.23</v>
          </cell>
          <cell r="H71">
            <v>0</v>
          </cell>
          <cell r="I71">
            <v>0</v>
          </cell>
          <cell r="J71">
            <v>0</v>
          </cell>
          <cell r="K71">
            <v>960.23</v>
          </cell>
          <cell r="L71">
            <v>1</v>
          </cell>
          <cell r="M71">
            <v>0</v>
          </cell>
          <cell r="N71">
            <v>31</v>
          </cell>
          <cell r="O71">
            <v>29656</v>
          </cell>
        </row>
        <row r="72">
          <cell r="A72">
            <v>394</v>
          </cell>
          <cell r="B72" t="str">
            <v>学校教育施設</v>
          </cell>
          <cell r="C72" t="str">
            <v>学校施設課</v>
          </cell>
          <cell r="D72" t="str">
            <v>三田小学校</v>
          </cell>
          <cell r="E72" t="str">
            <v>北棟校舎</v>
          </cell>
          <cell r="F72" t="str">
            <v>RC</v>
          </cell>
          <cell r="G72">
            <v>2234.9499999999998</v>
          </cell>
          <cell r="H72">
            <v>297.20999999999998</v>
          </cell>
          <cell r="I72">
            <v>0</v>
          </cell>
          <cell r="J72">
            <v>0</v>
          </cell>
          <cell r="K72">
            <v>2532.16</v>
          </cell>
          <cell r="L72">
            <v>1</v>
          </cell>
          <cell r="M72">
            <v>0</v>
          </cell>
          <cell r="N72">
            <v>34</v>
          </cell>
          <cell r="O72">
            <v>28334</v>
          </cell>
        </row>
        <row r="73">
          <cell r="A73">
            <v>393</v>
          </cell>
          <cell r="B73" t="str">
            <v>学校教育施設</v>
          </cell>
          <cell r="C73" t="str">
            <v>学校施設課</v>
          </cell>
          <cell r="D73" t="str">
            <v>三田小学校</v>
          </cell>
          <cell r="E73" t="str">
            <v>中央棟校舎</v>
          </cell>
          <cell r="F73" t="str">
            <v>RC</v>
          </cell>
          <cell r="G73">
            <v>2789.1</v>
          </cell>
          <cell r="H73">
            <v>0</v>
          </cell>
          <cell r="I73">
            <v>0</v>
          </cell>
          <cell r="J73">
            <v>0</v>
          </cell>
          <cell r="K73">
            <v>2789.1</v>
          </cell>
          <cell r="L73">
            <v>1</v>
          </cell>
          <cell r="M73">
            <v>1</v>
          </cell>
          <cell r="N73">
            <v>38</v>
          </cell>
          <cell r="O73">
            <v>26844</v>
          </cell>
        </row>
        <row r="74">
          <cell r="A74">
            <v>399</v>
          </cell>
          <cell r="B74" t="str">
            <v>学校教育施設</v>
          </cell>
          <cell r="C74" t="str">
            <v>学校施設課</v>
          </cell>
          <cell r="D74" t="str">
            <v>三田小学校</v>
          </cell>
          <cell r="E74" t="str">
            <v>プール更衣室</v>
          </cell>
          <cell r="F74" t="str">
            <v>RC</v>
          </cell>
          <cell r="G74">
            <v>82.6</v>
          </cell>
          <cell r="H74">
            <v>0</v>
          </cell>
          <cell r="I74">
            <v>0</v>
          </cell>
          <cell r="J74">
            <v>0</v>
          </cell>
          <cell r="K74">
            <v>82.6</v>
          </cell>
          <cell r="L74">
            <v>1</v>
          </cell>
          <cell r="M74">
            <v>0</v>
          </cell>
          <cell r="N74">
            <v>6</v>
          </cell>
          <cell r="O74">
            <v>38518</v>
          </cell>
        </row>
        <row r="75">
          <cell r="A75">
            <v>691</v>
          </cell>
          <cell r="B75" t="str">
            <v>学校教育施設</v>
          </cell>
          <cell r="C75" t="str">
            <v>保健給食課</v>
          </cell>
          <cell r="D75" t="str">
            <v>三田小学校</v>
          </cell>
          <cell r="E75" t="str">
            <v>給食調理場</v>
          </cell>
          <cell r="F75" t="str">
            <v>RC</v>
          </cell>
          <cell r="G75">
            <v>470</v>
          </cell>
          <cell r="H75">
            <v>25</v>
          </cell>
          <cell r="I75">
            <v>0</v>
          </cell>
          <cell r="J75">
            <v>0</v>
          </cell>
          <cell r="K75">
            <v>495</v>
          </cell>
          <cell r="L75">
            <v>1</v>
          </cell>
          <cell r="M75">
            <v>0</v>
          </cell>
          <cell r="N75">
            <v>5</v>
          </cell>
          <cell r="O75">
            <v>39133</v>
          </cell>
        </row>
        <row r="76">
          <cell r="A76">
            <v>413</v>
          </cell>
          <cell r="B76" t="str">
            <v>学校教育施設</v>
          </cell>
          <cell r="C76" t="str">
            <v>学校施設課</v>
          </cell>
          <cell r="D76" t="str">
            <v>小鮎小学校</v>
          </cell>
          <cell r="E76" t="str">
            <v>プール更衣室</v>
          </cell>
          <cell r="F76" t="str">
            <v>CB</v>
          </cell>
          <cell r="G76">
            <v>75.63</v>
          </cell>
          <cell r="H76">
            <v>0</v>
          </cell>
          <cell r="I76">
            <v>0</v>
          </cell>
          <cell r="J76">
            <v>0</v>
          </cell>
          <cell r="K76">
            <v>75.63</v>
          </cell>
          <cell r="L76">
            <v>1</v>
          </cell>
          <cell r="M76">
            <v>0</v>
          </cell>
          <cell r="N76">
            <v>26</v>
          </cell>
          <cell r="O76">
            <v>31483</v>
          </cell>
        </row>
        <row r="77">
          <cell r="A77">
            <v>412</v>
          </cell>
          <cell r="B77" t="str">
            <v>学校教育施設</v>
          </cell>
          <cell r="C77" t="str">
            <v>学校施設課</v>
          </cell>
          <cell r="D77" t="str">
            <v>小鮎小学校</v>
          </cell>
          <cell r="E77" t="str">
            <v>体育館</v>
          </cell>
          <cell r="F77" t="str">
            <v>RC</v>
          </cell>
          <cell r="G77">
            <v>917.29</v>
          </cell>
          <cell r="H77">
            <v>76.040000000000006</v>
          </cell>
          <cell r="I77">
            <v>0</v>
          </cell>
          <cell r="J77">
            <v>0</v>
          </cell>
          <cell r="K77">
            <v>993.33</v>
          </cell>
          <cell r="L77">
            <v>1</v>
          </cell>
          <cell r="M77">
            <v>0</v>
          </cell>
          <cell r="N77">
            <v>30</v>
          </cell>
          <cell r="O77">
            <v>29733</v>
          </cell>
        </row>
        <row r="78">
          <cell r="A78">
            <v>411</v>
          </cell>
          <cell r="B78" t="str">
            <v>学校教育施設</v>
          </cell>
          <cell r="C78" t="str">
            <v>学校施設課</v>
          </cell>
          <cell r="D78" t="str">
            <v>小鮎小学校</v>
          </cell>
          <cell r="E78" t="str">
            <v>中央棟、北棟校舎</v>
          </cell>
          <cell r="F78" t="str">
            <v>RC</v>
          </cell>
          <cell r="G78">
            <v>3570.5</v>
          </cell>
          <cell r="H78">
            <v>47.24</v>
          </cell>
          <cell r="I78">
            <v>0</v>
          </cell>
          <cell r="J78">
            <v>0</v>
          </cell>
          <cell r="K78">
            <v>3617.74</v>
          </cell>
          <cell r="L78">
            <v>2</v>
          </cell>
          <cell r="M78">
            <v>0</v>
          </cell>
          <cell r="N78">
            <v>33</v>
          </cell>
          <cell r="O78">
            <v>28583</v>
          </cell>
        </row>
        <row r="79">
          <cell r="A79">
            <v>409</v>
          </cell>
          <cell r="B79" t="str">
            <v>学校教育施設</v>
          </cell>
          <cell r="C79" t="str">
            <v>学校施設課</v>
          </cell>
          <cell r="D79" t="str">
            <v>小鮎小学校</v>
          </cell>
          <cell r="E79" t="str">
            <v>南棟校舎</v>
          </cell>
          <cell r="F79" t="str">
            <v>RC</v>
          </cell>
          <cell r="G79">
            <v>1560</v>
          </cell>
          <cell r="H79">
            <v>242.25</v>
          </cell>
          <cell r="I79">
            <v>0</v>
          </cell>
          <cell r="J79">
            <v>0</v>
          </cell>
          <cell r="K79">
            <v>1802.25</v>
          </cell>
          <cell r="L79">
            <v>1</v>
          </cell>
          <cell r="M79">
            <v>1</v>
          </cell>
          <cell r="N79">
            <v>44</v>
          </cell>
          <cell r="O79">
            <v>24709</v>
          </cell>
        </row>
        <row r="80">
          <cell r="A80">
            <v>696</v>
          </cell>
          <cell r="B80" t="str">
            <v>学校教育施設</v>
          </cell>
          <cell r="C80" t="str">
            <v>保健給食課</v>
          </cell>
          <cell r="D80" t="str">
            <v>小鮎小学校</v>
          </cell>
          <cell r="E80" t="str">
            <v>給食調理場</v>
          </cell>
          <cell r="F80" t="str">
            <v>RC</v>
          </cell>
          <cell r="G80">
            <v>788</v>
          </cell>
          <cell r="H80">
            <v>10</v>
          </cell>
          <cell r="I80">
            <v>0</v>
          </cell>
          <cell r="J80">
            <v>0</v>
          </cell>
          <cell r="K80">
            <v>798</v>
          </cell>
          <cell r="L80">
            <v>1</v>
          </cell>
          <cell r="M80">
            <v>0</v>
          </cell>
          <cell r="N80">
            <v>4</v>
          </cell>
          <cell r="O80">
            <v>39354</v>
          </cell>
        </row>
        <row r="81">
          <cell r="A81">
            <v>582</v>
          </cell>
          <cell r="B81" t="str">
            <v>学校教育施設</v>
          </cell>
          <cell r="C81" t="str">
            <v>学校施設課</v>
          </cell>
          <cell r="D81" t="str">
            <v>小鮎中学校</v>
          </cell>
          <cell r="E81" t="str">
            <v>南棟'校舎</v>
          </cell>
          <cell r="F81" t="str">
            <v>RC</v>
          </cell>
          <cell r="G81">
            <v>1068.9000000000001</v>
          </cell>
          <cell r="H81">
            <v>0</v>
          </cell>
          <cell r="I81">
            <v>0</v>
          </cell>
          <cell r="J81">
            <v>0</v>
          </cell>
          <cell r="K81">
            <v>1068.9000000000001</v>
          </cell>
          <cell r="L81">
            <v>1</v>
          </cell>
          <cell r="M81">
            <v>0</v>
          </cell>
          <cell r="N81">
            <v>20</v>
          </cell>
          <cell r="O81">
            <v>33683</v>
          </cell>
        </row>
        <row r="82">
          <cell r="A82">
            <v>575</v>
          </cell>
          <cell r="B82" t="str">
            <v>学校教育施設</v>
          </cell>
          <cell r="C82" t="str">
            <v>学校施設課</v>
          </cell>
          <cell r="D82" t="str">
            <v>小鮎中学校</v>
          </cell>
          <cell r="E82" t="str">
            <v>北棟校舎</v>
          </cell>
          <cell r="F82" t="str">
            <v>RC</v>
          </cell>
          <cell r="G82">
            <v>1088.78</v>
          </cell>
          <cell r="H82">
            <v>32.94</v>
          </cell>
          <cell r="I82">
            <v>0</v>
          </cell>
          <cell r="J82">
            <v>0</v>
          </cell>
          <cell r="K82">
            <v>1121.72</v>
          </cell>
          <cell r="L82">
            <v>1</v>
          </cell>
          <cell r="M82">
            <v>1</v>
          </cell>
          <cell r="N82">
            <v>41</v>
          </cell>
          <cell r="O82">
            <v>25810</v>
          </cell>
        </row>
        <row r="83">
          <cell r="A83">
            <v>576</v>
          </cell>
          <cell r="B83" t="str">
            <v>学校教育施設</v>
          </cell>
          <cell r="C83" t="str">
            <v>学校施設課</v>
          </cell>
          <cell r="D83" t="str">
            <v>小鮎中学校</v>
          </cell>
          <cell r="E83" t="str">
            <v>体育館</v>
          </cell>
          <cell r="F83" t="str">
            <v>S</v>
          </cell>
          <cell r="G83">
            <v>850</v>
          </cell>
          <cell r="H83">
            <v>0</v>
          </cell>
          <cell r="I83">
            <v>0</v>
          </cell>
          <cell r="J83">
            <v>0</v>
          </cell>
          <cell r="K83">
            <v>850</v>
          </cell>
          <cell r="L83">
            <v>1</v>
          </cell>
          <cell r="M83">
            <v>0</v>
          </cell>
          <cell r="N83">
            <v>40</v>
          </cell>
          <cell r="O83">
            <v>26351</v>
          </cell>
        </row>
        <row r="84">
          <cell r="A84">
            <v>577</v>
          </cell>
          <cell r="B84" t="str">
            <v>学校教育施設</v>
          </cell>
          <cell r="C84" t="str">
            <v>学校施設課</v>
          </cell>
          <cell r="D84" t="str">
            <v>小鮎中学校</v>
          </cell>
          <cell r="E84" t="str">
            <v>中央棟、東棟校舎</v>
          </cell>
          <cell r="F84" t="str">
            <v>RC</v>
          </cell>
          <cell r="G84">
            <v>2681.45</v>
          </cell>
          <cell r="H84">
            <v>0</v>
          </cell>
          <cell r="I84">
            <v>0</v>
          </cell>
          <cell r="J84">
            <v>0</v>
          </cell>
          <cell r="K84">
            <v>2681.45</v>
          </cell>
          <cell r="L84">
            <v>2</v>
          </cell>
          <cell r="M84">
            <v>0</v>
          </cell>
          <cell r="N84">
            <v>33</v>
          </cell>
          <cell r="O84">
            <v>28583</v>
          </cell>
        </row>
        <row r="85">
          <cell r="A85">
            <v>580</v>
          </cell>
          <cell r="B85" t="str">
            <v>学校教育施設</v>
          </cell>
          <cell r="C85" t="str">
            <v>学校施設課</v>
          </cell>
          <cell r="D85" t="str">
            <v>小鮎中学校</v>
          </cell>
          <cell r="E85" t="str">
            <v>西棟校舎</v>
          </cell>
          <cell r="F85" t="str">
            <v>RC</v>
          </cell>
          <cell r="G85">
            <v>1824.18</v>
          </cell>
          <cell r="H85">
            <v>99.02</v>
          </cell>
          <cell r="I85">
            <v>0</v>
          </cell>
          <cell r="J85">
            <v>0</v>
          </cell>
          <cell r="K85">
            <v>1923.2</v>
          </cell>
          <cell r="L85">
            <v>1</v>
          </cell>
          <cell r="M85">
            <v>0</v>
          </cell>
          <cell r="N85">
            <v>26</v>
          </cell>
          <cell r="O85">
            <v>31477</v>
          </cell>
        </row>
        <row r="86">
          <cell r="A86">
            <v>578</v>
          </cell>
          <cell r="B86" t="str">
            <v>学校教育施設</v>
          </cell>
          <cell r="C86" t="str">
            <v>学校施設課</v>
          </cell>
          <cell r="D86" t="str">
            <v>小鮎中学校</v>
          </cell>
          <cell r="E86" t="str">
            <v>プール更衣室</v>
          </cell>
          <cell r="F86" t="str">
            <v>CB</v>
          </cell>
          <cell r="G86">
            <v>58.08</v>
          </cell>
          <cell r="H86">
            <v>0</v>
          </cell>
          <cell r="I86">
            <v>0</v>
          </cell>
          <cell r="J86">
            <v>0</v>
          </cell>
          <cell r="K86">
            <v>58.08</v>
          </cell>
          <cell r="L86">
            <v>1</v>
          </cell>
          <cell r="M86">
            <v>0</v>
          </cell>
          <cell r="N86">
            <v>28</v>
          </cell>
          <cell r="O86">
            <v>30533</v>
          </cell>
        </row>
        <row r="87">
          <cell r="A87">
            <v>537</v>
          </cell>
          <cell r="B87" t="str">
            <v>学校教育施設</v>
          </cell>
          <cell r="C87" t="str">
            <v>学校施設課</v>
          </cell>
          <cell r="D87" t="str">
            <v>上依知小学校</v>
          </cell>
          <cell r="E87" t="str">
            <v>プール更衣棟</v>
          </cell>
          <cell r="F87" t="str">
            <v>RC</v>
          </cell>
          <cell r="G87">
            <v>102.76</v>
          </cell>
          <cell r="H87">
            <v>0</v>
          </cell>
          <cell r="I87">
            <v>0</v>
          </cell>
          <cell r="J87">
            <v>0</v>
          </cell>
          <cell r="K87">
            <v>102.76</v>
          </cell>
          <cell r="L87">
            <v>1</v>
          </cell>
          <cell r="M87">
            <v>0</v>
          </cell>
          <cell r="N87">
            <v>17</v>
          </cell>
          <cell r="O87">
            <v>34752</v>
          </cell>
        </row>
        <row r="88">
          <cell r="A88">
            <v>536</v>
          </cell>
          <cell r="B88" t="str">
            <v>学校教育施設</v>
          </cell>
          <cell r="C88" t="str">
            <v>学校施設課</v>
          </cell>
          <cell r="D88" t="str">
            <v>上依知小学校</v>
          </cell>
          <cell r="E88" t="str">
            <v>体育館</v>
          </cell>
          <cell r="F88" t="str">
            <v>RC</v>
          </cell>
          <cell r="G88">
            <v>1264.1600000000001</v>
          </cell>
          <cell r="H88">
            <v>0</v>
          </cell>
          <cell r="I88">
            <v>0</v>
          </cell>
          <cell r="J88">
            <v>0</v>
          </cell>
          <cell r="K88">
            <v>1264.1600000000001</v>
          </cell>
          <cell r="L88">
            <v>1</v>
          </cell>
          <cell r="M88">
            <v>0</v>
          </cell>
          <cell r="N88">
            <v>17</v>
          </cell>
          <cell r="O88">
            <v>34752</v>
          </cell>
        </row>
        <row r="89">
          <cell r="A89">
            <v>535</v>
          </cell>
          <cell r="B89" t="str">
            <v>学校教育施設</v>
          </cell>
          <cell r="C89" t="str">
            <v>学校施設課</v>
          </cell>
          <cell r="D89" t="str">
            <v>上依知小学校</v>
          </cell>
          <cell r="E89" t="str">
            <v>北棟校舎</v>
          </cell>
          <cell r="F89" t="str">
            <v>RC</v>
          </cell>
          <cell r="G89">
            <v>2385.34</v>
          </cell>
          <cell r="H89">
            <v>0</v>
          </cell>
          <cell r="I89">
            <v>0</v>
          </cell>
          <cell r="J89">
            <v>0</v>
          </cell>
          <cell r="K89">
            <v>2385.34</v>
          </cell>
          <cell r="L89">
            <v>1</v>
          </cell>
          <cell r="M89">
            <v>0</v>
          </cell>
          <cell r="N89">
            <v>17</v>
          </cell>
          <cell r="O89">
            <v>34752</v>
          </cell>
        </row>
        <row r="90">
          <cell r="A90">
            <v>534</v>
          </cell>
          <cell r="B90" t="str">
            <v>学校教育施設</v>
          </cell>
          <cell r="C90" t="str">
            <v>学校施設課</v>
          </cell>
          <cell r="D90" t="str">
            <v>上依知小学校</v>
          </cell>
          <cell r="E90" t="str">
            <v>南棟校舎</v>
          </cell>
          <cell r="F90" t="str">
            <v>RC</v>
          </cell>
          <cell r="G90">
            <v>4237.7700000000004</v>
          </cell>
          <cell r="H90">
            <v>0</v>
          </cell>
          <cell r="I90">
            <v>0</v>
          </cell>
          <cell r="J90">
            <v>0</v>
          </cell>
          <cell r="K90">
            <v>4237.7700000000004</v>
          </cell>
          <cell r="L90">
            <v>1</v>
          </cell>
          <cell r="M90">
            <v>1</v>
          </cell>
          <cell r="N90">
            <v>17</v>
          </cell>
          <cell r="O90">
            <v>34752</v>
          </cell>
        </row>
        <row r="91">
          <cell r="A91">
            <v>708</v>
          </cell>
          <cell r="B91" t="str">
            <v>学校教育施設</v>
          </cell>
          <cell r="C91" t="str">
            <v>保健給食課</v>
          </cell>
          <cell r="D91" t="str">
            <v>上依知小学校</v>
          </cell>
          <cell r="E91" t="str">
            <v>給食調理場</v>
          </cell>
          <cell r="F91" t="str">
            <v>RC</v>
          </cell>
          <cell r="G91">
            <v>484</v>
          </cell>
          <cell r="H91">
            <v>0</v>
          </cell>
          <cell r="I91">
            <v>0</v>
          </cell>
          <cell r="J91">
            <v>0</v>
          </cell>
          <cell r="K91">
            <v>484</v>
          </cell>
          <cell r="L91">
            <v>1</v>
          </cell>
          <cell r="M91">
            <v>0</v>
          </cell>
          <cell r="N91">
            <v>7</v>
          </cell>
          <cell r="O91">
            <v>38418</v>
          </cell>
        </row>
        <row r="92">
          <cell r="A92">
            <v>501</v>
          </cell>
          <cell r="B92" t="str">
            <v>学校教育施設</v>
          </cell>
          <cell r="C92" t="str">
            <v>学校施設課</v>
          </cell>
          <cell r="D92" t="str">
            <v>上荻野小学校</v>
          </cell>
          <cell r="E92" t="str">
            <v>体育館</v>
          </cell>
          <cell r="F92" t="str">
            <v>S</v>
          </cell>
          <cell r="G92">
            <v>912.51</v>
          </cell>
          <cell r="H92">
            <v>34.119999999999997</v>
          </cell>
          <cell r="I92">
            <v>0</v>
          </cell>
          <cell r="J92">
            <v>0</v>
          </cell>
          <cell r="K92">
            <v>946.63</v>
          </cell>
          <cell r="L92">
            <v>1</v>
          </cell>
          <cell r="M92">
            <v>0</v>
          </cell>
          <cell r="N92">
            <v>29</v>
          </cell>
          <cell r="O92">
            <v>30375</v>
          </cell>
        </row>
        <row r="93">
          <cell r="A93">
            <v>500</v>
          </cell>
          <cell r="B93" t="str">
            <v>学校教育施設</v>
          </cell>
          <cell r="C93" t="str">
            <v>学校施設課</v>
          </cell>
          <cell r="D93" t="str">
            <v>上荻野小学校</v>
          </cell>
          <cell r="E93" t="str">
            <v>プール更衣室</v>
          </cell>
          <cell r="F93" t="str">
            <v>W</v>
          </cell>
          <cell r="G93">
            <v>58.79</v>
          </cell>
          <cell r="H93">
            <v>0</v>
          </cell>
          <cell r="I93">
            <v>0</v>
          </cell>
          <cell r="J93">
            <v>0</v>
          </cell>
          <cell r="K93">
            <v>58.79</v>
          </cell>
          <cell r="L93">
            <v>1</v>
          </cell>
          <cell r="M93">
            <v>0</v>
          </cell>
          <cell r="N93">
            <v>31</v>
          </cell>
          <cell r="O93">
            <v>29480</v>
          </cell>
        </row>
        <row r="94">
          <cell r="A94">
            <v>499</v>
          </cell>
          <cell r="B94" t="str">
            <v>学校教育施設</v>
          </cell>
          <cell r="C94" t="str">
            <v>学校施設課</v>
          </cell>
          <cell r="D94" t="str">
            <v>上荻野小学校</v>
          </cell>
          <cell r="E94" t="str">
            <v>南棟、北棟校舎</v>
          </cell>
          <cell r="F94" t="str">
            <v>RC</v>
          </cell>
          <cell r="G94">
            <v>4732.24</v>
          </cell>
          <cell r="H94">
            <v>0</v>
          </cell>
          <cell r="I94">
            <v>0</v>
          </cell>
          <cell r="J94">
            <v>0</v>
          </cell>
          <cell r="K94">
            <v>4732.24</v>
          </cell>
          <cell r="L94">
            <v>2</v>
          </cell>
          <cell r="M94">
            <v>1</v>
          </cell>
          <cell r="N94">
            <v>31</v>
          </cell>
          <cell r="O94">
            <v>29448</v>
          </cell>
        </row>
        <row r="95">
          <cell r="A95">
            <v>703</v>
          </cell>
          <cell r="B95" t="str">
            <v>学校教育施設</v>
          </cell>
          <cell r="C95" t="str">
            <v>保健給食課</v>
          </cell>
          <cell r="D95" t="str">
            <v>上荻野小学校</v>
          </cell>
          <cell r="E95" t="str">
            <v>給食調理場</v>
          </cell>
          <cell r="F95" t="str">
            <v>RC</v>
          </cell>
          <cell r="G95">
            <v>347</v>
          </cell>
          <cell r="H95">
            <v>0</v>
          </cell>
          <cell r="I95">
            <v>0</v>
          </cell>
          <cell r="J95">
            <v>0</v>
          </cell>
          <cell r="K95">
            <v>347</v>
          </cell>
          <cell r="L95">
            <v>1</v>
          </cell>
          <cell r="M95">
            <v>0</v>
          </cell>
          <cell r="N95">
            <v>11</v>
          </cell>
          <cell r="O95">
            <v>36950</v>
          </cell>
        </row>
        <row r="96">
          <cell r="A96">
            <v>518</v>
          </cell>
          <cell r="B96" t="str">
            <v>学校教育施設</v>
          </cell>
          <cell r="C96" t="str">
            <v>学校施設課</v>
          </cell>
          <cell r="D96" t="str">
            <v>森の里小学校</v>
          </cell>
          <cell r="E96" t="str">
            <v>東棟校舎</v>
          </cell>
          <cell r="F96" t="str">
            <v>RC</v>
          </cell>
          <cell r="G96">
            <v>733.66</v>
          </cell>
          <cell r="H96">
            <v>0</v>
          </cell>
          <cell r="I96">
            <v>0</v>
          </cell>
          <cell r="J96">
            <v>0</v>
          </cell>
          <cell r="K96">
            <v>733.66</v>
          </cell>
          <cell r="L96">
            <v>1</v>
          </cell>
          <cell r="M96">
            <v>0</v>
          </cell>
          <cell r="N96">
            <v>22</v>
          </cell>
          <cell r="O96">
            <v>32958</v>
          </cell>
        </row>
        <row r="97">
          <cell r="A97">
            <v>516</v>
          </cell>
          <cell r="B97" t="str">
            <v>学校教育施設</v>
          </cell>
          <cell r="C97" t="str">
            <v>学校施設課</v>
          </cell>
          <cell r="D97" t="str">
            <v>森の里小学校</v>
          </cell>
          <cell r="E97" t="str">
            <v>体育館棟</v>
          </cell>
          <cell r="F97" t="str">
            <v>RC</v>
          </cell>
          <cell r="G97">
            <v>1833.88</v>
          </cell>
          <cell r="H97">
            <v>51.79</v>
          </cell>
          <cell r="I97">
            <v>0</v>
          </cell>
          <cell r="J97">
            <v>0</v>
          </cell>
          <cell r="K97">
            <v>1885.67</v>
          </cell>
          <cell r="L97">
            <v>1</v>
          </cell>
          <cell r="M97">
            <v>0</v>
          </cell>
          <cell r="N97">
            <v>25</v>
          </cell>
          <cell r="O97">
            <v>31808</v>
          </cell>
        </row>
        <row r="98">
          <cell r="A98">
            <v>515</v>
          </cell>
          <cell r="B98" t="str">
            <v>学校教育施設</v>
          </cell>
          <cell r="C98" t="str">
            <v>学校施設課</v>
          </cell>
          <cell r="D98" t="str">
            <v>森の里小学校</v>
          </cell>
          <cell r="E98" t="str">
            <v>プール更衣室</v>
          </cell>
          <cell r="F98" t="str">
            <v>RC</v>
          </cell>
          <cell r="G98">
            <v>90.15</v>
          </cell>
          <cell r="H98">
            <v>0</v>
          </cell>
          <cell r="I98">
            <v>0</v>
          </cell>
          <cell r="J98">
            <v>0</v>
          </cell>
          <cell r="K98">
            <v>90.15</v>
          </cell>
          <cell r="L98">
            <v>1</v>
          </cell>
          <cell r="M98">
            <v>0</v>
          </cell>
          <cell r="N98">
            <v>26</v>
          </cell>
          <cell r="O98">
            <v>31212</v>
          </cell>
        </row>
        <row r="99">
          <cell r="A99">
            <v>514</v>
          </cell>
          <cell r="B99" t="str">
            <v>学校教育施設</v>
          </cell>
          <cell r="C99" t="str">
            <v>学校施設課</v>
          </cell>
          <cell r="D99" t="str">
            <v>森の里小学校</v>
          </cell>
          <cell r="E99" t="str">
            <v>南棟、西棟、中央棟校舎</v>
          </cell>
          <cell r="F99" t="str">
            <v>RC</v>
          </cell>
          <cell r="G99">
            <v>5551.88</v>
          </cell>
          <cell r="H99">
            <v>0</v>
          </cell>
          <cell r="I99">
            <v>0</v>
          </cell>
          <cell r="J99">
            <v>0</v>
          </cell>
          <cell r="K99">
            <v>5551.88</v>
          </cell>
          <cell r="L99">
            <v>3</v>
          </cell>
          <cell r="M99">
            <v>1</v>
          </cell>
          <cell r="N99">
            <v>27</v>
          </cell>
          <cell r="O99">
            <v>31121</v>
          </cell>
        </row>
        <row r="100">
          <cell r="A100">
            <v>641</v>
          </cell>
          <cell r="B100" t="str">
            <v>学校教育施設</v>
          </cell>
          <cell r="C100" t="str">
            <v>学校施設課</v>
          </cell>
          <cell r="D100" t="str">
            <v>森の里中学校</v>
          </cell>
          <cell r="E100" t="str">
            <v>南棟、北棟、西棟校舎</v>
          </cell>
          <cell r="F100" t="str">
            <v>RC</v>
          </cell>
          <cell r="G100">
            <v>6183</v>
          </cell>
          <cell r="H100">
            <v>89.04</v>
          </cell>
          <cell r="I100">
            <v>0</v>
          </cell>
          <cell r="J100">
            <v>0</v>
          </cell>
          <cell r="K100">
            <v>6272.04</v>
          </cell>
          <cell r="L100">
            <v>3</v>
          </cell>
          <cell r="M100">
            <v>1</v>
          </cell>
          <cell r="N100">
            <v>26</v>
          </cell>
          <cell r="O100">
            <v>31502</v>
          </cell>
        </row>
        <row r="101">
          <cell r="A101">
            <v>642</v>
          </cell>
          <cell r="B101" t="str">
            <v>学校教育施設</v>
          </cell>
          <cell r="C101" t="str">
            <v>学校施設課</v>
          </cell>
          <cell r="D101" t="str">
            <v>森の里中学校</v>
          </cell>
          <cell r="E101" t="str">
            <v>体育館</v>
          </cell>
          <cell r="F101" t="str">
            <v>SRC</v>
          </cell>
          <cell r="G101">
            <v>1382.49</v>
          </cell>
          <cell r="H101">
            <v>0</v>
          </cell>
          <cell r="I101">
            <v>0</v>
          </cell>
          <cell r="J101">
            <v>0</v>
          </cell>
          <cell r="K101">
            <v>1382.49</v>
          </cell>
          <cell r="L101">
            <v>1</v>
          </cell>
          <cell r="M101">
            <v>0</v>
          </cell>
          <cell r="N101">
            <v>26</v>
          </cell>
          <cell r="O101">
            <v>31495</v>
          </cell>
        </row>
        <row r="102">
          <cell r="A102">
            <v>643</v>
          </cell>
          <cell r="B102" t="str">
            <v>学校教育施設</v>
          </cell>
          <cell r="C102" t="str">
            <v>学校施設課</v>
          </cell>
          <cell r="D102" t="str">
            <v>森の里中学校</v>
          </cell>
          <cell r="E102" t="str">
            <v>プール更衣室</v>
          </cell>
          <cell r="F102" t="str">
            <v>CB</v>
          </cell>
          <cell r="G102">
            <v>62.05</v>
          </cell>
          <cell r="H102">
            <v>0</v>
          </cell>
          <cell r="I102">
            <v>0</v>
          </cell>
          <cell r="J102">
            <v>0</v>
          </cell>
          <cell r="K102">
            <v>62.05</v>
          </cell>
          <cell r="L102">
            <v>1</v>
          </cell>
          <cell r="M102">
            <v>0</v>
          </cell>
          <cell r="N102">
            <v>25</v>
          </cell>
          <cell r="O102">
            <v>31568</v>
          </cell>
        </row>
        <row r="103">
          <cell r="A103">
            <v>402</v>
          </cell>
          <cell r="B103" t="str">
            <v>学校教育施設</v>
          </cell>
          <cell r="C103" t="str">
            <v>学校施設課</v>
          </cell>
          <cell r="D103" t="str">
            <v>清水小学校</v>
          </cell>
          <cell r="E103" t="str">
            <v>南棟校舎</v>
          </cell>
          <cell r="F103" t="str">
            <v>RC</v>
          </cell>
          <cell r="G103">
            <v>2511.9</v>
          </cell>
          <cell r="H103">
            <v>0</v>
          </cell>
          <cell r="I103">
            <v>0</v>
          </cell>
          <cell r="J103">
            <v>0</v>
          </cell>
          <cell r="K103">
            <v>2511.9</v>
          </cell>
          <cell r="L103">
            <v>1</v>
          </cell>
          <cell r="M103">
            <v>0</v>
          </cell>
          <cell r="N103">
            <v>37</v>
          </cell>
          <cell r="O103">
            <v>27477</v>
          </cell>
        </row>
        <row r="104">
          <cell r="A104">
            <v>400</v>
          </cell>
          <cell r="B104" t="str">
            <v>学校教育施設</v>
          </cell>
          <cell r="C104" t="str">
            <v>学校施設課</v>
          </cell>
          <cell r="D104" t="str">
            <v>清水小学校</v>
          </cell>
          <cell r="E104" t="str">
            <v>北棟校舎</v>
          </cell>
          <cell r="F104" t="str">
            <v>RC</v>
          </cell>
          <cell r="G104">
            <v>2004.55</v>
          </cell>
          <cell r="H104">
            <v>798.75</v>
          </cell>
          <cell r="I104">
            <v>0</v>
          </cell>
          <cell r="J104">
            <v>0</v>
          </cell>
          <cell r="K104">
            <v>2803.3</v>
          </cell>
          <cell r="L104">
            <v>1</v>
          </cell>
          <cell r="M104">
            <v>1</v>
          </cell>
          <cell r="N104">
            <v>40</v>
          </cell>
          <cell r="O104">
            <v>26350</v>
          </cell>
        </row>
        <row r="105">
          <cell r="A105">
            <v>408</v>
          </cell>
          <cell r="B105" t="str">
            <v>学校教育施設</v>
          </cell>
          <cell r="C105" t="str">
            <v>学校施設課</v>
          </cell>
          <cell r="D105" t="str">
            <v>清水小学校</v>
          </cell>
          <cell r="E105" t="str">
            <v>プール更衣棟</v>
          </cell>
          <cell r="F105" t="str">
            <v>RC</v>
          </cell>
          <cell r="G105">
            <v>172.34</v>
          </cell>
          <cell r="H105">
            <v>0</v>
          </cell>
          <cell r="I105">
            <v>0</v>
          </cell>
          <cell r="J105">
            <v>0</v>
          </cell>
          <cell r="K105">
            <v>172.34</v>
          </cell>
          <cell r="L105">
            <v>1</v>
          </cell>
          <cell r="M105">
            <v>0</v>
          </cell>
          <cell r="N105">
            <v>5</v>
          </cell>
          <cell r="O105">
            <v>38968</v>
          </cell>
        </row>
        <row r="106">
          <cell r="A106">
            <v>403</v>
          </cell>
          <cell r="B106" t="str">
            <v>学校教育施設</v>
          </cell>
          <cell r="C106" t="str">
            <v>学校施設課</v>
          </cell>
          <cell r="D106" t="str">
            <v>清水小学校</v>
          </cell>
          <cell r="E106" t="str">
            <v>東棟校舎</v>
          </cell>
          <cell r="F106" t="str">
            <v>RC</v>
          </cell>
          <cell r="G106">
            <v>3211.22</v>
          </cell>
          <cell r="H106">
            <v>0</v>
          </cell>
          <cell r="I106">
            <v>0</v>
          </cell>
          <cell r="J106">
            <v>0</v>
          </cell>
          <cell r="K106">
            <v>3211.22</v>
          </cell>
          <cell r="L106">
            <v>1</v>
          </cell>
          <cell r="M106">
            <v>0</v>
          </cell>
          <cell r="N106">
            <v>30</v>
          </cell>
          <cell r="O106">
            <v>29680</v>
          </cell>
        </row>
        <row r="107">
          <cell r="A107">
            <v>694</v>
          </cell>
          <cell r="B107" t="str">
            <v>学校教育施設</v>
          </cell>
          <cell r="C107" t="str">
            <v>保健給食課</v>
          </cell>
          <cell r="D107" t="str">
            <v>清水小学校</v>
          </cell>
          <cell r="E107" t="str">
            <v>給食調理場</v>
          </cell>
          <cell r="F107" t="str">
            <v>RC</v>
          </cell>
          <cell r="G107">
            <v>751</v>
          </cell>
          <cell r="H107">
            <v>0</v>
          </cell>
          <cell r="I107">
            <v>0</v>
          </cell>
          <cell r="J107">
            <v>0</v>
          </cell>
          <cell r="K107">
            <v>751</v>
          </cell>
          <cell r="L107">
            <v>1</v>
          </cell>
          <cell r="M107">
            <v>0</v>
          </cell>
          <cell r="N107">
            <v>5</v>
          </cell>
          <cell r="O107">
            <v>38968</v>
          </cell>
        </row>
        <row r="108">
          <cell r="A108">
            <v>440</v>
          </cell>
          <cell r="B108" t="str">
            <v>学校教育施設</v>
          </cell>
          <cell r="C108" t="str">
            <v>学校施設課</v>
          </cell>
          <cell r="D108" t="str">
            <v>相川小学校</v>
          </cell>
          <cell r="E108" t="str">
            <v>プール棟</v>
          </cell>
          <cell r="F108" t="str">
            <v>RC</v>
          </cell>
          <cell r="G108">
            <v>830</v>
          </cell>
          <cell r="H108">
            <v>0</v>
          </cell>
          <cell r="I108">
            <v>0</v>
          </cell>
          <cell r="J108">
            <v>0</v>
          </cell>
          <cell r="K108">
            <v>830</v>
          </cell>
          <cell r="L108">
            <v>1</v>
          </cell>
          <cell r="M108">
            <v>0</v>
          </cell>
          <cell r="N108">
            <v>19</v>
          </cell>
          <cell r="O108">
            <v>34020</v>
          </cell>
        </row>
        <row r="109">
          <cell r="A109">
            <v>439</v>
          </cell>
          <cell r="B109" t="str">
            <v>学校教育施設</v>
          </cell>
          <cell r="C109" t="str">
            <v>学校施設課</v>
          </cell>
          <cell r="D109" t="str">
            <v>相川小学校</v>
          </cell>
          <cell r="E109" t="str">
            <v>体育館</v>
          </cell>
          <cell r="F109" t="str">
            <v>RC</v>
          </cell>
          <cell r="G109">
            <v>1121</v>
          </cell>
          <cell r="H109">
            <v>99.63</v>
          </cell>
          <cell r="I109">
            <v>0</v>
          </cell>
          <cell r="J109">
            <v>0</v>
          </cell>
          <cell r="K109">
            <v>1220.6300000000001</v>
          </cell>
          <cell r="L109">
            <v>1</v>
          </cell>
          <cell r="M109">
            <v>0</v>
          </cell>
          <cell r="N109">
            <v>19</v>
          </cell>
          <cell r="O109">
            <v>34020</v>
          </cell>
        </row>
        <row r="110">
          <cell r="A110">
            <v>438</v>
          </cell>
          <cell r="B110" t="str">
            <v>学校教育施設</v>
          </cell>
          <cell r="C110" t="str">
            <v>学校施設課</v>
          </cell>
          <cell r="D110" t="str">
            <v>相川小学校</v>
          </cell>
          <cell r="E110" t="str">
            <v>校舎棟</v>
          </cell>
          <cell r="F110" t="str">
            <v>RC</v>
          </cell>
          <cell r="G110">
            <v>7550.86</v>
          </cell>
          <cell r="H110">
            <v>0</v>
          </cell>
          <cell r="I110">
            <v>0</v>
          </cell>
          <cell r="J110">
            <v>0</v>
          </cell>
          <cell r="K110">
            <v>7550.86</v>
          </cell>
          <cell r="L110">
            <v>1</v>
          </cell>
          <cell r="M110">
            <v>1</v>
          </cell>
          <cell r="N110">
            <v>19</v>
          </cell>
          <cell r="O110">
            <v>34020</v>
          </cell>
        </row>
        <row r="111">
          <cell r="A111">
            <v>663</v>
          </cell>
          <cell r="B111" t="str">
            <v>学校教育施設</v>
          </cell>
          <cell r="C111" t="str">
            <v>学校施設課</v>
          </cell>
          <cell r="D111" t="str">
            <v>相川中学校</v>
          </cell>
          <cell r="E111" t="str">
            <v>北棟校舎</v>
          </cell>
          <cell r="F111" t="str">
            <v>RC</v>
          </cell>
          <cell r="G111">
            <v>3204.9</v>
          </cell>
          <cell r="H111">
            <v>120.88</v>
          </cell>
          <cell r="I111">
            <v>47.68</v>
          </cell>
          <cell r="J111">
            <v>0</v>
          </cell>
          <cell r="K111">
            <v>3373.46</v>
          </cell>
          <cell r="L111">
            <v>1</v>
          </cell>
          <cell r="M111">
            <v>0</v>
          </cell>
          <cell r="N111">
            <v>33</v>
          </cell>
          <cell r="O111">
            <v>28944</v>
          </cell>
        </row>
        <row r="112">
          <cell r="A112">
            <v>662</v>
          </cell>
          <cell r="B112" t="str">
            <v>学校教育施設</v>
          </cell>
          <cell r="C112" t="str">
            <v>学校施設課</v>
          </cell>
          <cell r="D112" t="str">
            <v>相川中学校</v>
          </cell>
          <cell r="E112" t="str">
            <v>南棟校舎</v>
          </cell>
          <cell r="F112" t="str">
            <v>RC</v>
          </cell>
          <cell r="G112">
            <v>2468.6999999999998</v>
          </cell>
          <cell r="H112">
            <v>66.63</v>
          </cell>
          <cell r="I112">
            <v>0</v>
          </cell>
          <cell r="J112">
            <v>0</v>
          </cell>
          <cell r="K112">
            <v>2535.33</v>
          </cell>
          <cell r="L112">
            <v>1</v>
          </cell>
          <cell r="M112">
            <v>1</v>
          </cell>
          <cell r="N112">
            <v>37</v>
          </cell>
          <cell r="O112">
            <v>27195</v>
          </cell>
        </row>
        <row r="113">
          <cell r="A113">
            <v>665</v>
          </cell>
          <cell r="B113" t="str">
            <v>学校教育施設</v>
          </cell>
          <cell r="C113" t="str">
            <v>学校施設課</v>
          </cell>
          <cell r="D113" t="str">
            <v>相川中学校</v>
          </cell>
          <cell r="E113" t="str">
            <v>体育館</v>
          </cell>
          <cell r="F113" t="str">
            <v>RC</v>
          </cell>
          <cell r="G113">
            <v>884.43</v>
          </cell>
          <cell r="H113">
            <v>0</v>
          </cell>
          <cell r="I113">
            <v>0</v>
          </cell>
          <cell r="J113">
            <v>0</v>
          </cell>
          <cell r="K113">
            <v>884.43</v>
          </cell>
          <cell r="L113">
            <v>1</v>
          </cell>
          <cell r="M113">
            <v>0</v>
          </cell>
          <cell r="N113">
            <v>31</v>
          </cell>
          <cell r="O113">
            <v>29627</v>
          </cell>
        </row>
        <row r="114">
          <cell r="A114">
            <v>666</v>
          </cell>
          <cell r="B114" t="str">
            <v>学校教育施設</v>
          </cell>
          <cell r="C114" t="str">
            <v>学校施設課</v>
          </cell>
          <cell r="D114" t="str">
            <v>相川中学校</v>
          </cell>
          <cell r="E114" t="str">
            <v>プール更衣棟</v>
          </cell>
          <cell r="F114" t="str">
            <v>CB</v>
          </cell>
          <cell r="G114">
            <v>125</v>
          </cell>
          <cell r="H114">
            <v>0</v>
          </cell>
          <cell r="I114">
            <v>0</v>
          </cell>
          <cell r="J114">
            <v>0</v>
          </cell>
          <cell r="K114">
            <v>125</v>
          </cell>
          <cell r="L114">
            <v>1</v>
          </cell>
          <cell r="M114">
            <v>0</v>
          </cell>
          <cell r="N114">
            <v>17</v>
          </cell>
          <cell r="O114">
            <v>34709</v>
          </cell>
        </row>
        <row r="115">
          <cell r="A115">
            <v>610</v>
          </cell>
          <cell r="B115" t="str">
            <v>学校教育施設</v>
          </cell>
          <cell r="C115" t="str">
            <v>学校施設課</v>
          </cell>
          <cell r="D115" t="str">
            <v>東名中学校</v>
          </cell>
          <cell r="E115" t="str">
            <v>プール更衣室</v>
          </cell>
          <cell r="F115" t="str">
            <v>W</v>
          </cell>
          <cell r="G115">
            <v>58.38</v>
          </cell>
          <cell r="H115">
            <v>0</v>
          </cell>
          <cell r="I115">
            <v>0</v>
          </cell>
          <cell r="J115">
            <v>0</v>
          </cell>
          <cell r="K115">
            <v>58.38</v>
          </cell>
          <cell r="L115">
            <v>1</v>
          </cell>
          <cell r="M115">
            <v>0</v>
          </cell>
          <cell r="N115">
            <v>32</v>
          </cell>
          <cell r="O115">
            <v>29056</v>
          </cell>
        </row>
        <row r="116">
          <cell r="A116">
            <v>608</v>
          </cell>
          <cell r="B116" t="str">
            <v>学校教育施設</v>
          </cell>
          <cell r="C116" t="str">
            <v>学校施設課</v>
          </cell>
          <cell r="D116" t="str">
            <v>東名中学校</v>
          </cell>
          <cell r="E116" t="str">
            <v>北棟校舎</v>
          </cell>
          <cell r="F116" t="str">
            <v>RC</v>
          </cell>
          <cell r="G116">
            <v>2448.9699999999998</v>
          </cell>
          <cell r="H116">
            <v>264.93</v>
          </cell>
          <cell r="I116">
            <v>47.68</v>
          </cell>
          <cell r="J116">
            <v>0</v>
          </cell>
          <cell r="K116">
            <v>2761.58</v>
          </cell>
          <cell r="L116">
            <v>1</v>
          </cell>
          <cell r="M116">
            <v>0</v>
          </cell>
          <cell r="N116">
            <v>32</v>
          </cell>
          <cell r="O116">
            <v>28947</v>
          </cell>
        </row>
        <row r="117">
          <cell r="A117">
            <v>606</v>
          </cell>
          <cell r="B117" t="str">
            <v>学校教育施設</v>
          </cell>
          <cell r="C117" t="str">
            <v>学校施設課</v>
          </cell>
          <cell r="D117" t="str">
            <v>東名中学校</v>
          </cell>
          <cell r="E117" t="str">
            <v>南棟校舎</v>
          </cell>
          <cell r="F117" t="str">
            <v>RC</v>
          </cell>
          <cell r="G117">
            <v>2749.5</v>
          </cell>
          <cell r="H117">
            <v>41.98</v>
          </cell>
          <cell r="I117">
            <v>0</v>
          </cell>
          <cell r="J117">
            <v>0</v>
          </cell>
          <cell r="K117">
            <v>2791.48</v>
          </cell>
          <cell r="L117">
            <v>1</v>
          </cell>
          <cell r="M117">
            <v>1</v>
          </cell>
          <cell r="N117">
            <v>42</v>
          </cell>
          <cell r="O117">
            <v>25622</v>
          </cell>
        </row>
        <row r="118">
          <cell r="A118">
            <v>607</v>
          </cell>
          <cell r="B118" t="str">
            <v>学校教育施設</v>
          </cell>
          <cell r="C118" t="str">
            <v>学校施設課</v>
          </cell>
          <cell r="D118" t="str">
            <v>東名中学校</v>
          </cell>
          <cell r="E118" t="str">
            <v>体育館</v>
          </cell>
          <cell r="F118" t="str">
            <v>RC</v>
          </cell>
          <cell r="G118">
            <v>855.14</v>
          </cell>
          <cell r="H118">
            <v>0</v>
          </cell>
          <cell r="I118">
            <v>0</v>
          </cell>
          <cell r="J118">
            <v>0</v>
          </cell>
          <cell r="K118">
            <v>855.14</v>
          </cell>
          <cell r="L118">
            <v>1</v>
          </cell>
          <cell r="M118">
            <v>0</v>
          </cell>
          <cell r="N118">
            <v>39</v>
          </cell>
          <cell r="O118">
            <v>26712</v>
          </cell>
        </row>
        <row r="119">
          <cell r="A119">
            <v>627</v>
          </cell>
          <cell r="B119" t="str">
            <v>学校教育施設</v>
          </cell>
          <cell r="C119" t="str">
            <v>学校施設課</v>
          </cell>
          <cell r="D119" t="str">
            <v>藤塚中学校</v>
          </cell>
          <cell r="E119" t="str">
            <v>北棟校舎</v>
          </cell>
          <cell r="F119" t="str">
            <v>RC</v>
          </cell>
          <cell r="G119">
            <v>4810.45</v>
          </cell>
          <cell r="H119">
            <v>119.65</v>
          </cell>
          <cell r="I119">
            <v>0</v>
          </cell>
          <cell r="J119">
            <v>0</v>
          </cell>
          <cell r="K119">
            <v>4930.1000000000004</v>
          </cell>
          <cell r="L119">
            <v>1</v>
          </cell>
          <cell r="M119">
            <v>1</v>
          </cell>
          <cell r="N119">
            <v>28</v>
          </cell>
          <cell r="O119">
            <v>30764</v>
          </cell>
        </row>
        <row r="120">
          <cell r="A120">
            <v>628</v>
          </cell>
          <cell r="B120" t="str">
            <v>学校教育施設</v>
          </cell>
          <cell r="C120" t="str">
            <v>学校施設課</v>
          </cell>
          <cell r="D120" t="str">
            <v>藤塚中学校</v>
          </cell>
          <cell r="E120" t="str">
            <v>南棟校舎</v>
          </cell>
          <cell r="F120" t="str">
            <v>RC</v>
          </cell>
          <cell r="G120">
            <v>3694.18</v>
          </cell>
          <cell r="H120">
            <v>18.28</v>
          </cell>
          <cell r="I120">
            <v>75.959999999999994</v>
          </cell>
          <cell r="J120">
            <v>0</v>
          </cell>
          <cell r="K120">
            <v>3788.42</v>
          </cell>
          <cell r="L120">
            <v>1</v>
          </cell>
          <cell r="M120">
            <v>0</v>
          </cell>
          <cell r="N120">
            <v>28</v>
          </cell>
          <cell r="O120">
            <v>30764</v>
          </cell>
        </row>
        <row r="121">
          <cell r="A121">
            <v>631</v>
          </cell>
          <cell r="B121" t="str">
            <v>学校教育施設</v>
          </cell>
          <cell r="C121" t="str">
            <v>学校施設課</v>
          </cell>
          <cell r="D121" t="str">
            <v>藤塚中学校</v>
          </cell>
          <cell r="E121" t="str">
            <v>プール更衣室</v>
          </cell>
          <cell r="F121" t="str">
            <v>RC</v>
          </cell>
          <cell r="G121">
            <v>62.46</v>
          </cell>
          <cell r="H121">
            <v>0</v>
          </cell>
          <cell r="I121">
            <v>0</v>
          </cell>
          <cell r="J121">
            <v>0</v>
          </cell>
          <cell r="K121">
            <v>62.46</v>
          </cell>
          <cell r="L121">
            <v>1</v>
          </cell>
          <cell r="M121">
            <v>0</v>
          </cell>
          <cell r="N121">
            <v>27</v>
          </cell>
          <cell r="O121">
            <v>30854</v>
          </cell>
        </row>
        <row r="122">
          <cell r="A122">
            <v>634</v>
          </cell>
          <cell r="B122" t="str">
            <v>学校教育施設</v>
          </cell>
          <cell r="C122" t="str">
            <v>学校施設課</v>
          </cell>
          <cell r="D122" t="str">
            <v>藤塚中学校</v>
          </cell>
          <cell r="E122" t="str">
            <v>西棟校舎</v>
          </cell>
          <cell r="F122" t="str">
            <v>RC</v>
          </cell>
          <cell r="G122">
            <v>389.77</v>
          </cell>
          <cell r="H122">
            <v>0</v>
          </cell>
          <cell r="I122">
            <v>0</v>
          </cell>
          <cell r="J122">
            <v>0</v>
          </cell>
          <cell r="K122">
            <v>389.77</v>
          </cell>
          <cell r="L122">
            <v>1</v>
          </cell>
          <cell r="M122">
            <v>0</v>
          </cell>
          <cell r="N122">
            <v>21</v>
          </cell>
          <cell r="O122">
            <v>33294</v>
          </cell>
        </row>
        <row r="123">
          <cell r="A123">
            <v>488</v>
          </cell>
          <cell r="B123" t="str">
            <v>学校教育施設</v>
          </cell>
          <cell r="C123" t="str">
            <v>学校施設課</v>
          </cell>
          <cell r="D123" t="str">
            <v>鳶尾小学校</v>
          </cell>
          <cell r="E123" t="str">
            <v>プール更衣室</v>
          </cell>
          <cell r="F123" t="str">
            <v>W</v>
          </cell>
          <cell r="G123">
            <v>58.32</v>
          </cell>
          <cell r="H123">
            <v>0</v>
          </cell>
          <cell r="I123">
            <v>0</v>
          </cell>
          <cell r="J123">
            <v>0</v>
          </cell>
          <cell r="K123">
            <v>58.32</v>
          </cell>
          <cell r="L123">
            <v>1</v>
          </cell>
          <cell r="M123">
            <v>0</v>
          </cell>
          <cell r="N123">
            <v>34</v>
          </cell>
          <cell r="O123">
            <v>28325</v>
          </cell>
        </row>
        <row r="124">
          <cell r="A124">
            <v>487</v>
          </cell>
          <cell r="B124" t="str">
            <v>学校教育施設</v>
          </cell>
          <cell r="C124" t="str">
            <v>学校施設課</v>
          </cell>
          <cell r="D124" t="str">
            <v>鳶尾小学校</v>
          </cell>
          <cell r="E124" t="str">
            <v>北棟校舎</v>
          </cell>
          <cell r="F124" t="str">
            <v>RC</v>
          </cell>
          <cell r="G124">
            <v>1864.34</v>
          </cell>
          <cell r="H124">
            <v>0</v>
          </cell>
          <cell r="I124">
            <v>0</v>
          </cell>
          <cell r="J124">
            <v>0</v>
          </cell>
          <cell r="K124">
            <v>1864.34</v>
          </cell>
          <cell r="L124">
            <v>1</v>
          </cell>
          <cell r="M124">
            <v>0</v>
          </cell>
          <cell r="N124">
            <v>35</v>
          </cell>
          <cell r="O124">
            <v>28209</v>
          </cell>
        </row>
        <row r="125">
          <cell r="A125">
            <v>485</v>
          </cell>
          <cell r="B125" t="str">
            <v>学校教育施設</v>
          </cell>
          <cell r="C125" t="str">
            <v>学校施設課</v>
          </cell>
          <cell r="D125" t="str">
            <v>鳶尾小学校</v>
          </cell>
          <cell r="E125" t="str">
            <v>南棟校舎</v>
          </cell>
          <cell r="F125" t="str">
            <v>RC</v>
          </cell>
          <cell r="G125">
            <v>2811.55</v>
          </cell>
          <cell r="H125">
            <v>51</v>
          </cell>
          <cell r="I125">
            <v>0</v>
          </cell>
          <cell r="J125">
            <v>0</v>
          </cell>
          <cell r="K125">
            <v>2862.55</v>
          </cell>
          <cell r="L125">
            <v>1</v>
          </cell>
          <cell r="M125">
            <v>1</v>
          </cell>
          <cell r="N125">
            <v>35</v>
          </cell>
          <cell r="O125">
            <v>28209</v>
          </cell>
        </row>
        <row r="126">
          <cell r="A126">
            <v>489</v>
          </cell>
          <cell r="B126" t="str">
            <v>学校教育施設</v>
          </cell>
          <cell r="C126" t="str">
            <v>学校施設課</v>
          </cell>
          <cell r="D126" t="str">
            <v>鳶尾小学校</v>
          </cell>
          <cell r="E126" t="str">
            <v>体育館</v>
          </cell>
          <cell r="F126" t="str">
            <v>S</v>
          </cell>
          <cell r="G126">
            <v>1021</v>
          </cell>
          <cell r="H126">
            <v>51</v>
          </cell>
          <cell r="I126">
            <v>0</v>
          </cell>
          <cell r="J126">
            <v>0</v>
          </cell>
          <cell r="K126">
            <v>1072</v>
          </cell>
          <cell r="L126">
            <v>1</v>
          </cell>
          <cell r="M126">
            <v>0</v>
          </cell>
          <cell r="N126">
            <v>29</v>
          </cell>
          <cell r="O126">
            <v>30375</v>
          </cell>
        </row>
        <row r="127">
          <cell r="A127">
            <v>700</v>
          </cell>
          <cell r="B127" t="str">
            <v>学校教育施設</v>
          </cell>
          <cell r="C127" t="str">
            <v>保健給食課</v>
          </cell>
          <cell r="D127" t="str">
            <v>鳶尾小学校</v>
          </cell>
          <cell r="E127" t="str">
            <v>給食調理場</v>
          </cell>
          <cell r="F127" t="str">
            <v>RC</v>
          </cell>
          <cell r="G127">
            <v>396</v>
          </cell>
          <cell r="H127">
            <v>41</v>
          </cell>
          <cell r="I127">
            <v>0</v>
          </cell>
          <cell r="J127">
            <v>0</v>
          </cell>
          <cell r="K127">
            <v>437</v>
          </cell>
          <cell r="L127">
            <v>1</v>
          </cell>
          <cell r="M127">
            <v>0</v>
          </cell>
          <cell r="N127">
            <v>2</v>
          </cell>
          <cell r="O127">
            <v>40102</v>
          </cell>
        </row>
        <row r="128">
          <cell r="A128">
            <v>677</v>
          </cell>
          <cell r="B128" t="str">
            <v>学校教育施設</v>
          </cell>
          <cell r="C128" t="str">
            <v>学校給食センター</v>
          </cell>
          <cell r="D128" t="str">
            <v>南部学校給食センター</v>
          </cell>
          <cell r="E128" t="str">
            <v>給食センタ－</v>
          </cell>
          <cell r="F128" t="str">
            <v>RC</v>
          </cell>
          <cell r="G128">
            <v>1835</v>
          </cell>
          <cell r="H128">
            <v>40.950000000000003</v>
          </cell>
          <cell r="I128">
            <v>9</v>
          </cell>
          <cell r="J128">
            <v>13</v>
          </cell>
          <cell r="K128">
            <v>1897.95</v>
          </cell>
          <cell r="L128">
            <v>1</v>
          </cell>
          <cell r="M128">
            <v>1</v>
          </cell>
          <cell r="N128">
            <v>32</v>
          </cell>
          <cell r="O128">
            <v>29207</v>
          </cell>
        </row>
        <row r="129">
          <cell r="A129">
            <v>427</v>
          </cell>
          <cell r="B129" t="str">
            <v>学校教育施設</v>
          </cell>
          <cell r="C129" t="str">
            <v>学校施設課</v>
          </cell>
          <cell r="D129" t="str">
            <v>南毛利小学校</v>
          </cell>
          <cell r="E129" t="str">
            <v>南棟校舎</v>
          </cell>
          <cell r="F129" t="str">
            <v>RC</v>
          </cell>
          <cell r="G129">
            <v>3853.05</v>
          </cell>
          <cell r="H129">
            <v>106.96</v>
          </cell>
          <cell r="I129">
            <v>0</v>
          </cell>
          <cell r="J129">
            <v>0</v>
          </cell>
          <cell r="K129">
            <v>3960.01</v>
          </cell>
          <cell r="L129">
            <v>1</v>
          </cell>
          <cell r="M129">
            <v>0</v>
          </cell>
          <cell r="N129">
            <v>34</v>
          </cell>
          <cell r="O129">
            <v>28216</v>
          </cell>
        </row>
        <row r="130">
          <cell r="A130">
            <v>435</v>
          </cell>
          <cell r="B130" t="str">
            <v>学校教育施設</v>
          </cell>
          <cell r="C130" t="str">
            <v>学校施設課</v>
          </cell>
          <cell r="D130" t="str">
            <v>南毛利小学校</v>
          </cell>
          <cell r="E130" t="str">
            <v>渡り廊下棟</v>
          </cell>
          <cell r="F130" t="str">
            <v>S</v>
          </cell>
          <cell r="G130">
            <v>111.1</v>
          </cell>
          <cell r="H130">
            <v>14</v>
          </cell>
          <cell r="I130">
            <v>0</v>
          </cell>
          <cell r="J130">
            <v>0</v>
          </cell>
          <cell r="K130">
            <v>125.1</v>
          </cell>
          <cell r="L130">
            <v>1</v>
          </cell>
          <cell r="M130">
            <v>0</v>
          </cell>
          <cell r="N130">
            <v>8</v>
          </cell>
          <cell r="O130">
            <v>38069</v>
          </cell>
        </row>
        <row r="131">
          <cell r="A131">
            <v>432</v>
          </cell>
          <cell r="B131" t="str">
            <v>学校教育施設</v>
          </cell>
          <cell r="C131" t="str">
            <v>学校施設課</v>
          </cell>
          <cell r="D131" t="str">
            <v>南毛利小学校</v>
          </cell>
          <cell r="E131" t="str">
            <v>給食調理場プール棟</v>
          </cell>
          <cell r="F131" t="str">
            <v>RC</v>
          </cell>
          <cell r="G131">
            <v>1917.01</v>
          </cell>
          <cell r="H131">
            <v>0</v>
          </cell>
          <cell r="I131">
            <v>0</v>
          </cell>
          <cell r="J131">
            <v>0</v>
          </cell>
          <cell r="K131">
            <v>1917.01</v>
          </cell>
          <cell r="L131">
            <v>1</v>
          </cell>
          <cell r="M131">
            <v>0</v>
          </cell>
          <cell r="N131">
            <v>6</v>
          </cell>
          <cell r="O131">
            <v>38776</v>
          </cell>
        </row>
        <row r="132">
          <cell r="A132">
            <v>429</v>
          </cell>
          <cell r="B132" t="str">
            <v>学校教育施設</v>
          </cell>
          <cell r="C132" t="str">
            <v>学校施設課</v>
          </cell>
          <cell r="D132" t="str">
            <v>南毛利小学校</v>
          </cell>
          <cell r="E132" t="str">
            <v>体育館</v>
          </cell>
          <cell r="F132" t="str">
            <v>RC</v>
          </cell>
          <cell r="G132">
            <v>881.41</v>
          </cell>
          <cell r="H132">
            <v>0</v>
          </cell>
          <cell r="I132">
            <v>0</v>
          </cell>
          <cell r="J132">
            <v>0</v>
          </cell>
          <cell r="K132">
            <v>881.41</v>
          </cell>
          <cell r="L132">
            <v>1</v>
          </cell>
          <cell r="M132">
            <v>0</v>
          </cell>
          <cell r="N132">
            <v>30</v>
          </cell>
          <cell r="O132">
            <v>29717</v>
          </cell>
        </row>
        <row r="133">
          <cell r="A133">
            <v>426</v>
          </cell>
          <cell r="B133" t="str">
            <v>学校教育施設</v>
          </cell>
          <cell r="C133" t="str">
            <v>学校施設課</v>
          </cell>
          <cell r="D133" t="str">
            <v>南毛利小学校</v>
          </cell>
          <cell r="E133" t="str">
            <v>北棟校舎</v>
          </cell>
          <cell r="F133" t="str">
            <v>RC</v>
          </cell>
          <cell r="G133">
            <v>1086.5999999999999</v>
          </cell>
          <cell r="H133">
            <v>48.06</v>
          </cell>
          <cell r="I133">
            <v>0</v>
          </cell>
          <cell r="J133">
            <v>0</v>
          </cell>
          <cell r="K133">
            <v>1134.6600000000001</v>
          </cell>
          <cell r="L133">
            <v>1</v>
          </cell>
          <cell r="M133">
            <v>1</v>
          </cell>
          <cell r="N133">
            <v>38</v>
          </cell>
          <cell r="O133">
            <v>27098</v>
          </cell>
        </row>
        <row r="134">
          <cell r="A134">
            <v>430</v>
          </cell>
          <cell r="B134" t="str">
            <v>学校教育施設</v>
          </cell>
          <cell r="C134" t="str">
            <v>学校施設課</v>
          </cell>
          <cell r="D134" t="str">
            <v>南毛利小学校</v>
          </cell>
          <cell r="E134" t="str">
            <v>東棟校舎</v>
          </cell>
          <cell r="F134" t="str">
            <v>RC</v>
          </cell>
          <cell r="G134">
            <v>1732.44</v>
          </cell>
          <cell r="H134">
            <v>111.45</v>
          </cell>
          <cell r="I134">
            <v>0</v>
          </cell>
          <cell r="J134">
            <v>0</v>
          </cell>
          <cell r="K134">
            <v>1843.89</v>
          </cell>
          <cell r="L134">
            <v>1</v>
          </cell>
          <cell r="M134">
            <v>0</v>
          </cell>
          <cell r="N134">
            <v>27</v>
          </cell>
          <cell r="O134">
            <v>31121</v>
          </cell>
        </row>
        <row r="135">
          <cell r="A135">
            <v>902</v>
          </cell>
          <cell r="B135" t="str">
            <v>学校教育施設</v>
          </cell>
          <cell r="C135" t="str">
            <v>学校施設課</v>
          </cell>
          <cell r="D135" t="str">
            <v>南毛利中学校</v>
          </cell>
          <cell r="E135" t="str">
            <v>北棟校舎</v>
          </cell>
          <cell r="F135" t="str">
            <v>RC</v>
          </cell>
          <cell r="G135">
            <v>2431.59</v>
          </cell>
          <cell r="H135">
            <v>0</v>
          </cell>
          <cell r="I135">
            <v>0</v>
          </cell>
          <cell r="J135">
            <v>0</v>
          </cell>
          <cell r="K135">
            <v>2431.59</v>
          </cell>
          <cell r="L135">
            <v>1</v>
          </cell>
          <cell r="M135">
            <v>0</v>
          </cell>
          <cell r="N135">
            <v>2</v>
          </cell>
          <cell r="O135">
            <v>40234</v>
          </cell>
        </row>
        <row r="136">
          <cell r="A136">
            <v>601</v>
          </cell>
          <cell r="B136" t="str">
            <v>学校教育施設</v>
          </cell>
          <cell r="C136" t="str">
            <v>学校施設課</v>
          </cell>
          <cell r="D136" t="str">
            <v>南毛利中学校</v>
          </cell>
          <cell r="E136" t="str">
            <v>プール更衣室</v>
          </cell>
          <cell r="F136" t="str">
            <v>CB</v>
          </cell>
          <cell r="G136">
            <v>62.45</v>
          </cell>
          <cell r="H136">
            <v>0</v>
          </cell>
          <cell r="I136">
            <v>0</v>
          </cell>
          <cell r="J136">
            <v>0</v>
          </cell>
          <cell r="K136">
            <v>62.45</v>
          </cell>
          <cell r="L136">
            <v>1</v>
          </cell>
          <cell r="M136">
            <v>0</v>
          </cell>
          <cell r="N136">
            <v>29</v>
          </cell>
          <cell r="O136">
            <v>30165</v>
          </cell>
        </row>
        <row r="137">
          <cell r="A137">
            <v>600</v>
          </cell>
          <cell r="B137" t="str">
            <v>学校教育施設</v>
          </cell>
          <cell r="C137" t="str">
            <v>学校施設課</v>
          </cell>
          <cell r="D137" t="str">
            <v>南毛利中学校</v>
          </cell>
          <cell r="E137" t="str">
            <v>中央棟校舎</v>
          </cell>
          <cell r="F137" t="str">
            <v>RC</v>
          </cell>
          <cell r="G137">
            <v>3290.47</v>
          </cell>
          <cell r="H137">
            <v>56.64</v>
          </cell>
          <cell r="I137">
            <v>0</v>
          </cell>
          <cell r="J137">
            <v>0</v>
          </cell>
          <cell r="K137">
            <v>3347.11</v>
          </cell>
          <cell r="L137">
            <v>1</v>
          </cell>
          <cell r="M137">
            <v>0</v>
          </cell>
          <cell r="N137">
            <v>30</v>
          </cell>
          <cell r="O137">
            <v>29811</v>
          </cell>
        </row>
        <row r="138">
          <cell r="A138">
            <v>598</v>
          </cell>
          <cell r="B138" t="str">
            <v>学校教育施設</v>
          </cell>
          <cell r="C138" t="str">
            <v>学校施設課</v>
          </cell>
          <cell r="D138" t="str">
            <v>南毛利中学校</v>
          </cell>
          <cell r="E138" t="str">
            <v>南棟校舎</v>
          </cell>
          <cell r="F138" t="str">
            <v>RC</v>
          </cell>
          <cell r="G138">
            <v>1869.81</v>
          </cell>
          <cell r="H138">
            <v>94.71</v>
          </cell>
          <cell r="I138">
            <v>0</v>
          </cell>
          <cell r="J138">
            <v>0</v>
          </cell>
          <cell r="K138">
            <v>1964.52</v>
          </cell>
          <cell r="L138">
            <v>1</v>
          </cell>
          <cell r="M138">
            <v>0</v>
          </cell>
          <cell r="N138">
            <v>30</v>
          </cell>
          <cell r="O138">
            <v>29811</v>
          </cell>
        </row>
        <row r="139">
          <cell r="A139">
            <v>597</v>
          </cell>
          <cell r="B139" t="str">
            <v>学校教育施設</v>
          </cell>
          <cell r="C139" t="str">
            <v>学校施設課</v>
          </cell>
          <cell r="D139" t="str">
            <v>南毛利中学校</v>
          </cell>
          <cell r="E139" t="str">
            <v>体育館</v>
          </cell>
          <cell r="F139" t="str">
            <v>S</v>
          </cell>
          <cell r="G139">
            <v>850</v>
          </cell>
          <cell r="H139">
            <v>0</v>
          </cell>
          <cell r="I139">
            <v>0</v>
          </cell>
          <cell r="J139">
            <v>0</v>
          </cell>
          <cell r="K139">
            <v>850</v>
          </cell>
          <cell r="L139">
            <v>1</v>
          </cell>
          <cell r="M139">
            <v>1</v>
          </cell>
          <cell r="N139">
            <v>44</v>
          </cell>
          <cell r="O139">
            <v>24893</v>
          </cell>
        </row>
        <row r="140">
          <cell r="A140">
            <v>507</v>
          </cell>
          <cell r="B140" t="str">
            <v>学校教育施設</v>
          </cell>
          <cell r="C140" t="str">
            <v>学校施設課</v>
          </cell>
          <cell r="D140" t="str">
            <v>飯山小学校</v>
          </cell>
          <cell r="E140" t="str">
            <v>体育館棟</v>
          </cell>
          <cell r="F140" t="str">
            <v>RC</v>
          </cell>
          <cell r="G140">
            <v>1848.47</v>
          </cell>
          <cell r="H140">
            <v>31.91</v>
          </cell>
          <cell r="I140">
            <v>0</v>
          </cell>
          <cell r="J140">
            <v>0</v>
          </cell>
          <cell r="K140">
            <v>1880.38</v>
          </cell>
          <cell r="L140">
            <v>1</v>
          </cell>
          <cell r="M140">
            <v>1</v>
          </cell>
          <cell r="N140">
            <v>28</v>
          </cell>
          <cell r="O140">
            <v>30765</v>
          </cell>
        </row>
        <row r="141">
          <cell r="A141">
            <v>512</v>
          </cell>
          <cell r="B141" t="str">
            <v>学校教育施設</v>
          </cell>
          <cell r="C141" t="str">
            <v>学校施設課</v>
          </cell>
          <cell r="D141" t="str">
            <v>飯山小学校</v>
          </cell>
          <cell r="E141" t="str">
            <v>プール更衣室</v>
          </cell>
          <cell r="F141" t="str">
            <v>CB</v>
          </cell>
          <cell r="G141">
            <v>66.19</v>
          </cell>
          <cell r="H141">
            <v>0</v>
          </cell>
          <cell r="I141">
            <v>0</v>
          </cell>
          <cell r="J141">
            <v>0</v>
          </cell>
          <cell r="K141">
            <v>66.19</v>
          </cell>
          <cell r="L141">
            <v>1</v>
          </cell>
          <cell r="M141">
            <v>0</v>
          </cell>
          <cell r="N141">
            <v>27</v>
          </cell>
          <cell r="O141">
            <v>30854</v>
          </cell>
        </row>
        <row r="142">
          <cell r="A142">
            <v>508</v>
          </cell>
          <cell r="B142" t="str">
            <v>学校教育施設</v>
          </cell>
          <cell r="C142" t="str">
            <v>学校施設課</v>
          </cell>
          <cell r="D142" t="str">
            <v>飯山小学校</v>
          </cell>
          <cell r="E142" t="str">
            <v>南棟校舎</v>
          </cell>
          <cell r="F142" t="str">
            <v>RC</v>
          </cell>
          <cell r="G142">
            <v>3141.94</v>
          </cell>
          <cell r="H142">
            <v>0</v>
          </cell>
          <cell r="I142">
            <v>0</v>
          </cell>
          <cell r="J142">
            <v>0</v>
          </cell>
          <cell r="K142">
            <v>3141.94</v>
          </cell>
          <cell r="L142">
            <v>1</v>
          </cell>
          <cell r="M142">
            <v>0</v>
          </cell>
          <cell r="N142">
            <v>28</v>
          </cell>
          <cell r="O142">
            <v>30765</v>
          </cell>
        </row>
        <row r="143">
          <cell r="A143">
            <v>509</v>
          </cell>
          <cell r="B143" t="str">
            <v>学校教育施設</v>
          </cell>
          <cell r="C143" t="str">
            <v>学校施設課</v>
          </cell>
          <cell r="D143" t="str">
            <v>飯山小学校</v>
          </cell>
          <cell r="E143" t="str">
            <v>北棟校舎</v>
          </cell>
          <cell r="F143" t="str">
            <v>RC</v>
          </cell>
          <cell r="G143">
            <v>1129.8</v>
          </cell>
          <cell r="H143">
            <v>197.46</v>
          </cell>
          <cell r="I143">
            <v>0</v>
          </cell>
          <cell r="J143">
            <v>0</v>
          </cell>
          <cell r="K143">
            <v>1327.26</v>
          </cell>
          <cell r="L143">
            <v>1</v>
          </cell>
          <cell r="M143">
            <v>0</v>
          </cell>
          <cell r="N143">
            <v>28</v>
          </cell>
          <cell r="O143">
            <v>30765</v>
          </cell>
        </row>
        <row r="144">
          <cell r="A144">
            <v>705</v>
          </cell>
          <cell r="B144" t="str">
            <v>学校教育施設</v>
          </cell>
          <cell r="C144" t="str">
            <v>保健給食課</v>
          </cell>
          <cell r="D144" t="str">
            <v>飯山小学校</v>
          </cell>
          <cell r="E144" t="str">
            <v>給食調理場</v>
          </cell>
          <cell r="F144" t="str">
            <v>RC</v>
          </cell>
          <cell r="G144">
            <v>406</v>
          </cell>
          <cell r="H144">
            <v>0</v>
          </cell>
          <cell r="I144">
            <v>0</v>
          </cell>
          <cell r="J144">
            <v>0</v>
          </cell>
          <cell r="K144">
            <v>406</v>
          </cell>
          <cell r="L144">
            <v>1</v>
          </cell>
          <cell r="M144">
            <v>0</v>
          </cell>
          <cell r="N144">
            <v>10</v>
          </cell>
          <cell r="O144">
            <v>37315</v>
          </cell>
        </row>
        <row r="145">
          <cell r="A145">
            <v>373</v>
          </cell>
          <cell r="B145" t="str">
            <v>学校教育施設</v>
          </cell>
          <cell r="C145" t="str">
            <v>学校施設課</v>
          </cell>
          <cell r="D145" t="str">
            <v>北小学校</v>
          </cell>
          <cell r="E145" t="str">
            <v>西棟校舎</v>
          </cell>
          <cell r="F145" t="str">
            <v>RC</v>
          </cell>
          <cell r="G145">
            <v>716</v>
          </cell>
          <cell r="H145">
            <v>0</v>
          </cell>
          <cell r="I145">
            <v>0</v>
          </cell>
          <cell r="J145">
            <v>0</v>
          </cell>
          <cell r="K145">
            <v>716</v>
          </cell>
          <cell r="L145">
            <v>1</v>
          </cell>
          <cell r="M145">
            <v>0</v>
          </cell>
          <cell r="N145">
            <v>37</v>
          </cell>
          <cell r="O145">
            <v>27460</v>
          </cell>
        </row>
        <row r="146">
          <cell r="A146">
            <v>377</v>
          </cell>
          <cell r="B146" t="str">
            <v>学校教育施設</v>
          </cell>
          <cell r="C146" t="str">
            <v>学校施設課</v>
          </cell>
          <cell r="D146" t="str">
            <v>北小学校</v>
          </cell>
          <cell r="E146" t="str">
            <v>体育館</v>
          </cell>
          <cell r="F146" t="str">
            <v>S</v>
          </cell>
          <cell r="G146">
            <v>1157.96</v>
          </cell>
          <cell r="H146">
            <v>54.75</v>
          </cell>
          <cell r="I146">
            <v>0</v>
          </cell>
          <cell r="J146">
            <v>0</v>
          </cell>
          <cell r="K146">
            <v>1212.71</v>
          </cell>
          <cell r="L146">
            <v>1</v>
          </cell>
          <cell r="M146">
            <v>0</v>
          </cell>
          <cell r="N146">
            <v>29</v>
          </cell>
          <cell r="O146">
            <v>30387</v>
          </cell>
        </row>
        <row r="147">
          <cell r="A147">
            <v>374</v>
          </cell>
          <cell r="B147" t="str">
            <v>学校教育施設</v>
          </cell>
          <cell r="C147" t="str">
            <v>学校施設課</v>
          </cell>
          <cell r="D147" t="str">
            <v>北小学校</v>
          </cell>
          <cell r="E147" t="str">
            <v>北棟校舎</v>
          </cell>
          <cell r="F147" t="str">
            <v>RC</v>
          </cell>
          <cell r="G147">
            <v>3158.97</v>
          </cell>
          <cell r="H147">
            <v>573.02</v>
          </cell>
          <cell r="I147">
            <v>0</v>
          </cell>
          <cell r="J147">
            <v>0</v>
          </cell>
          <cell r="K147">
            <v>3731.99</v>
          </cell>
          <cell r="L147">
            <v>1</v>
          </cell>
          <cell r="M147">
            <v>0</v>
          </cell>
          <cell r="N147">
            <v>33</v>
          </cell>
          <cell r="O147">
            <v>28724</v>
          </cell>
        </row>
        <row r="148">
          <cell r="A148">
            <v>372</v>
          </cell>
          <cell r="B148" t="str">
            <v>学校教育施設</v>
          </cell>
          <cell r="C148" t="str">
            <v>学校施設課</v>
          </cell>
          <cell r="D148" t="str">
            <v>北小学校</v>
          </cell>
          <cell r="E148" t="str">
            <v>南棟校舎</v>
          </cell>
          <cell r="F148" t="str">
            <v>RC</v>
          </cell>
          <cell r="G148">
            <v>2246.04</v>
          </cell>
          <cell r="H148">
            <v>38.700000000000003</v>
          </cell>
          <cell r="I148">
            <v>0</v>
          </cell>
          <cell r="J148">
            <v>0</v>
          </cell>
          <cell r="K148">
            <v>2284.7399999999998</v>
          </cell>
          <cell r="L148">
            <v>1</v>
          </cell>
          <cell r="M148">
            <v>1</v>
          </cell>
          <cell r="N148">
            <v>45</v>
          </cell>
          <cell r="O148">
            <v>24541</v>
          </cell>
        </row>
        <row r="149">
          <cell r="A149">
            <v>376</v>
          </cell>
          <cell r="B149" t="str">
            <v>学校教育施設</v>
          </cell>
          <cell r="C149" t="str">
            <v>学校施設課</v>
          </cell>
          <cell r="D149" t="str">
            <v>北小学校</v>
          </cell>
          <cell r="E149" t="str">
            <v>プール更衣室</v>
          </cell>
          <cell r="F149" t="str">
            <v>CB</v>
          </cell>
          <cell r="G149">
            <v>64.8</v>
          </cell>
          <cell r="H149">
            <v>0</v>
          </cell>
          <cell r="I149">
            <v>0</v>
          </cell>
          <cell r="J149">
            <v>0</v>
          </cell>
          <cell r="K149">
            <v>64.8</v>
          </cell>
          <cell r="L149">
            <v>1</v>
          </cell>
          <cell r="M149">
            <v>0</v>
          </cell>
          <cell r="N149">
            <v>29</v>
          </cell>
          <cell r="O149">
            <v>30132</v>
          </cell>
        </row>
        <row r="150">
          <cell r="A150">
            <v>688</v>
          </cell>
          <cell r="B150" t="str">
            <v>学校教育施設</v>
          </cell>
          <cell r="C150" t="str">
            <v>保健給食課</v>
          </cell>
          <cell r="D150" t="str">
            <v>北小学校</v>
          </cell>
          <cell r="E150" t="str">
            <v>給食調理場</v>
          </cell>
          <cell r="F150" t="str">
            <v>RC</v>
          </cell>
          <cell r="G150">
            <v>297</v>
          </cell>
          <cell r="H150">
            <v>0</v>
          </cell>
          <cell r="I150">
            <v>0</v>
          </cell>
          <cell r="J150">
            <v>0</v>
          </cell>
          <cell r="K150">
            <v>297</v>
          </cell>
          <cell r="L150">
            <v>1</v>
          </cell>
          <cell r="M150">
            <v>0</v>
          </cell>
          <cell r="N150">
            <v>8</v>
          </cell>
          <cell r="O150">
            <v>38044</v>
          </cell>
        </row>
        <row r="151">
          <cell r="A151">
            <v>673</v>
          </cell>
          <cell r="B151" t="str">
            <v>学校教育施設</v>
          </cell>
          <cell r="C151" t="str">
            <v>学校給食センター</v>
          </cell>
          <cell r="D151" t="str">
            <v>北部学校給食センター</v>
          </cell>
          <cell r="E151" t="str">
            <v>給食センタ－</v>
          </cell>
          <cell r="F151" t="str">
            <v>RC</v>
          </cell>
          <cell r="G151">
            <v>1464.65</v>
          </cell>
          <cell r="H151">
            <v>42</v>
          </cell>
          <cell r="I151">
            <v>0</v>
          </cell>
          <cell r="J151">
            <v>0</v>
          </cell>
          <cell r="K151">
            <v>1506.65</v>
          </cell>
          <cell r="L151">
            <v>1</v>
          </cell>
          <cell r="M151">
            <v>1</v>
          </cell>
          <cell r="N151">
            <v>38</v>
          </cell>
          <cell r="O151">
            <v>27088</v>
          </cell>
        </row>
        <row r="152">
          <cell r="A152">
            <v>566</v>
          </cell>
          <cell r="B152" t="str">
            <v>学校教育施設</v>
          </cell>
          <cell r="C152" t="str">
            <v>学校施設課</v>
          </cell>
          <cell r="D152" t="str">
            <v>睦合中学校</v>
          </cell>
          <cell r="E152" t="str">
            <v>北棟校舎</v>
          </cell>
          <cell r="F152" t="str">
            <v>RC</v>
          </cell>
          <cell r="G152">
            <v>3463.67</v>
          </cell>
          <cell r="H152">
            <v>57.32</v>
          </cell>
          <cell r="I152">
            <v>0</v>
          </cell>
          <cell r="J152">
            <v>0</v>
          </cell>
          <cell r="K152">
            <v>3520.99</v>
          </cell>
          <cell r="L152">
            <v>1</v>
          </cell>
          <cell r="M152">
            <v>1</v>
          </cell>
          <cell r="N152">
            <v>36</v>
          </cell>
          <cell r="O152">
            <v>27841</v>
          </cell>
        </row>
        <row r="153">
          <cell r="A153">
            <v>567</v>
          </cell>
          <cell r="B153" t="str">
            <v>学校教育施設</v>
          </cell>
          <cell r="C153" t="str">
            <v>学校施設課</v>
          </cell>
          <cell r="D153" t="str">
            <v>睦合中学校</v>
          </cell>
          <cell r="E153" t="str">
            <v>南棟校舎</v>
          </cell>
          <cell r="F153" t="str">
            <v>RC</v>
          </cell>
          <cell r="G153">
            <v>4092.59</v>
          </cell>
          <cell r="H153">
            <v>0</v>
          </cell>
          <cell r="I153">
            <v>0</v>
          </cell>
          <cell r="J153">
            <v>0</v>
          </cell>
          <cell r="K153">
            <v>4092.59</v>
          </cell>
          <cell r="L153">
            <v>1</v>
          </cell>
          <cell r="M153">
            <v>0</v>
          </cell>
          <cell r="N153">
            <v>29</v>
          </cell>
          <cell r="O153">
            <v>30177</v>
          </cell>
        </row>
        <row r="154">
          <cell r="A154">
            <v>568</v>
          </cell>
          <cell r="B154" t="str">
            <v>学校教育施設</v>
          </cell>
          <cell r="C154" t="str">
            <v>学校施設課</v>
          </cell>
          <cell r="D154" t="str">
            <v>睦合中学校</v>
          </cell>
          <cell r="E154" t="str">
            <v>体育館</v>
          </cell>
          <cell r="F154" t="str">
            <v>RC</v>
          </cell>
          <cell r="G154">
            <v>850</v>
          </cell>
          <cell r="H154">
            <v>0</v>
          </cell>
          <cell r="I154">
            <v>0</v>
          </cell>
          <cell r="J154">
            <v>0</v>
          </cell>
          <cell r="K154">
            <v>850</v>
          </cell>
          <cell r="L154">
            <v>1</v>
          </cell>
          <cell r="M154">
            <v>0</v>
          </cell>
          <cell r="N154">
            <v>43</v>
          </cell>
          <cell r="O154">
            <v>25196</v>
          </cell>
        </row>
        <row r="155">
          <cell r="A155">
            <v>571</v>
          </cell>
          <cell r="B155" t="str">
            <v>学校教育施設</v>
          </cell>
          <cell r="C155" t="str">
            <v>学校施設課</v>
          </cell>
          <cell r="D155" t="str">
            <v>睦合中学校</v>
          </cell>
          <cell r="E155" t="str">
            <v>プール更衣室</v>
          </cell>
          <cell r="F155" t="str">
            <v>CB</v>
          </cell>
          <cell r="G155">
            <v>62.87</v>
          </cell>
          <cell r="H155">
            <v>0</v>
          </cell>
          <cell r="I155">
            <v>0</v>
          </cell>
          <cell r="J155">
            <v>0</v>
          </cell>
          <cell r="K155">
            <v>62.87</v>
          </cell>
          <cell r="L155">
            <v>1</v>
          </cell>
          <cell r="M155">
            <v>0</v>
          </cell>
          <cell r="N155">
            <v>38</v>
          </cell>
          <cell r="O155">
            <v>26854</v>
          </cell>
        </row>
        <row r="156">
          <cell r="A156">
            <v>654</v>
          </cell>
          <cell r="B156" t="str">
            <v>学校教育施設</v>
          </cell>
          <cell r="C156" t="str">
            <v>学校施設課</v>
          </cell>
          <cell r="D156" t="str">
            <v>睦合東中学校</v>
          </cell>
          <cell r="E156" t="str">
            <v>北棟校舎</v>
          </cell>
          <cell r="F156" t="str">
            <v>RC</v>
          </cell>
          <cell r="G156">
            <v>1945.09</v>
          </cell>
          <cell r="H156">
            <v>41.52</v>
          </cell>
          <cell r="I156">
            <v>0</v>
          </cell>
          <cell r="J156">
            <v>0</v>
          </cell>
          <cell r="K156">
            <v>1986.61</v>
          </cell>
          <cell r="L156">
            <v>1</v>
          </cell>
          <cell r="M156">
            <v>1</v>
          </cell>
          <cell r="N156">
            <v>24</v>
          </cell>
          <cell r="O156">
            <v>32228</v>
          </cell>
        </row>
        <row r="157">
          <cell r="A157">
            <v>655</v>
          </cell>
          <cell r="B157" t="str">
            <v>学校教育施設</v>
          </cell>
          <cell r="C157" t="str">
            <v>学校施設課</v>
          </cell>
          <cell r="D157" t="str">
            <v>睦合東中学校</v>
          </cell>
          <cell r="E157" t="str">
            <v>体育館棟</v>
          </cell>
          <cell r="F157" t="str">
            <v>RC</v>
          </cell>
          <cell r="G157">
            <v>3334.34</v>
          </cell>
          <cell r="H157">
            <v>0</v>
          </cell>
          <cell r="I157">
            <v>0</v>
          </cell>
          <cell r="J157">
            <v>0</v>
          </cell>
          <cell r="K157">
            <v>3334.34</v>
          </cell>
          <cell r="L157">
            <v>1</v>
          </cell>
          <cell r="M157">
            <v>0</v>
          </cell>
          <cell r="N157">
            <v>24</v>
          </cell>
          <cell r="O157">
            <v>32228</v>
          </cell>
        </row>
        <row r="158">
          <cell r="A158">
            <v>656</v>
          </cell>
          <cell r="B158" t="str">
            <v>学校教育施設</v>
          </cell>
          <cell r="C158" t="str">
            <v>学校施設課</v>
          </cell>
          <cell r="D158" t="str">
            <v>睦合東中学校</v>
          </cell>
          <cell r="E158" t="str">
            <v>東棟校舎</v>
          </cell>
          <cell r="F158" t="str">
            <v>RC</v>
          </cell>
          <cell r="G158">
            <v>2126</v>
          </cell>
          <cell r="H158">
            <v>66.84</v>
          </cell>
          <cell r="I158">
            <v>0</v>
          </cell>
          <cell r="J158">
            <v>0</v>
          </cell>
          <cell r="K158">
            <v>2192.84</v>
          </cell>
          <cell r="L158">
            <v>1</v>
          </cell>
          <cell r="M158">
            <v>0</v>
          </cell>
          <cell r="N158">
            <v>24</v>
          </cell>
          <cell r="O158">
            <v>32228</v>
          </cell>
        </row>
        <row r="159">
          <cell r="A159">
            <v>657</v>
          </cell>
          <cell r="B159" t="str">
            <v>学校教育施設</v>
          </cell>
          <cell r="C159" t="str">
            <v>学校施設課</v>
          </cell>
          <cell r="D159" t="str">
            <v>睦合東中学校</v>
          </cell>
          <cell r="E159" t="str">
            <v>西棟校舎</v>
          </cell>
          <cell r="F159" t="str">
            <v>RC</v>
          </cell>
          <cell r="G159">
            <v>2947</v>
          </cell>
          <cell r="H159">
            <v>0</v>
          </cell>
          <cell r="I159">
            <v>0</v>
          </cell>
          <cell r="J159">
            <v>0</v>
          </cell>
          <cell r="K159">
            <v>2947</v>
          </cell>
          <cell r="L159">
            <v>1</v>
          </cell>
          <cell r="M159">
            <v>0</v>
          </cell>
          <cell r="N159">
            <v>24</v>
          </cell>
          <cell r="O159">
            <v>32228</v>
          </cell>
        </row>
        <row r="160">
          <cell r="A160">
            <v>659</v>
          </cell>
          <cell r="B160" t="str">
            <v>学校教育施設</v>
          </cell>
          <cell r="C160" t="str">
            <v>学校施設課</v>
          </cell>
          <cell r="D160" t="str">
            <v>睦合東中学校</v>
          </cell>
          <cell r="E160" t="str">
            <v>渡り廊下棟</v>
          </cell>
          <cell r="F160" t="str">
            <v>RC</v>
          </cell>
          <cell r="G160">
            <v>256.36</v>
          </cell>
          <cell r="H160">
            <v>0</v>
          </cell>
          <cell r="I160">
            <v>0</v>
          </cell>
          <cell r="J160">
            <v>0</v>
          </cell>
          <cell r="K160">
            <v>256.36</v>
          </cell>
          <cell r="L160">
            <v>1</v>
          </cell>
          <cell r="M160">
            <v>0</v>
          </cell>
          <cell r="N160">
            <v>24</v>
          </cell>
          <cell r="O160">
            <v>32228</v>
          </cell>
        </row>
        <row r="161">
          <cell r="A161">
            <v>660</v>
          </cell>
          <cell r="B161" t="str">
            <v>学校教育施設</v>
          </cell>
          <cell r="C161" t="str">
            <v>学校施設課</v>
          </cell>
          <cell r="D161" t="str">
            <v>睦合東中学校</v>
          </cell>
          <cell r="E161" t="str">
            <v>プール更衣棟</v>
          </cell>
          <cell r="F161" t="str">
            <v>CB</v>
          </cell>
          <cell r="G161">
            <v>122.6</v>
          </cell>
          <cell r="H161">
            <v>0</v>
          </cell>
          <cell r="I161">
            <v>0</v>
          </cell>
          <cell r="J161">
            <v>0</v>
          </cell>
          <cell r="K161">
            <v>122.6</v>
          </cell>
          <cell r="L161">
            <v>1</v>
          </cell>
          <cell r="M161">
            <v>0</v>
          </cell>
          <cell r="N161">
            <v>23</v>
          </cell>
          <cell r="O161">
            <v>32298</v>
          </cell>
        </row>
        <row r="162">
          <cell r="A162">
            <v>498</v>
          </cell>
          <cell r="B162" t="str">
            <v>学校教育施設</v>
          </cell>
          <cell r="C162" t="str">
            <v>学校施設課</v>
          </cell>
          <cell r="D162" t="str">
            <v>毛利台小学校</v>
          </cell>
          <cell r="E162" t="str">
            <v>北棟校舎</v>
          </cell>
          <cell r="F162" t="str">
            <v>RC</v>
          </cell>
          <cell r="G162">
            <v>1265.8</v>
          </cell>
          <cell r="H162">
            <v>0</v>
          </cell>
          <cell r="I162">
            <v>0</v>
          </cell>
          <cell r="J162">
            <v>0</v>
          </cell>
          <cell r="K162">
            <v>1265.8</v>
          </cell>
          <cell r="L162">
            <v>1</v>
          </cell>
          <cell r="M162">
            <v>0</v>
          </cell>
          <cell r="N162">
            <v>28</v>
          </cell>
          <cell r="O162">
            <v>30410</v>
          </cell>
        </row>
        <row r="163">
          <cell r="A163">
            <v>497</v>
          </cell>
          <cell r="B163" t="str">
            <v>学校教育施設</v>
          </cell>
          <cell r="C163" t="str">
            <v>学校施設課</v>
          </cell>
          <cell r="D163" t="str">
            <v>毛利台小学校</v>
          </cell>
          <cell r="E163" t="str">
            <v>プール棟</v>
          </cell>
          <cell r="F163" t="str">
            <v>RC</v>
          </cell>
          <cell r="G163">
            <v>511.84</v>
          </cell>
          <cell r="H163">
            <v>0</v>
          </cell>
          <cell r="I163">
            <v>0</v>
          </cell>
          <cell r="J163">
            <v>0</v>
          </cell>
          <cell r="K163">
            <v>511.84</v>
          </cell>
          <cell r="L163">
            <v>1</v>
          </cell>
          <cell r="M163">
            <v>0</v>
          </cell>
          <cell r="N163">
            <v>31</v>
          </cell>
          <cell r="O163">
            <v>29626</v>
          </cell>
        </row>
        <row r="164">
          <cell r="A164">
            <v>495</v>
          </cell>
          <cell r="B164" t="str">
            <v>学校教育施設</v>
          </cell>
          <cell r="C164" t="str">
            <v>学校施設課</v>
          </cell>
          <cell r="D164" t="str">
            <v>毛利台小学校</v>
          </cell>
          <cell r="E164" t="str">
            <v>中央校舎</v>
          </cell>
          <cell r="F164" t="str">
            <v>RC</v>
          </cell>
          <cell r="G164">
            <v>3352.68</v>
          </cell>
          <cell r="H164">
            <v>0</v>
          </cell>
          <cell r="I164">
            <v>0</v>
          </cell>
          <cell r="J164">
            <v>0</v>
          </cell>
          <cell r="K164">
            <v>3352.68</v>
          </cell>
          <cell r="L164">
            <v>1</v>
          </cell>
          <cell r="M164">
            <v>1</v>
          </cell>
          <cell r="N164">
            <v>31</v>
          </cell>
          <cell r="O164">
            <v>29313</v>
          </cell>
        </row>
        <row r="165">
          <cell r="A165">
            <v>496</v>
          </cell>
          <cell r="B165" t="str">
            <v>学校教育施設</v>
          </cell>
          <cell r="C165" t="str">
            <v>学校施設課</v>
          </cell>
          <cell r="D165" t="str">
            <v>毛利台小学校</v>
          </cell>
          <cell r="E165" t="str">
            <v>東棟校舎</v>
          </cell>
          <cell r="F165" t="str">
            <v>RC</v>
          </cell>
          <cell r="G165">
            <v>2601.17</v>
          </cell>
          <cell r="H165">
            <v>0</v>
          </cell>
          <cell r="I165">
            <v>0</v>
          </cell>
          <cell r="J165">
            <v>0</v>
          </cell>
          <cell r="K165">
            <v>2601.17</v>
          </cell>
          <cell r="L165">
            <v>1</v>
          </cell>
          <cell r="M165">
            <v>0</v>
          </cell>
          <cell r="N165">
            <v>31</v>
          </cell>
          <cell r="O165">
            <v>29313</v>
          </cell>
        </row>
        <row r="166">
          <cell r="A166">
            <v>683</v>
          </cell>
          <cell r="B166" t="str">
            <v>学校教育施設</v>
          </cell>
          <cell r="C166" t="str">
            <v>保健給食課</v>
          </cell>
          <cell r="D166" t="str">
            <v>毛利台小学校</v>
          </cell>
          <cell r="E166" t="str">
            <v>給食調理場</v>
          </cell>
          <cell r="F166" t="str">
            <v>RC</v>
          </cell>
          <cell r="G166">
            <v>608.54999999999995</v>
          </cell>
          <cell r="H166">
            <v>9.6199999999999992</v>
          </cell>
          <cell r="I166">
            <v>0</v>
          </cell>
          <cell r="J166">
            <v>0</v>
          </cell>
          <cell r="K166">
            <v>618.16999999999996</v>
          </cell>
          <cell r="L166">
            <v>1</v>
          </cell>
          <cell r="M166">
            <v>0</v>
          </cell>
          <cell r="N166">
            <v>1</v>
          </cell>
          <cell r="O166">
            <v>40602</v>
          </cell>
        </row>
        <row r="167">
          <cell r="A167">
            <v>461</v>
          </cell>
          <cell r="B167" t="str">
            <v>学校教育施設</v>
          </cell>
          <cell r="C167" t="str">
            <v>学校施設課</v>
          </cell>
          <cell r="D167" t="str">
            <v>緑ケ丘小学校</v>
          </cell>
          <cell r="E167" t="str">
            <v>プール更衣室</v>
          </cell>
          <cell r="F167" t="str">
            <v>CB</v>
          </cell>
          <cell r="G167">
            <v>79</v>
          </cell>
          <cell r="H167">
            <v>0</v>
          </cell>
          <cell r="I167">
            <v>0</v>
          </cell>
          <cell r="J167">
            <v>0</v>
          </cell>
          <cell r="K167">
            <v>79</v>
          </cell>
          <cell r="L167">
            <v>1</v>
          </cell>
          <cell r="M167">
            <v>0</v>
          </cell>
          <cell r="N167">
            <v>13</v>
          </cell>
          <cell r="O167">
            <v>35944</v>
          </cell>
        </row>
        <row r="168">
          <cell r="A168">
            <v>458</v>
          </cell>
          <cell r="B168" t="str">
            <v>学校教育施設</v>
          </cell>
          <cell r="C168" t="str">
            <v>学校施設課</v>
          </cell>
          <cell r="D168" t="str">
            <v>緑ケ丘小学校</v>
          </cell>
          <cell r="E168" t="str">
            <v>体育館</v>
          </cell>
          <cell r="F168" t="str">
            <v>RC</v>
          </cell>
          <cell r="G168">
            <v>886.59</v>
          </cell>
          <cell r="H168">
            <v>19.8</v>
          </cell>
          <cell r="I168">
            <v>0</v>
          </cell>
          <cell r="J168">
            <v>0</v>
          </cell>
          <cell r="K168">
            <v>906.39</v>
          </cell>
          <cell r="L168">
            <v>1</v>
          </cell>
          <cell r="M168">
            <v>0</v>
          </cell>
          <cell r="N168">
            <v>30</v>
          </cell>
          <cell r="O168">
            <v>29720</v>
          </cell>
        </row>
        <row r="169">
          <cell r="A169">
            <v>451</v>
          </cell>
          <cell r="B169" t="str">
            <v>学校教育施設</v>
          </cell>
          <cell r="C169" t="str">
            <v>学校施設課</v>
          </cell>
          <cell r="D169" t="str">
            <v>緑ケ丘小学校</v>
          </cell>
          <cell r="E169" t="str">
            <v>東棟校舎</v>
          </cell>
          <cell r="F169" t="str">
            <v>RC</v>
          </cell>
          <cell r="G169">
            <v>2007.64</v>
          </cell>
          <cell r="H169">
            <v>748.5</v>
          </cell>
          <cell r="I169">
            <v>0</v>
          </cell>
          <cell r="J169">
            <v>0</v>
          </cell>
          <cell r="K169">
            <v>2756.14</v>
          </cell>
          <cell r="L169">
            <v>1</v>
          </cell>
          <cell r="M169">
            <v>1</v>
          </cell>
          <cell r="N169">
            <v>46</v>
          </cell>
          <cell r="O169">
            <v>24186</v>
          </cell>
        </row>
        <row r="170">
          <cell r="A170">
            <v>455</v>
          </cell>
          <cell r="B170" t="str">
            <v>学校教育施設</v>
          </cell>
          <cell r="C170" t="str">
            <v>学校施設課</v>
          </cell>
          <cell r="D170" t="str">
            <v>緑ケ丘小学校</v>
          </cell>
          <cell r="E170" t="str">
            <v>南棟校舎</v>
          </cell>
          <cell r="F170" t="str">
            <v>RC</v>
          </cell>
          <cell r="G170">
            <v>1857.97</v>
          </cell>
          <cell r="H170">
            <v>128.1</v>
          </cell>
          <cell r="I170">
            <v>0</v>
          </cell>
          <cell r="J170">
            <v>0</v>
          </cell>
          <cell r="K170">
            <v>1986.07</v>
          </cell>
          <cell r="L170">
            <v>1</v>
          </cell>
          <cell r="M170">
            <v>0</v>
          </cell>
          <cell r="N170">
            <v>32</v>
          </cell>
          <cell r="O170">
            <v>29305</v>
          </cell>
        </row>
        <row r="171">
          <cell r="A171">
            <v>453</v>
          </cell>
          <cell r="B171" t="str">
            <v>学校教育施設</v>
          </cell>
          <cell r="C171" t="str">
            <v>学校施設課</v>
          </cell>
          <cell r="D171" t="str">
            <v>緑ケ丘小学校</v>
          </cell>
          <cell r="E171" t="str">
            <v>西棟校舎</v>
          </cell>
          <cell r="F171" t="str">
            <v>RC</v>
          </cell>
          <cell r="G171">
            <v>1412.77</v>
          </cell>
          <cell r="H171">
            <v>740.47</v>
          </cell>
          <cell r="I171">
            <v>63.92</v>
          </cell>
          <cell r="J171">
            <v>0</v>
          </cell>
          <cell r="K171">
            <v>2217.16</v>
          </cell>
          <cell r="L171">
            <v>1</v>
          </cell>
          <cell r="M171">
            <v>0</v>
          </cell>
          <cell r="N171">
            <v>41</v>
          </cell>
          <cell r="O171">
            <v>26012</v>
          </cell>
        </row>
        <row r="172">
          <cell r="A172">
            <v>699</v>
          </cell>
          <cell r="B172" t="str">
            <v>学校教育施設</v>
          </cell>
          <cell r="C172" t="str">
            <v>保健給食課</v>
          </cell>
          <cell r="D172" t="str">
            <v>緑ケ丘小学校</v>
          </cell>
          <cell r="E172" t="str">
            <v>給食調理場</v>
          </cell>
          <cell r="F172" t="str">
            <v>RC</v>
          </cell>
          <cell r="G172">
            <v>409</v>
          </cell>
          <cell r="H172">
            <v>0</v>
          </cell>
          <cell r="I172">
            <v>0</v>
          </cell>
          <cell r="J172">
            <v>0</v>
          </cell>
          <cell r="K172">
            <v>409</v>
          </cell>
          <cell r="L172">
            <v>1</v>
          </cell>
          <cell r="M172">
            <v>0</v>
          </cell>
          <cell r="N172">
            <v>7</v>
          </cell>
          <cell r="O172">
            <v>38425</v>
          </cell>
        </row>
        <row r="173">
          <cell r="A173">
            <v>621</v>
          </cell>
          <cell r="B173" t="str">
            <v>学校教育施設</v>
          </cell>
          <cell r="C173" t="str">
            <v>学校施設課</v>
          </cell>
          <cell r="D173" t="str">
            <v>林中学校</v>
          </cell>
          <cell r="E173" t="str">
            <v>プール更衣室</v>
          </cell>
          <cell r="F173" t="str">
            <v>W</v>
          </cell>
          <cell r="G173">
            <v>61.27</v>
          </cell>
          <cell r="H173">
            <v>0</v>
          </cell>
          <cell r="I173">
            <v>0</v>
          </cell>
          <cell r="J173">
            <v>0</v>
          </cell>
          <cell r="K173">
            <v>61.27</v>
          </cell>
          <cell r="L173">
            <v>1</v>
          </cell>
          <cell r="M173">
            <v>0</v>
          </cell>
          <cell r="N173">
            <v>32</v>
          </cell>
          <cell r="O173">
            <v>29050</v>
          </cell>
        </row>
        <row r="174">
          <cell r="A174">
            <v>624</v>
          </cell>
          <cell r="B174" t="str">
            <v>学校教育施設</v>
          </cell>
          <cell r="C174" t="str">
            <v>学校施設課</v>
          </cell>
          <cell r="D174" t="str">
            <v>林中学校</v>
          </cell>
          <cell r="E174" t="str">
            <v>武道場</v>
          </cell>
          <cell r="F174" t="str">
            <v>S</v>
          </cell>
          <cell r="G174">
            <v>355.31</v>
          </cell>
          <cell r="H174">
            <v>21.6</v>
          </cell>
          <cell r="I174">
            <v>0</v>
          </cell>
          <cell r="J174">
            <v>0</v>
          </cell>
          <cell r="K174">
            <v>376.91</v>
          </cell>
          <cell r="L174">
            <v>1</v>
          </cell>
          <cell r="M174">
            <v>0</v>
          </cell>
          <cell r="N174">
            <v>19</v>
          </cell>
          <cell r="O174">
            <v>34038</v>
          </cell>
        </row>
        <row r="175">
          <cell r="A175">
            <v>619</v>
          </cell>
          <cell r="B175" t="str">
            <v>学校教育施設</v>
          </cell>
          <cell r="C175" t="str">
            <v>学校施設課</v>
          </cell>
          <cell r="D175" t="str">
            <v>林中学校</v>
          </cell>
          <cell r="E175" t="str">
            <v>体育館</v>
          </cell>
          <cell r="F175" t="str">
            <v>RC</v>
          </cell>
          <cell r="G175">
            <v>914.5</v>
          </cell>
          <cell r="H175">
            <v>22.83</v>
          </cell>
          <cell r="I175">
            <v>0</v>
          </cell>
          <cell r="J175">
            <v>0</v>
          </cell>
          <cell r="K175">
            <v>937.33</v>
          </cell>
          <cell r="L175">
            <v>1</v>
          </cell>
          <cell r="M175">
            <v>0</v>
          </cell>
          <cell r="N175">
            <v>34</v>
          </cell>
          <cell r="O175">
            <v>28306</v>
          </cell>
        </row>
        <row r="176">
          <cell r="A176">
            <v>617</v>
          </cell>
          <cell r="B176" t="str">
            <v>学校教育施設</v>
          </cell>
          <cell r="C176" t="str">
            <v>学校施設課</v>
          </cell>
          <cell r="D176" t="str">
            <v>林中学校</v>
          </cell>
          <cell r="E176" t="str">
            <v>西棟校舎</v>
          </cell>
          <cell r="F176" t="str">
            <v>RC</v>
          </cell>
          <cell r="G176">
            <v>1381.23</v>
          </cell>
          <cell r="H176">
            <v>76.459999999999994</v>
          </cell>
          <cell r="I176">
            <v>0</v>
          </cell>
          <cell r="J176">
            <v>0</v>
          </cell>
          <cell r="K176">
            <v>1457.69</v>
          </cell>
          <cell r="L176">
            <v>1</v>
          </cell>
          <cell r="M176">
            <v>0</v>
          </cell>
          <cell r="N176">
            <v>34</v>
          </cell>
          <cell r="O176">
            <v>28217</v>
          </cell>
        </row>
        <row r="177">
          <cell r="A177">
            <v>616</v>
          </cell>
          <cell r="B177" t="str">
            <v>学校教育施設</v>
          </cell>
          <cell r="C177" t="str">
            <v>学校施設課</v>
          </cell>
          <cell r="D177" t="str">
            <v>林中学校</v>
          </cell>
          <cell r="E177" t="str">
            <v>南棟校舎</v>
          </cell>
          <cell r="F177" t="str">
            <v>RC</v>
          </cell>
          <cell r="G177">
            <v>4580.6000000000004</v>
          </cell>
          <cell r="H177">
            <v>49.8</v>
          </cell>
          <cell r="I177">
            <v>0</v>
          </cell>
          <cell r="J177">
            <v>0</v>
          </cell>
          <cell r="K177">
            <v>4630.3999999999996</v>
          </cell>
          <cell r="L177">
            <v>1</v>
          </cell>
          <cell r="M177">
            <v>1</v>
          </cell>
          <cell r="N177">
            <v>34</v>
          </cell>
          <cell r="O177">
            <v>28217</v>
          </cell>
        </row>
        <row r="178">
          <cell r="A178">
            <v>92</v>
          </cell>
          <cell r="B178" t="str">
            <v>環境施設</v>
          </cell>
          <cell r="C178" t="str">
            <v>環境事業課</v>
          </cell>
          <cell r="D178" t="str">
            <v>資源化センター</v>
          </cell>
          <cell r="E178" t="str">
            <v>リサイクル処理施設</v>
          </cell>
          <cell r="F178" t="str">
            <v>S</v>
          </cell>
          <cell r="G178">
            <v>2530.11</v>
          </cell>
          <cell r="H178">
            <v>0</v>
          </cell>
          <cell r="I178">
            <v>0</v>
          </cell>
          <cell r="J178">
            <v>0</v>
          </cell>
          <cell r="K178">
            <v>2530.11</v>
          </cell>
          <cell r="L178">
            <v>1</v>
          </cell>
          <cell r="M178">
            <v>1</v>
          </cell>
          <cell r="N178">
            <v>12</v>
          </cell>
          <cell r="O178">
            <v>36585</v>
          </cell>
        </row>
        <row r="179">
          <cell r="A179">
            <v>114</v>
          </cell>
          <cell r="B179" t="str">
            <v>環境施設</v>
          </cell>
          <cell r="C179" t="str">
            <v>生活環境課</v>
          </cell>
          <cell r="D179" t="str">
            <v>衛生プラント</v>
          </cell>
          <cell r="E179" t="str">
            <v>厚生施設</v>
          </cell>
          <cell r="F179" t="str">
            <v>S</v>
          </cell>
          <cell r="G179">
            <v>119.42</v>
          </cell>
          <cell r="H179">
            <v>0</v>
          </cell>
          <cell r="I179">
            <v>0</v>
          </cell>
          <cell r="J179">
            <v>0</v>
          </cell>
          <cell r="K179">
            <v>119.42</v>
          </cell>
          <cell r="L179">
            <v>1</v>
          </cell>
          <cell r="M179">
            <v>0</v>
          </cell>
          <cell r="N179">
            <v>13</v>
          </cell>
          <cell r="O179">
            <v>35888</v>
          </cell>
        </row>
        <row r="180">
          <cell r="A180">
            <v>110</v>
          </cell>
          <cell r="B180" t="str">
            <v>環境施設</v>
          </cell>
          <cell r="C180" t="str">
            <v>生活環境課</v>
          </cell>
          <cell r="D180" t="str">
            <v>衛生プラント</v>
          </cell>
          <cell r="E180" t="str">
            <v>処理棟</v>
          </cell>
          <cell r="F180" t="str">
            <v>RC</v>
          </cell>
          <cell r="G180">
            <v>2097.64</v>
          </cell>
          <cell r="H180">
            <v>0</v>
          </cell>
          <cell r="I180">
            <v>0</v>
          </cell>
          <cell r="J180">
            <v>0</v>
          </cell>
          <cell r="K180">
            <v>2097.64</v>
          </cell>
          <cell r="L180">
            <v>1</v>
          </cell>
          <cell r="M180">
            <v>0</v>
          </cell>
          <cell r="N180">
            <v>14</v>
          </cell>
          <cell r="O180">
            <v>35734</v>
          </cell>
        </row>
        <row r="181">
          <cell r="A181">
            <v>108</v>
          </cell>
          <cell r="B181" t="str">
            <v>環境施設</v>
          </cell>
          <cell r="C181" t="str">
            <v>生活環境課</v>
          </cell>
          <cell r="D181" t="str">
            <v>衛生プラント</v>
          </cell>
          <cell r="E181" t="str">
            <v>管理事務所</v>
          </cell>
          <cell r="F181" t="str">
            <v>RC</v>
          </cell>
          <cell r="G181">
            <v>596.97</v>
          </cell>
          <cell r="H181">
            <v>0</v>
          </cell>
          <cell r="I181">
            <v>0</v>
          </cell>
          <cell r="J181">
            <v>0</v>
          </cell>
          <cell r="K181">
            <v>596.97</v>
          </cell>
          <cell r="L181">
            <v>1</v>
          </cell>
          <cell r="M181">
            <v>1</v>
          </cell>
          <cell r="N181">
            <v>23</v>
          </cell>
          <cell r="O181">
            <v>32577</v>
          </cell>
        </row>
        <row r="182">
          <cell r="A182">
            <v>233</v>
          </cell>
          <cell r="B182" t="str">
            <v>市営住宅</v>
          </cell>
          <cell r="C182" t="str">
            <v>住宅課</v>
          </cell>
          <cell r="D182" t="str">
            <v>富士見町団地</v>
          </cell>
          <cell r="E182" t="str">
            <v>住宅</v>
          </cell>
          <cell r="F182" t="str">
            <v>RC</v>
          </cell>
          <cell r="G182">
            <v>1906.8</v>
          </cell>
          <cell r="H182">
            <v>0</v>
          </cell>
          <cell r="I182">
            <v>0</v>
          </cell>
          <cell r="J182">
            <v>0</v>
          </cell>
          <cell r="K182">
            <v>1906.8</v>
          </cell>
          <cell r="L182">
            <v>1</v>
          </cell>
          <cell r="M182">
            <v>1</v>
          </cell>
          <cell r="N182">
            <v>29</v>
          </cell>
          <cell r="O182">
            <v>30385</v>
          </cell>
        </row>
        <row r="183">
          <cell r="A183">
            <v>265</v>
          </cell>
          <cell r="B183" t="str">
            <v>市営住宅</v>
          </cell>
          <cell r="C183" t="str">
            <v>住宅課</v>
          </cell>
          <cell r="D183" t="str">
            <v>上向原ハイツ集会所</v>
          </cell>
          <cell r="E183" t="str">
            <v>集会所</v>
          </cell>
          <cell r="F183" t="str">
            <v>S</v>
          </cell>
          <cell r="G183">
            <v>185.19</v>
          </cell>
          <cell r="H183">
            <v>0</v>
          </cell>
          <cell r="I183">
            <v>0</v>
          </cell>
          <cell r="J183">
            <v>0</v>
          </cell>
          <cell r="K183">
            <v>185.19</v>
          </cell>
          <cell r="L183">
            <v>1</v>
          </cell>
          <cell r="M183">
            <v>1</v>
          </cell>
          <cell r="N183">
            <v>9</v>
          </cell>
          <cell r="O183">
            <v>37696</v>
          </cell>
        </row>
        <row r="184">
          <cell r="A184">
            <v>250</v>
          </cell>
          <cell r="B184" t="str">
            <v>市営住宅</v>
          </cell>
          <cell r="C184" t="str">
            <v>住宅課</v>
          </cell>
          <cell r="D184" t="str">
            <v>宮の里ハイツ</v>
          </cell>
          <cell r="E184" t="str">
            <v>住宅</v>
          </cell>
          <cell r="F184" t="str">
            <v>SRC</v>
          </cell>
          <cell r="G184">
            <v>5375.96</v>
          </cell>
          <cell r="H184">
            <v>0</v>
          </cell>
          <cell r="I184">
            <v>0</v>
          </cell>
          <cell r="J184">
            <v>0</v>
          </cell>
          <cell r="K184">
            <v>5375.96</v>
          </cell>
          <cell r="L184">
            <v>1</v>
          </cell>
          <cell r="M184">
            <v>1</v>
          </cell>
          <cell r="N184">
            <v>13</v>
          </cell>
          <cell r="O184">
            <v>36115</v>
          </cell>
        </row>
        <row r="185">
          <cell r="A185">
            <v>244</v>
          </cell>
          <cell r="B185" t="str">
            <v>市営住宅</v>
          </cell>
          <cell r="C185" t="str">
            <v>住宅課</v>
          </cell>
          <cell r="D185" t="str">
            <v>妻田東ハイツ（３）</v>
          </cell>
          <cell r="E185" t="str">
            <v>住宅</v>
          </cell>
          <cell r="F185" t="str">
            <v>RC</v>
          </cell>
          <cell r="G185">
            <v>2591.1799999999998</v>
          </cell>
          <cell r="H185">
            <v>0</v>
          </cell>
          <cell r="I185">
            <v>0</v>
          </cell>
          <cell r="J185">
            <v>0</v>
          </cell>
          <cell r="K185">
            <v>2591.1799999999998</v>
          </cell>
          <cell r="L185">
            <v>1</v>
          </cell>
          <cell r="M185">
            <v>1</v>
          </cell>
          <cell r="N185">
            <v>17</v>
          </cell>
          <cell r="O185">
            <v>34769</v>
          </cell>
        </row>
        <row r="186">
          <cell r="A186">
            <v>242</v>
          </cell>
          <cell r="B186" t="str">
            <v>市営住宅</v>
          </cell>
          <cell r="C186" t="str">
            <v>住宅課</v>
          </cell>
          <cell r="D186" t="str">
            <v>妻田東ハイツ（２）</v>
          </cell>
          <cell r="E186" t="str">
            <v>住宅</v>
          </cell>
          <cell r="F186" t="str">
            <v>RC</v>
          </cell>
          <cell r="G186">
            <v>1407.12</v>
          </cell>
          <cell r="H186">
            <v>0</v>
          </cell>
          <cell r="I186">
            <v>0</v>
          </cell>
          <cell r="J186">
            <v>0</v>
          </cell>
          <cell r="K186">
            <v>1407.12</v>
          </cell>
          <cell r="L186">
            <v>1</v>
          </cell>
          <cell r="M186">
            <v>1</v>
          </cell>
          <cell r="N186">
            <v>17</v>
          </cell>
          <cell r="O186">
            <v>34598</v>
          </cell>
        </row>
        <row r="187">
          <cell r="A187">
            <v>266</v>
          </cell>
          <cell r="B187" t="str">
            <v>市営住宅</v>
          </cell>
          <cell r="C187" t="str">
            <v>住宅課</v>
          </cell>
          <cell r="D187" t="str">
            <v>上向原ハイツＢ</v>
          </cell>
          <cell r="E187" t="str">
            <v>住宅</v>
          </cell>
          <cell r="F187" t="str">
            <v>RC</v>
          </cell>
          <cell r="G187">
            <v>2620.64</v>
          </cell>
          <cell r="H187">
            <v>0</v>
          </cell>
          <cell r="I187">
            <v>0</v>
          </cell>
          <cell r="J187">
            <v>0</v>
          </cell>
          <cell r="K187">
            <v>2620.64</v>
          </cell>
          <cell r="L187">
            <v>1</v>
          </cell>
          <cell r="M187">
            <v>1</v>
          </cell>
          <cell r="N187">
            <v>6</v>
          </cell>
          <cell r="O187">
            <v>38776</v>
          </cell>
        </row>
        <row r="188">
          <cell r="A188">
            <v>235</v>
          </cell>
          <cell r="B188" t="str">
            <v>市営住宅</v>
          </cell>
          <cell r="C188" t="str">
            <v>住宅課</v>
          </cell>
          <cell r="D188" t="str">
            <v>旭町ハイツ</v>
          </cell>
          <cell r="E188" t="str">
            <v>住宅</v>
          </cell>
          <cell r="F188" t="str">
            <v>RC</v>
          </cell>
          <cell r="G188">
            <v>2069.36</v>
          </cell>
          <cell r="H188">
            <v>0</v>
          </cell>
          <cell r="I188">
            <v>0</v>
          </cell>
          <cell r="J188">
            <v>0</v>
          </cell>
          <cell r="K188">
            <v>2069.36</v>
          </cell>
          <cell r="L188">
            <v>1</v>
          </cell>
          <cell r="M188">
            <v>1</v>
          </cell>
          <cell r="N188">
            <v>22</v>
          </cell>
          <cell r="O188">
            <v>32864</v>
          </cell>
        </row>
        <row r="189">
          <cell r="A189">
            <v>261</v>
          </cell>
          <cell r="B189" t="str">
            <v>市営住宅</v>
          </cell>
          <cell r="C189" t="str">
            <v>住宅課</v>
          </cell>
          <cell r="D189" t="str">
            <v>上向原ハイツＡ</v>
          </cell>
          <cell r="E189" t="str">
            <v>住宅</v>
          </cell>
          <cell r="F189" t="str">
            <v>RC</v>
          </cell>
          <cell r="G189">
            <v>3163.45</v>
          </cell>
          <cell r="H189">
            <v>0</v>
          </cell>
          <cell r="I189">
            <v>0</v>
          </cell>
          <cell r="J189">
            <v>0</v>
          </cell>
          <cell r="K189">
            <v>3163.45</v>
          </cell>
          <cell r="L189">
            <v>1</v>
          </cell>
          <cell r="M189">
            <v>1</v>
          </cell>
          <cell r="N189">
            <v>9</v>
          </cell>
          <cell r="O189">
            <v>37572</v>
          </cell>
        </row>
        <row r="190">
          <cell r="A190">
            <v>230</v>
          </cell>
          <cell r="B190" t="str">
            <v>市営住宅</v>
          </cell>
          <cell r="C190" t="str">
            <v>住宅課</v>
          </cell>
          <cell r="D190" t="str">
            <v>吾妻団地</v>
          </cell>
          <cell r="E190" t="str">
            <v>住宅</v>
          </cell>
          <cell r="F190" t="str">
            <v>RC</v>
          </cell>
          <cell r="G190">
            <v>972.89</v>
          </cell>
          <cell r="H190">
            <v>0</v>
          </cell>
          <cell r="I190">
            <v>0</v>
          </cell>
          <cell r="J190">
            <v>0</v>
          </cell>
          <cell r="K190">
            <v>972.89</v>
          </cell>
          <cell r="L190">
            <v>1</v>
          </cell>
          <cell r="M190">
            <v>1</v>
          </cell>
          <cell r="N190">
            <v>39</v>
          </cell>
          <cell r="O190">
            <v>26661</v>
          </cell>
        </row>
        <row r="191">
          <cell r="A191">
            <v>231</v>
          </cell>
          <cell r="B191" t="str">
            <v>市営住宅</v>
          </cell>
          <cell r="C191" t="str">
            <v>住宅課</v>
          </cell>
          <cell r="D191" t="str">
            <v>吾妻（２）団地</v>
          </cell>
          <cell r="E191" t="str">
            <v>住宅</v>
          </cell>
          <cell r="F191" t="str">
            <v>RC</v>
          </cell>
          <cell r="G191">
            <v>1256.8900000000001</v>
          </cell>
          <cell r="H191">
            <v>0</v>
          </cell>
          <cell r="I191">
            <v>0</v>
          </cell>
          <cell r="J191">
            <v>0</v>
          </cell>
          <cell r="K191">
            <v>1256.8900000000001</v>
          </cell>
          <cell r="L191">
            <v>1</v>
          </cell>
          <cell r="M191">
            <v>1</v>
          </cell>
          <cell r="N191">
            <v>32</v>
          </cell>
          <cell r="O191">
            <v>29143</v>
          </cell>
        </row>
        <row r="192">
          <cell r="A192">
            <v>237</v>
          </cell>
          <cell r="B192" t="str">
            <v>市営住宅</v>
          </cell>
          <cell r="C192" t="str">
            <v>住宅課</v>
          </cell>
          <cell r="D192" t="str">
            <v>妻田東ハイツ（１）</v>
          </cell>
          <cell r="E192" t="str">
            <v>住宅</v>
          </cell>
          <cell r="F192" t="str">
            <v>RC</v>
          </cell>
          <cell r="G192">
            <v>2091.0500000000002</v>
          </cell>
          <cell r="H192">
            <v>0</v>
          </cell>
          <cell r="I192">
            <v>0</v>
          </cell>
          <cell r="J192">
            <v>0</v>
          </cell>
          <cell r="K192">
            <v>2091.0500000000002</v>
          </cell>
          <cell r="L192">
            <v>1</v>
          </cell>
          <cell r="M192">
            <v>1</v>
          </cell>
          <cell r="N192">
            <v>19</v>
          </cell>
          <cell r="O192">
            <v>33877</v>
          </cell>
        </row>
        <row r="193">
          <cell r="A193">
            <v>120</v>
          </cell>
          <cell r="B193" t="str">
            <v>市民施設</v>
          </cell>
          <cell r="C193" t="str">
            <v>くらし安全課</v>
          </cell>
          <cell r="D193" t="str">
            <v>中町２丁目自転車等駐車場</v>
          </cell>
          <cell r="E193" t="str">
            <v>駐輪場</v>
          </cell>
          <cell r="F193" t="str">
            <v>S</v>
          </cell>
          <cell r="G193">
            <v>1458.67</v>
          </cell>
          <cell r="H193">
            <v>0</v>
          </cell>
          <cell r="I193">
            <v>0</v>
          </cell>
          <cell r="J193">
            <v>0</v>
          </cell>
          <cell r="K193">
            <v>1458.67</v>
          </cell>
          <cell r="L193">
            <v>1</v>
          </cell>
          <cell r="M193">
            <v>1</v>
          </cell>
          <cell r="N193">
            <v>-1</v>
          </cell>
          <cell r="O193">
            <v>41085</v>
          </cell>
        </row>
        <row r="194">
          <cell r="A194">
            <v>126</v>
          </cell>
          <cell r="B194" t="str">
            <v>市民施設</v>
          </cell>
          <cell r="C194" t="str">
            <v>産業振興課</v>
          </cell>
          <cell r="D194" t="str">
            <v>勤労福祉センター</v>
          </cell>
          <cell r="E194" t="str">
            <v>会館</v>
          </cell>
          <cell r="F194" t="str">
            <v>RC</v>
          </cell>
          <cell r="G194">
            <v>1424.24</v>
          </cell>
          <cell r="H194">
            <v>0</v>
          </cell>
          <cell r="I194">
            <v>0</v>
          </cell>
          <cell r="J194">
            <v>0</v>
          </cell>
          <cell r="K194">
            <v>1424.24</v>
          </cell>
          <cell r="L194">
            <v>1</v>
          </cell>
          <cell r="M194">
            <v>1</v>
          </cell>
          <cell r="N194">
            <v>42</v>
          </cell>
          <cell r="O194">
            <v>25647</v>
          </cell>
        </row>
        <row r="195">
          <cell r="A195">
            <v>86</v>
          </cell>
          <cell r="B195" t="str">
            <v>市民施設</v>
          </cell>
          <cell r="C195" t="str">
            <v>市民課</v>
          </cell>
          <cell r="D195" t="str">
            <v>斎場</v>
          </cell>
          <cell r="E195" t="str">
            <v>式場棟</v>
          </cell>
          <cell r="F195" t="str">
            <v>RC</v>
          </cell>
          <cell r="G195">
            <v>1274</v>
          </cell>
          <cell r="H195">
            <v>0</v>
          </cell>
          <cell r="I195">
            <v>0</v>
          </cell>
          <cell r="J195">
            <v>0</v>
          </cell>
          <cell r="K195">
            <v>1274</v>
          </cell>
          <cell r="L195">
            <v>1</v>
          </cell>
          <cell r="M195">
            <v>0</v>
          </cell>
          <cell r="N195">
            <v>0</v>
          </cell>
          <cell r="O195">
            <v>40968</v>
          </cell>
        </row>
        <row r="196">
          <cell r="A196">
            <v>85</v>
          </cell>
          <cell r="B196" t="str">
            <v>市民施設</v>
          </cell>
          <cell r="C196" t="str">
            <v>市民課</v>
          </cell>
          <cell r="D196" t="str">
            <v>斎場</v>
          </cell>
          <cell r="E196" t="str">
            <v>火葬場</v>
          </cell>
          <cell r="F196" t="str">
            <v>RC</v>
          </cell>
          <cell r="G196">
            <v>5549</v>
          </cell>
          <cell r="H196">
            <v>0</v>
          </cell>
          <cell r="I196">
            <v>0</v>
          </cell>
          <cell r="J196">
            <v>0</v>
          </cell>
          <cell r="K196">
            <v>5549</v>
          </cell>
          <cell r="L196">
            <v>1</v>
          </cell>
          <cell r="M196">
            <v>1</v>
          </cell>
          <cell r="N196">
            <v>0</v>
          </cell>
          <cell r="O196">
            <v>40968</v>
          </cell>
        </row>
        <row r="197">
          <cell r="A197">
            <v>84</v>
          </cell>
          <cell r="B197" t="str">
            <v>市民施設</v>
          </cell>
          <cell r="C197" t="str">
            <v>人権男女参画課</v>
          </cell>
          <cell r="D197" t="str">
            <v>あつぎパートナーセンター・厚木市保健センター</v>
          </cell>
          <cell r="E197" t="str">
            <v>会館</v>
          </cell>
          <cell r="F197" t="str">
            <v>RC</v>
          </cell>
          <cell r="G197">
            <v>3111.71</v>
          </cell>
          <cell r="H197">
            <v>0</v>
          </cell>
          <cell r="I197">
            <v>0</v>
          </cell>
          <cell r="J197">
            <v>0</v>
          </cell>
          <cell r="K197">
            <v>3111.71</v>
          </cell>
          <cell r="L197">
            <v>1</v>
          </cell>
          <cell r="M197">
            <v>1</v>
          </cell>
          <cell r="N197">
            <v>29</v>
          </cell>
          <cell r="O197">
            <v>30274</v>
          </cell>
        </row>
        <row r="198">
          <cell r="A198">
            <v>852</v>
          </cell>
          <cell r="B198" t="str">
            <v>市民施設</v>
          </cell>
          <cell r="C198" t="str">
            <v>青少年課</v>
          </cell>
          <cell r="D198" t="str">
            <v>厚木シティプラザ</v>
          </cell>
          <cell r="E198" t="str">
            <v>図書館・ﾔﾝｺﾐ・科学館</v>
          </cell>
          <cell r="F198" t="str">
            <v>SRC</v>
          </cell>
          <cell r="G198">
            <v>10398.379999999999</v>
          </cell>
          <cell r="H198">
            <v>0</v>
          </cell>
          <cell r="I198">
            <v>0</v>
          </cell>
          <cell r="J198">
            <v>0</v>
          </cell>
          <cell r="K198">
            <v>10398.379999999999</v>
          </cell>
          <cell r="L198">
            <v>1</v>
          </cell>
          <cell r="M198">
            <v>1</v>
          </cell>
          <cell r="N198">
            <v>27</v>
          </cell>
          <cell r="O198">
            <v>30954</v>
          </cell>
        </row>
        <row r="199">
          <cell r="A199">
            <v>871</v>
          </cell>
          <cell r="B199" t="str">
            <v>市民施設</v>
          </cell>
          <cell r="C199" t="str">
            <v>中心市街地整備課</v>
          </cell>
          <cell r="D199" t="str">
            <v>厚木中央公園地下駐車場</v>
          </cell>
          <cell r="E199" t="str">
            <v>車庫</v>
          </cell>
          <cell r="F199" t="str">
            <v>RC</v>
          </cell>
          <cell r="G199">
            <v>20660.400000000001</v>
          </cell>
          <cell r="H199">
            <v>0</v>
          </cell>
          <cell r="I199">
            <v>0</v>
          </cell>
          <cell r="J199">
            <v>0</v>
          </cell>
          <cell r="K199">
            <v>20660.400000000001</v>
          </cell>
          <cell r="L199">
            <v>1</v>
          </cell>
          <cell r="M199">
            <v>1</v>
          </cell>
          <cell r="N199">
            <v>21</v>
          </cell>
          <cell r="O199">
            <v>33308</v>
          </cell>
        </row>
        <row r="200">
          <cell r="A200">
            <v>845</v>
          </cell>
          <cell r="B200" t="str">
            <v>社会教育施設</v>
          </cell>
          <cell r="C200" t="str">
            <v>スポーツ課</v>
          </cell>
          <cell r="D200" t="str">
            <v>猿ヶ島スポーツセンター</v>
          </cell>
          <cell r="E200" t="str">
            <v>体育館</v>
          </cell>
          <cell r="F200" t="str">
            <v>RC</v>
          </cell>
          <cell r="G200">
            <v>2566.65</v>
          </cell>
          <cell r="H200">
            <v>0</v>
          </cell>
          <cell r="I200">
            <v>0</v>
          </cell>
          <cell r="J200">
            <v>0</v>
          </cell>
          <cell r="K200">
            <v>2566.65</v>
          </cell>
          <cell r="L200">
            <v>1</v>
          </cell>
          <cell r="M200">
            <v>1</v>
          </cell>
          <cell r="N200">
            <v>14</v>
          </cell>
          <cell r="O200">
            <v>35521</v>
          </cell>
        </row>
        <row r="201">
          <cell r="A201">
            <v>836</v>
          </cell>
          <cell r="B201" t="str">
            <v>社会教育施設</v>
          </cell>
          <cell r="C201" t="str">
            <v>スポーツ課</v>
          </cell>
          <cell r="D201" t="str">
            <v>及川球技場</v>
          </cell>
          <cell r="E201" t="str">
            <v>観覧場Ａ棟</v>
          </cell>
          <cell r="F201" t="str">
            <v>RC</v>
          </cell>
          <cell r="G201">
            <v>1151.3499999999999</v>
          </cell>
          <cell r="H201">
            <v>0</v>
          </cell>
          <cell r="I201">
            <v>0</v>
          </cell>
          <cell r="J201">
            <v>0</v>
          </cell>
          <cell r="K201">
            <v>1151.3499999999999</v>
          </cell>
          <cell r="L201">
            <v>1</v>
          </cell>
          <cell r="M201">
            <v>1</v>
          </cell>
          <cell r="N201">
            <v>16</v>
          </cell>
          <cell r="O201">
            <v>35111</v>
          </cell>
        </row>
        <row r="202">
          <cell r="A202">
            <v>838</v>
          </cell>
          <cell r="B202" t="str">
            <v>社会教育施設</v>
          </cell>
          <cell r="C202" t="str">
            <v>スポーツ課</v>
          </cell>
          <cell r="D202" t="str">
            <v>及川球技場</v>
          </cell>
          <cell r="E202" t="str">
            <v>管理棟</v>
          </cell>
          <cell r="F202" t="str">
            <v>RC</v>
          </cell>
          <cell r="G202">
            <v>225.57</v>
          </cell>
          <cell r="H202">
            <v>0</v>
          </cell>
          <cell r="I202">
            <v>0</v>
          </cell>
          <cell r="J202">
            <v>0</v>
          </cell>
          <cell r="K202">
            <v>225.57</v>
          </cell>
          <cell r="L202">
            <v>1</v>
          </cell>
          <cell r="M202">
            <v>0</v>
          </cell>
          <cell r="N202">
            <v>16</v>
          </cell>
          <cell r="O202">
            <v>35111</v>
          </cell>
        </row>
        <row r="203">
          <cell r="A203">
            <v>837</v>
          </cell>
          <cell r="B203" t="str">
            <v>社会教育施設</v>
          </cell>
          <cell r="C203" t="str">
            <v>スポーツ課</v>
          </cell>
          <cell r="D203" t="str">
            <v>及川球技場</v>
          </cell>
          <cell r="E203" t="str">
            <v>観覧場Ｂ棟</v>
          </cell>
          <cell r="F203" t="str">
            <v>RC</v>
          </cell>
          <cell r="G203">
            <v>1151.3499999999999</v>
          </cell>
          <cell r="H203">
            <v>0</v>
          </cell>
          <cell r="I203">
            <v>0</v>
          </cell>
          <cell r="J203">
            <v>0</v>
          </cell>
          <cell r="K203">
            <v>1151.3499999999999</v>
          </cell>
          <cell r="L203">
            <v>1</v>
          </cell>
          <cell r="M203">
            <v>0</v>
          </cell>
          <cell r="N203">
            <v>16</v>
          </cell>
          <cell r="O203">
            <v>35111</v>
          </cell>
        </row>
        <row r="204">
          <cell r="A204">
            <v>834</v>
          </cell>
          <cell r="B204" t="str">
            <v>社会教育施設</v>
          </cell>
          <cell r="C204" t="str">
            <v>スポーツ課</v>
          </cell>
          <cell r="D204" t="str">
            <v>玉川野球場</v>
          </cell>
          <cell r="E204" t="str">
            <v>スコアボード</v>
          </cell>
          <cell r="F204" t="str">
            <v>S</v>
          </cell>
          <cell r="G204">
            <v>121.64</v>
          </cell>
          <cell r="H204">
            <v>0</v>
          </cell>
          <cell r="I204">
            <v>0</v>
          </cell>
          <cell r="J204">
            <v>0</v>
          </cell>
          <cell r="K204">
            <v>121.64</v>
          </cell>
          <cell r="L204">
            <v>1</v>
          </cell>
          <cell r="M204">
            <v>0</v>
          </cell>
          <cell r="N204">
            <v>14</v>
          </cell>
          <cell r="O204">
            <v>35870</v>
          </cell>
        </row>
        <row r="205">
          <cell r="A205">
            <v>833</v>
          </cell>
          <cell r="B205" t="str">
            <v>社会教育施設</v>
          </cell>
          <cell r="C205" t="str">
            <v>スポーツ課</v>
          </cell>
          <cell r="D205" t="str">
            <v>玉川野球場</v>
          </cell>
          <cell r="E205" t="str">
            <v>管理棟</v>
          </cell>
          <cell r="F205" t="str">
            <v>RC</v>
          </cell>
          <cell r="G205">
            <v>1478.6</v>
          </cell>
          <cell r="H205">
            <v>0</v>
          </cell>
          <cell r="I205">
            <v>0</v>
          </cell>
          <cell r="J205">
            <v>0</v>
          </cell>
          <cell r="K205">
            <v>1478.6</v>
          </cell>
          <cell r="L205">
            <v>1</v>
          </cell>
          <cell r="M205">
            <v>1</v>
          </cell>
          <cell r="N205">
            <v>31</v>
          </cell>
          <cell r="O205">
            <v>29402</v>
          </cell>
        </row>
        <row r="206">
          <cell r="A206">
            <v>832</v>
          </cell>
          <cell r="B206" t="str">
            <v>社会教育施設</v>
          </cell>
          <cell r="C206" t="str">
            <v>スポーツ課</v>
          </cell>
          <cell r="D206" t="str">
            <v>厚木野球場・テニスコート管理事務所</v>
          </cell>
          <cell r="E206" t="str">
            <v>管理事務所</v>
          </cell>
          <cell r="F206" t="str">
            <v>S</v>
          </cell>
          <cell r="G206">
            <v>155.52000000000001</v>
          </cell>
          <cell r="H206">
            <v>0</v>
          </cell>
          <cell r="I206">
            <v>0</v>
          </cell>
          <cell r="J206">
            <v>0</v>
          </cell>
          <cell r="K206">
            <v>155.52000000000001</v>
          </cell>
          <cell r="L206">
            <v>1</v>
          </cell>
          <cell r="M206">
            <v>1</v>
          </cell>
          <cell r="N206">
            <v>8</v>
          </cell>
          <cell r="O206">
            <v>37965</v>
          </cell>
        </row>
        <row r="207">
          <cell r="A207">
            <v>829</v>
          </cell>
          <cell r="B207" t="str">
            <v>社会教育施設</v>
          </cell>
          <cell r="C207" t="str">
            <v>スポーツ課</v>
          </cell>
          <cell r="D207" t="str">
            <v>市営水泳プール</v>
          </cell>
          <cell r="E207" t="str">
            <v>プール更衣室</v>
          </cell>
          <cell r="F207" t="str">
            <v>W</v>
          </cell>
          <cell r="G207">
            <v>68.5</v>
          </cell>
          <cell r="H207">
            <v>0</v>
          </cell>
          <cell r="I207">
            <v>0</v>
          </cell>
          <cell r="J207">
            <v>0</v>
          </cell>
          <cell r="K207">
            <v>68.5</v>
          </cell>
          <cell r="L207">
            <v>1</v>
          </cell>
          <cell r="M207">
            <v>1</v>
          </cell>
          <cell r="N207">
            <v>48</v>
          </cell>
          <cell r="O207">
            <v>23207</v>
          </cell>
        </row>
        <row r="208">
          <cell r="A208">
            <v>842</v>
          </cell>
          <cell r="B208" t="str">
            <v>社会教育施設</v>
          </cell>
          <cell r="C208" t="str">
            <v>スポーツ課</v>
          </cell>
          <cell r="D208" t="str">
            <v>南毛利スポーツセンター</v>
          </cell>
          <cell r="E208" t="str">
            <v>体育館</v>
          </cell>
          <cell r="F208" t="str">
            <v>RC</v>
          </cell>
          <cell r="G208">
            <v>3197.86</v>
          </cell>
          <cell r="H208">
            <v>0</v>
          </cell>
          <cell r="I208">
            <v>0</v>
          </cell>
          <cell r="J208">
            <v>0</v>
          </cell>
          <cell r="K208">
            <v>3197.86</v>
          </cell>
          <cell r="L208">
            <v>1</v>
          </cell>
          <cell r="M208">
            <v>1</v>
          </cell>
          <cell r="N208">
            <v>36</v>
          </cell>
          <cell r="O208">
            <v>27760</v>
          </cell>
        </row>
        <row r="209">
          <cell r="A209">
            <v>843</v>
          </cell>
          <cell r="B209" t="str">
            <v>社会教育施設</v>
          </cell>
          <cell r="C209" t="str">
            <v>スポーツ課</v>
          </cell>
          <cell r="D209" t="str">
            <v>南毛利スポーツセンター</v>
          </cell>
          <cell r="E209" t="str">
            <v>ﾃﾆｽｺｰﾄ運営棟</v>
          </cell>
          <cell r="F209" t="str">
            <v>S</v>
          </cell>
          <cell r="G209">
            <v>129.18</v>
          </cell>
          <cell r="H209">
            <v>0</v>
          </cell>
          <cell r="I209">
            <v>0</v>
          </cell>
          <cell r="J209">
            <v>0</v>
          </cell>
          <cell r="K209">
            <v>129.18</v>
          </cell>
          <cell r="L209">
            <v>1</v>
          </cell>
          <cell r="M209">
            <v>0</v>
          </cell>
          <cell r="N209">
            <v>15</v>
          </cell>
          <cell r="O209">
            <v>35409</v>
          </cell>
        </row>
        <row r="210">
          <cell r="A210">
            <v>844</v>
          </cell>
          <cell r="B210" t="str">
            <v>社会教育施設</v>
          </cell>
          <cell r="C210" t="str">
            <v>スポーツ課</v>
          </cell>
          <cell r="D210" t="str">
            <v>南毛利スポーツセンター</v>
          </cell>
          <cell r="E210" t="str">
            <v>ﾃﾆｽｺｰﾄ管理棟</v>
          </cell>
          <cell r="F210" t="str">
            <v>S</v>
          </cell>
          <cell r="G210">
            <v>333.62</v>
          </cell>
          <cell r="H210">
            <v>0</v>
          </cell>
          <cell r="I210">
            <v>0</v>
          </cell>
          <cell r="J210">
            <v>0</v>
          </cell>
          <cell r="K210">
            <v>333.62</v>
          </cell>
          <cell r="L210">
            <v>1</v>
          </cell>
          <cell r="M210">
            <v>0</v>
          </cell>
          <cell r="N210">
            <v>14</v>
          </cell>
          <cell r="O210">
            <v>35593</v>
          </cell>
        </row>
        <row r="211">
          <cell r="A211">
            <v>730</v>
          </cell>
          <cell r="B211" t="str">
            <v>社会教育施設</v>
          </cell>
          <cell r="C211" t="str">
            <v>社会教育課</v>
          </cell>
          <cell r="D211" t="str">
            <v>睦合南公民館</v>
          </cell>
          <cell r="E211" t="str">
            <v>公民館</v>
          </cell>
          <cell r="F211" t="str">
            <v>RC</v>
          </cell>
          <cell r="G211">
            <v>685.76</v>
          </cell>
          <cell r="H211">
            <v>0</v>
          </cell>
          <cell r="I211">
            <v>0</v>
          </cell>
          <cell r="J211">
            <v>0</v>
          </cell>
          <cell r="K211">
            <v>685.76</v>
          </cell>
          <cell r="L211">
            <v>1</v>
          </cell>
          <cell r="M211">
            <v>1</v>
          </cell>
          <cell r="N211">
            <v>31</v>
          </cell>
          <cell r="O211">
            <v>29659</v>
          </cell>
        </row>
        <row r="212">
          <cell r="A212">
            <v>738</v>
          </cell>
          <cell r="B212" t="str">
            <v>社会教育施設</v>
          </cell>
          <cell r="C212" t="str">
            <v>社会教育課</v>
          </cell>
          <cell r="D212" t="str">
            <v>依知北公民館</v>
          </cell>
          <cell r="E212" t="str">
            <v>公民館</v>
          </cell>
          <cell r="F212" t="str">
            <v>RC</v>
          </cell>
          <cell r="G212">
            <v>1734.65</v>
          </cell>
          <cell r="H212">
            <v>0</v>
          </cell>
          <cell r="I212">
            <v>0</v>
          </cell>
          <cell r="J212">
            <v>0</v>
          </cell>
          <cell r="K212">
            <v>1734.65</v>
          </cell>
          <cell r="L212">
            <v>1</v>
          </cell>
          <cell r="M212">
            <v>1</v>
          </cell>
          <cell r="N212">
            <v>17</v>
          </cell>
          <cell r="O212">
            <v>34597</v>
          </cell>
        </row>
        <row r="213">
          <cell r="A213">
            <v>732</v>
          </cell>
          <cell r="B213" t="str">
            <v>社会教育施設</v>
          </cell>
          <cell r="C213" t="str">
            <v>社会教育課</v>
          </cell>
          <cell r="D213" t="str">
            <v>相川公民館</v>
          </cell>
          <cell r="E213" t="str">
            <v>公民館</v>
          </cell>
          <cell r="F213" t="str">
            <v>RC</v>
          </cell>
          <cell r="G213">
            <v>1499.72</v>
          </cell>
          <cell r="H213">
            <v>0</v>
          </cell>
          <cell r="I213">
            <v>0</v>
          </cell>
          <cell r="J213">
            <v>0</v>
          </cell>
          <cell r="K213">
            <v>1499.72</v>
          </cell>
          <cell r="L213">
            <v>1</v>
          </cell>
          <cell r="M213">
            <v>1</v>
          </cell>
          <cell r="N213">
            <v>22</v>
          </cell>
          <cell r="O213">
            <v>32942</v>
          </cell>
        </row>
        <row r="214">
          <cell r="A214">
            <v>751</v>
          </cell>
          <cell r="B214" t="str">
            <v>社会教育施設</v>
          </cell>
          <cell r="C214" t="str">
            <v>社会教育課</v>
          </cell>
          <cell r="D214" t="str">
            <v>荻野公民館</v>
          </cell>
          <cell r="E214" t="str">
            <v>公民館</v>
          </cell>
          <cell r="F214" t="str">
            <v>RC</v>
          </cell>
          <cell r="G214">
            <v>1804.3</v>
          </cell>
          <cell r="H214">
            <v>0</v>
          </cell>
          <cell r="I214">
            <v>0</v>
          </cell>
          <cell r="J214">
            <v>0</v>
          </cell>
          <cell r="K214">
            <v>1804.3</v>
          </cell>
          <cell r="L214">
            <v>1</v>
          </cell>
          <cell r="M214">
            <v>1</v>
          </cell>
          <cell r="N214">
            <v>2</v>
          </cell>
          <cell r="O214">
            <v>40224</v>
          </cell>
        </row>
        <row r="215">
          <cell r="A215">
            <v>750</v>
          </cell>
          <cell r="B215" t="str">
            <v>社会教育施設</v>
          </cell>
          <cell r="C215" t="str">
            <v>社会教育課</v>
          </cell>
          <cell r="D215" t="str">
            <v>睦合西公民館</v>
          </cell>
          <cell r="E215" t="str">
            <v>公民館</v>
          </cell>
          <cell r="F215" t="str">
            <v>RC</v>
          </cell>
          <cell r="G215">
            <v>1764.4</v>
          </cell>
          <cell r="H215">
            <v>0</v>
          </cell>
          <cell r="I215">
            <v>0</v>
          </cell>
          <cell r="J215">
            <v>0</v>
          </cell>
          <cell r="K215">
            <v>1764.4</v>
          </cell>
          <cell r="L215">
            <v>1</v>
          </cell>
          <cell r="M215">
            <v>1</v>
          </cell>
          <cell r="N215">
            <v>3</v>
          </cell>
          <cell r="O215">
            <v>39871</v>
          </cell>
        </row>
        <row r="216">
          <cell r="A216">
            <v>749</v>
          </cell>
          <cell r="B216" t="str">
            <v>社会教育施設</v>
          </cell>
          <cell r="C216" t="str">
            <v>社会教育課</v>
          </cell>
          <cell r="D216" t="str">
            <v>依知南公民館</v>
          </cell>
          <cell r="E216" t="str">
            <v>公民館</v>
          </cell>
          <cell r="F216" t="str">
            <v>RC</v>
          </cell>
          <cell r="G216">
            <v>1759.32</v>
          </cell>
          <cell r="H216">
            <v>0</v>
          </cell>
          <cell r="I216">
            <v>0</v>
          </cell>
          <cell r="J216">
            <v>0</v>
          </cell>
          <cell r="K216">
            <v>1759.32</v>
          </cell>
          <cell r="L216">
            <v>1</v>
          </cell>
          <cell r="M216">
            <v>1</v>
          </cell>
          <cell r="N216">
            <v>6</v>
          </cell>
          <cell r="O216">
            <v>38523</v>
          </cell>
        </row>
        <row r="217">
          <cell r="A217">
            <v>748</v>
          </cell>
          <cell r="B217" t="str">
            <v>社会教育施設</v>
          </cell>
          <cell r="C217" t="str">
            <v>社会教育課</v>
          </cell>
          <cell r="D217" t="str">
            <v>森の里公民館・森の里児童館複合施設</v>
          </cell>
          <cell r="E217" t="str">
            <v>公民館</v>
          </cell>
          <cell r="F217" t="str">
            <v>RC</v>
          </cell>
          <cell r="G217">
            <v>1824.93</v>
          </cell>
          <cell r="H217">
            <v>228.63</v>
          </cell>
          <cell r="I217">
            <v>0</v>
          </cell>
          <cell r="J217">
            <v>0</v>
          </cell>
          <cell r="K217">
            <v>2053.56</v>
          </cell>
          <cell r="L217">
            <v>1</v>
          </cell>
          <cell r="M217">
            <v>1</v>
          </cell>
          <cell r="N217">
            <v>13</v>
          </cell>
          <cell r="O217">
            <v>36166</v>
          </cell>
        </row>
        <row r="218">
          <cell r="A218">
            <v>747</v>
          </cell>
          <cell r="B218" t="str">
            <v>社会教育施設</v>
          </cell>
          <cell r="C218" t="str">
            <v>社会教育課</v>
          </cell>
          <cell r="D218" t="str">
            <v>南毛利公民館</v>
          </cell>
          <cell r="E218" t="str">
            <v>公民館</v>
          </cell>
          <cell r="F218" t="str">
            <v>RC</v>
          </cell>
          <cell r="G218">
            <v>1467.41</v>
          </cell>
          <cell r="H218">
            <v>0</v>
          </cell>
          <cell r="I218">
            <v>0</v>
          </cell>
          <cell r="J218">
            <v>0</v>
          </cell>
          <cell r="K218">
            <v>1467.41</v>
          </cell>
          <cell r="L218">
            <v>1</v>
          </cell>
          <cell r="M218">
            <v>1</v>
          </cell>
          <cell r="N218">
            <v>15</v>
          </cell>
          <cell r="O218">
            <v>35318</v>
          </cell>
        </row>
        <row r="219">
          <cell r="A219">
            <v>739</v>
          </cell>
          <cell r="B219" t="str">
            <v>社会教育施設</v>
          </cell>
          <cell r="C219" t="str">
            <v>社会教育課</v>
          </cell>
          <cell r="D219" t="str">
            <v>緑ヶ丘公民館・緑ヶ丘児童館複合施設</v>
          </cell>
          <cell r="E219" t="str">
            <v>公民館</v>
          </cell>
          <cell r="F219" t="str">
            <v>RC</v>
          </cell>
          <cell r="G219">
            <v>2092.9299999999998</v>
          </cell>
          <cell r="H219">
            <v>255.73</v>
          </cell>
          <cell r="I219">
            <v>0</v>
          </cell>
          <cell r="J219">
            <v>0</v>
          </cell>
          <cell r="K219">
            <v>2348.66</v>
          </cell>
          <cell r="L219">
            <v>1</v>
          </cell>
          <cell r="M219">
            <v>1</v>
          </cell>
          <cell r="N219">
            <v>16</v>
          </cell>
          <cell r="O219">
            <v>34992</v>
          </cell>
        </row>
        <row r="220">
          <cell r="A220">
            <v>737</v>
          </cell>
          <cell r="B220" t="str">
            <v>社会教育施設</v>
          </cell>
          <cell r="C220" t="str">
            <v>社会教育課</v>
          </cell>
          <cell r="D220" t="str">
            <v>小鮎公民館</v>
          </cell>
          <cell r="E220" t="str">
            <v>公民館</v>
          </cell>
          <cell r="F220" t="str">
            <v>RC</v>
          </cell>
          <cell r="G220">
            <v>1779.34</v>
          </cell>
          <cell r="H220">
            <v>0</v>
          </cell>
          <cell r="I220">
            <v>0</v>
          </cell>
          <cell r="J220">
            <v>0</v>
          </cell>
          <cell r="K220">
            <v>1779.34</v>
          </cell>
          <cell r="L220">
            <v>1</v>
          </cell>
          <cell r="M220">
            <v>1</v>
          </cell>
          <cell r="N220">
            <v>19</v>
          </cell>
          <cell r="O220">
            <v>33872</v>
          </cell>
        </row>
        <row r="221">
          <cell r="A221">
            <v>734</v>
          </cell>
          <cell r="B221" t="str">
            <v>社会教育施設</v>
          </cell>
          <cell r="C221" t="str">
            <v>社会教育課</v>
          </cell>
          <cell r="D221" t="str">
            <v>荻野公民館上荻野分館</v>
          </cell>
          <cell r="E221" t="str">
            <v>公民館</v>
          </cell>
          <cell r="F221" t="str">
            <v>RC</v>
          </cell>
          <cell r="G221">
            <v>1222.5999999999999</v>
          </cell>
          <cell r="H221">
            <v>34.770000000000003</v>
          </cell>
          <cell r="I221">
            <v>0</v>
          </cell>
          <cell r="J221">
            <v>0</v>
          </cell>
          <cell r="K221">
            <v>1257.3699999999999</v>
          </cell>
          <cell r="L221">
            <v>1</v>
          </cell>
          <cell r="M221">
            <v>1</v>
          </cell>
          <cell r="N221">
            <v>24</v>
          </cell>
          <cell r="O221">
            <v>32221</v>
          </cell>
        </row>
        <row r="222">
          <cell r="A222">
            <v>731</v>
          </cell>
          <cell r="B222" t="str">
            <v>社会教育施設</v>
          </cell>
          <cell r="C222" t="str">
            <v>社会教育課</v>
          </cell>
          <cell r="D222" t="str">
            <v>睦合北公民館</v>
          </cell>
          <cell r="E222" t="str">
            <v>公民館</v>
          </cell>
          <cell r="F222" t="str">
            <v>RC</v>
          </cell>
          <cell r="G222">
            <v>1474.34</v>
          </cell>
          <cell r="H222">
            <v>0</v>
          </cell>
          <cell r="I222">
            <v>0</v>
          </cell>
          <cell r="J222">
            <v>0</v>
          </cell>
          <cell r="K222">
            <v>1474.34</v>
          </cell>
          <cell r="L222">
            <v>1</v>
          </cell>
          <cell r="M222">
            <v>1</v>
          </cell>
          <cell r="N222">
            <v>27</v>
          </cell>
          <cell r="O222">
            <v>30877</v>
          </cell>
        </row>
        <row r="223">
          <cell r="A223">
            <v>729</v>
          </cell>
          <cell r="B223" t="str">
            <v>社会教育施設</v>
          </cell>
          <cell r="C223" t="str">
            <v>社会教育課</v>
          </cell>
          <cell r="D223" t="str">
            <v>厚木南公民館複合施設</v>
          </cell>
          <cell r="E223" t="str">
            <v>公民館・第1-2器具置場・水防倉庫</v>
          </cell>
          <cell r="F223" t="str">
            <v>RC</v>
          </cell>
          <cell r="G223">
            <v>492.88</v>
          </cell>
          <cell r="H223">
            <v>0</v>
          </cell>
          <cell r="I223">
            <v>0</v>
          </cell>
          <cell r="J223">
            <v>0</v>
          </cell>
          <cell r="K223">
            <v>492.88</v>
          </cell>
          <cell r="L223">
            <v>1</v>
          </cell>
          <cell r="M223">
            <v>0</v>
          </cell>
          <cell r="N223">
            <v>19</v>
          </cell>
          <cell r="O223">
            <v>34026</v>
          </cell>
        </row>
        <row r="224">
          <cell r="A224">
            <v>728</v>
          </cell>
          <cell r="B224" t="str">
            <v>社会教育施設</v>
          </cell>
          <cell r="C224" t="str">
            <v>社会教育課</v>
          </cell>
          <cell r="D224" t="str">
            <v>厚木南公民館複合施設</v>
          </cell>
          <cell r="E224" t="str">
            <v>公民館</v>
          </cell>
          <cell r="F224" t="str">
            <v>RC</v>
          </cell>
          <cell r="G224">
            <v>552.04999999999995</v>
          </cell>
          <cell r="H224">
            <v>0</v>
          </cell>
          <cell r="I224">
            <v>0</v>
          </cell>
          <cell r="J224">
            <v>0</v>
          </cell>
          <cell r="K224">
            <v>552.04999999999995</v>
          </cell>
          <cell r="L224">
            <v>1</v>
          </cell>
          <cell r="M224">
            <v>1</v>
          </cell>
          <cell r="N224">
            <v>33</v>
          </cell>
          <cell r="O224">
            <v>28944</v>
          </cell>
        </row>
        <row r="225">
          <cell r="A225">
            <v>726</v>
          </cell>
          <cell r="B225" t="str">
            <v>社会教育施設</v>
          </cell>
          <cell r="C225" t="str">
            <v>社会教育課</v>
          </cell>
          <cell r="D225" t="str">
            <v>厚木北公民館・厚木北児童館複合施設</v>
          </cell>
          <cell r="E225" t="str">
            <v>公民館</v>
          </cell>
          <cell r="F225" t="str">
            <v>RC</v>
          </cell>
          <cell r="G225">
            <v>325.07</v>
          </cell>
          <cell r="H225">
            <v>325.08999999999997</v>
          </cell>
          <cell r="I225">
            <v>0</v>
          </cell>
          <cell r="J225">
            <v>0</v>
          </cell>
          <cell r="K225">
            <v>650.16</v>
          </cell>
          <cell r="L225">
            <v>1</v>
          </cell>
          <cell r="M225">
            <v>0</v>
          </cell>
          <cell r="N225">
            <v>29</v>
          </cell>
          <cell r="O225">
            <v>30386</v>
          </cell>
        </row>
        <row r="226">
          <cell r="A226">
            <v>725</v>
          </cell>
          <cell r="B226" t="str">
            <v>社会教育施設</v>
          </cell>
          <cell r="C226" t="str">
            <v>社会教育課</v>
          </cell>
          <cell r="D226" t="str">
            <v>厚木北公民館・厚木北児童館複合施設</v>
          </cell>
          <cell r="E226" t="str">
            <v>公民館</v>
          </cell>
          <cell r="F226" t="str">
            <v>RC</v>
          </cell>
          <cell r="G226">
            <v>514.96</v>
          </cell>
          <cell r="H226">
            <v>0</v>
          </cell>
          <cell r="I226">
            <v>0</v>
          </cell>
          <cell r="J226">
            <v>0</v>
          </cell>
          <cell r="K226">
            <v>514.96</v>
          </cell>
          <cell r="L226">
            <v>1</v>
          </cell>
          <cell r="M226">
            <v>1</v>
          </cell>
          <cell r="N226">
            <v>37</v>
          </cell>
          <cell r="O226">
            <v>27477</v>
          </cell>
        </row>
        <row r="227">
          <cell r="A227">
            <v>740</v>
          </cell>
          <cell r="B227" t="str">
            <v>社会教育施設</v>
          </cell>
          <cell r="C227" t="str">
            <v>社会教育課</v>
          </cell>
          <cell r="D227" t="str">
            <v>玉川公民館</v>
          </cell>
          <cell r="E227" t="str">
            <v>公民館</v>
          </cell>
          <cell r="F227" t="str">
            <v>RC</v>
          </cell>
          <cell r="G227">
            <v>1310.57</v>
          </cell>
          <cell r="H227">
            <v>0</v>
          </cell>
          <cell r="I227">
            <v>0</v>
          </cell>
          <cell r="J227">
            <v>0</v>
          </cell>
          <cell r="K227">
            <v>1310.57</v>
          </cell>
          <cell r="L227">
            <v>1</v>
          </cell>
          <cell r="M227">
            <v>1</v>
          </cell>
          <cell r="N227">
            <v>16</v>
          </cell>
          <cell r="O227">
            <v>35135</v>
          </cell>
        </row>
        <row r="228">
          <cell r="A228">
            <v>713</v>
          </cell>
          <cell r="B228" t="str">
            <v>社会教育施設</v>
          </cell>
          <cell r="C228" t="str">
            <v>生涯学習課</v>
          </cell>
          <cell r="D228" t="str">
            <v>七沢自然ふれあいセンター</v>
          </cell>
          <cell r="E228" t="str">
            <v>管理棟</v>
          </cell>
          <cell r="F228" t="str">
            <v>RC</v>
          </cell>
          <cell r="G228">
            <v>3664.15</v>
          </cell>
          <cell r="H228">
            <v>0</v>
          </cell>
          <cell r="I228">
            <v>0</v>
          </cell>
          <cell r="J228">
            <v>0</v>
          </cell>
          <cell r="K228">
            <v>3664.15</v>
          </cell>
          <cell r="L228">
            <v>1</v>
          </cell>
          <cell r="M228">
            <v>1</v>
          </cell>
          <cell r="N228">
            <v>24</v>
          </cell>
          <cell r="O228">
            <v>31943</v>
          </cell>
        </row>
        <row r="229">
          <cell r="A229">
            <v>720</v>
          </cell>
          <cell r="B229" t="str">
            <v>社会教育施設</v>
          </cell>
          <cell r="C229" t="str">
            <v>生涯学習課</v>
          </cell>
          <cell r="D229" t="str">
            <v>七沢自然ふれあいセンター</v>
          </cell>
          <cell r="E229" t="str">
            <v>集会棟</v>
          </cell>
          <cell r="F229" t="str">
            <v>RC</v>
          </cell>
          <cell r="G229">
            <v>2578.7399999999998</v>
          </cell>
          <cell r="H229">
            <v>0</v>
          </cell>
          <cell r="I229">
            <v>0</v>
          </cell>
          <cell r="J229">
            <v>0</v>
          </cell>
          <cell r="K229">
            <v>2578.7399999999998</v>
          </cell>
          <cell r="L229">
            <v>1</v>
          </cell>
          <cell r="M229">
            <v>0</v>
          </cell>
          <cell r="N229">
            <v>18</v>
          </cell>
          <cell r="O229">
            <v>34170</v>
          </cell>
        </row>
        <row r="230">
          <cell r="A230">
            <v>709</v>
          </cell>
          <cell r="B230" t="str">
            <v>社会教育施設</v>
          </cell>
          <cell r="C230" t="str">
            <v>生涯学習課</v>
          </cell>
          <cell r="D230" t="str">
            <v>七沢自然ふれあいセンター</v>
          </cell>
          <cell r="E230" t="str">
            <v>体育館</v>
          </cell>
          <cell r="F230" t="str">
            <v>RC</v>
          </cell>
          <cell r="G230">
            <v>1214.2</v>
          </cell>
          <cell r="H230">
            <v>0</v>
          </cell>
          <cell r="I230">
            <v>0</v>
          </cell>
          <cell r="J230">
            <v>0</v>
          </cell>
          <cell r="K230">
            <v>1214.2</v>
          </cell>
          <cell r="L230">
            <v>1</v>
          </cell>
          <cell r="M230">
            <v>0</v>
          </cell>
          <cell r="N230">
            <v>24</v>
          </cell>
          <cell r="O230">
            <v>31882</v>
          </cell>
        </row>
        <row r="231">
          <cell r="A231">
            <v>711</v>
          </cell>
          <cell r="B231" t="str">
            <v>社会教育施設</v>
          </cell>
          <cell r="C231" t="str">
            <v>生涯学習課</v>
          </cell>
          <cell r="D231" t="str">
            <v>七沢自然ふれあいセンター</v>
          </cell>
          <cell r="E231" t="str">
            <v>研修作業場</v>
          </cell>
          <cell r="F231" t="str">
            <v>S</v>
          </cell>
          <cell r="G231">
            <v>1264.18</v>
          </cell>
          <cell r="H231">
            <v>0</v>
          </cell>
          <cell r="I231">
            <v>0</v>
          </cell>
          <cell r="J231">
            <v>0</v>
          </cell>
          <cell r="K231">
            <v>1264.18</v>
          </cell>
          <cell r="L231">
            <v>1</v>
          </cell>
          <cell r="M231">
            <v>0</v>
          </cell>
          <cell r="N231">
            <v>24</v>
          </cell>
          <cell r="O231">
            <v>31882</v>
          </cell>
        </row>
        <row r="232">
          <cell r="A232">
            <v>717</v>
          </cell>
          <cell r="B232" t="str">
            <v>社会教育施設</v>
          </cell>
          <cell r="C232" t="str">
            <v>生涯学習課</v>
          </cell>
          <cell r="D232" t="str">
            <v>七沢自然ふれあいセンター</v>
          </cell>
          <cell r="E232" t="str">
            <v>宿泊棟4</v>
          </cell>
          <cell r="F232" t="str">
            <v>RC</v>
          </cell>
          <cell r="G232">
            <v>686.84</v>
          </cell>
          <cell r="H232">
            <v>0</v>
          </cell>
          <cell r="I232">
            <v>0</v>
          </cell>
          <cell r="J232">
            <v>0</v>
          </cell>
          <cell r="K232">
            <v>686.84</v>
          </cell>
          <cell r="L232">
            <v>1</v>
          </cell>
          <cell r="M232">
            <v>0</v>
          </cell>
          <cell r="N232">
            <v>24</v>
          </cell>
          <cell r="O232">
            <v>31912</v>
          </cell>
        </row>
        <row r="233">
          <cell r="A233">
            <v>716</v>
          </cell>
          <cell r="B233" t="str">
            <v>社会教育施設</v>
          </cell>
          <cell r="C233" t="str">
            <v>生涯学習課</v>
          </cell>
          <cell r="D233" t="str">
            <v>七沢自然ふれあいセンター</v>
          </cell>
          <cell r="E233" t="str">
            <v>宿泊棟3</v>
          </cell>
          <cell r="F233" t="str">
            <v>RC</v>
          </cell>
          <cell r="G233">
            <v>686.84</v>
          </cell>
          <cell r="H233">
            <v>0</v>
          </cell>
          <cell r="I233">
            <v>0</v>
          </cell>
          <cell r="J233">
            <v>0</v>
          </cell>
          <cell r="K233">
            <v>686.84</v>
          </cell>
          <cell r="L233">
            <v>1</v>
          </cell>
          <cell r="M233">
            <v>0</v>
          </cell>
          <cell r="N233">
            <v>24</v>
          </cell>
          <cell r="O233">
            <v>31912</v>
          </cell>
        </row>
        <row r="234">
          <cell r="A234">
            <v>715</v>
          </cell>
          <cell r="B234" t="str">
            <v>社会教育施設</v>
          </cell>
          <cell r="C234" t="str">
            <v>生涯学習課</v>
          </cell>
          <cell r="D234" t="str">
            <v>七沢自然ふれあいセンター</v>
          </cell>
          <cell r="E234" t="str">
            <v>宿泊棟2</v>
          </cell>
          <cell r="F234" t="str">
            <v>RC</v>
          </cell>
          <cell r="G234">
            <v>686.84</v>
          </cell>
          <cell r="H234">
            <v>0</v>
          </cell>
          <cell r="I234">
            <v>0</v>
          </cell>
          <cell r="J234">
            <v>0</v>
          </cell>
          <cell r="K234">
            <v>686.84</v>
          </cell>
          <cell r="L234">
            <v>1</v>
          </cell>
          <cell r="M234">
            <v>0</v>
          </cell>
          <cell r="N234">
            <v>24</v>
          </cell>
          <cell r="O234">
            <v>31912</v>
          </cell>
        </row>
        <row r="235">
          <cell r="A235">
            <v>714</v>
          </cell>
          <cell r="B235" t="str">
            <v>社会教育施設</v>
          </cell>
          <cell r="C235" t="str">
            <v>生涯学習課</v>
          </cell>
          <cell r="D235" t="str">
            <v>七沢自然ふれあいセンター</v>
          </cell>
          <cell r="E235" t="str">
            <v>宿泊棟1</v>
          </cell>
          <cell r="F235" t="str">
            <v>RC</v>
          </cell>
          <cell r="G235">
            <v>686.84</v>
          </cell>
          <cell r="H235">
            <v>0</v>
          </cell>
          <cell r="I235">
            <v>0</v>
          </cell>
          <cell r="J235">
            <v>0</v>
          </cell>
          <cell r="K235">
            <v>686.84</v>
          </cell>
          <cell r="L235">
            <v>1</v>
          </cell>
          <cell r="M235">
            <v>0</v>
          </cell>
          <cell r="N235">
            <v>24</v>
          </cell>
          <cell r="O235">
            <v>31912</v>
          </cell>
        </row>
        <row r="236">
          <cell r="A236">
            <v>853</v>
          </cell>
          <cell r="B236" t="str">
            <v>社会教育施設</v>
          </cell>
          <cell r="C236" t="str">
            <v>生涯学習課</v>
          </cell>
          <cell r="D236" t="str">
            <v>文化会館</v>
          </cell>
          <cell r="E236" t="str">
            <v>文化会館</v>
          </cell>
          <cell r="F236" t="str">
            <v>SRC</v>
          </cell>
          <cell r="G236">
            <v>7802.83</v>
          </cell>
          <cell r="H236">
            <v>3376.26</v>
          </cell>
          <cell r="I236">
            <v>39.99</v>
          </cell>
          <cell r="J236">
            <v>75.06</v>
          </cell>
          <cell r="K236">
            <v>11294.14</v>
          </cell>
          <cell r="L236">
            <v>1</v>
          </cell>
          <cell r="M236">
            <v>1</v>
          </cell>
          <cell r="N236">
            <v>33</v>
          </cell>
          <cell r="O236">
            <v>28733</v>
          </cell>
        </row>
        <row r="237">
          <cell r="A237">
            <v>857</v>
          </cell>
          <cell r="B237" t="str">
            <v>社会教育施設</v>
          </cell>
          <cell r="C237" t="str">
            <v>生涯学習課</v>
          </cell>
          <cell r="D237" t="str">
            <v>南毛利学習支援センター</v>
          </cell>
          <cell r="E237" t="str">
            <v>学習支援センター</v>
          </cell>
          <cell r="F237" t="str">
            <v>RC</v>
          </cell>
          <cell r="G237">
            <v>2470.89</v>
          </cell>
          <cell r="H237">
            <v>0</v>
          </cell>
          <cell r="I237">
            <v>0</v>
          </cell>
          <cell r="J237">
            <v>0</v>
          </cell>
          <cell r="K237">
            <v>2470.89</v>
          </cell>
          <cell r="L237">
            <v>1</v>
          </cell>
          <cell r="M237">
            <v>1</v>
          </cell>
          <cell r="N237">
            <v>8</v>
          </cell>
          <cell r="O237">
            <v>38044</v>
          </cell>
        </row>
        <row r="238">
          <cell r="A238">
            <v>756</v>
          </cell>
          <cell r="B238" t="str">
            <v>社会教育施設</v>
          </cell>
          <cell r="C238" t="str">
            <v>文化財保護課</v>
          </cell>
          <cell r="D238" t="str">
            <v>厚木市郷土資料館</v>
          </cell>
          <cell r="E238" t="str">
            <v>資料館（元図書館）</v>
          </cell>
          <cell r="F238" t="str">
            <v>RC</v>
          </cell>
          <cell r="G238">
            <v>1234.0999999999999</v>
          </cell>
          <cell r="H238">
            <v>0</v>
          </cell>
          <cell r="I238">
            <v>0</v>
          </cell>
          <cell r="J238">
            <v>0</v>
          </cell>
          <cell r="K238">
            <v>1234.0999999999999</v>
          </cell>
          <cell r="L238">
            <v>1</v>
          </cell>
          <cell r="M238">
            <v>1</v>
          </cell>
          <cell r="N238">
            <v>41</v>
          </cell>
          <cell r="O238">
            <v>26022</v>
          </cell>
        </row>
        <row r="239">
          <cell r="A239">
            <v>758</v>
          </cell>
          <cell r="B239" t="str">
            <v>社会教育施設</v>
          </cell>
          <cell r="C239" t="str">
            <v>文化財保護課</v>
          </cell>
          <cell r="D239" t="str">
            <v>荻野埋蔵文化財展示・収蔵室</v>
          </cell>
          <cell r="E239" t="str">
            <v>収蔵・展示室</v>
          </cell>
          <cell r="F239" t="str">
            <v>RC</v>
          </cell>
          <cell r="G239">
            <v>555.58000000000004</v>
          </cell>
          <cell r="H239">
            <v>22</v>
          </cell>
          <cell r="I239">
            <v>0</v>
          </cell>
          <cell r="J239">
            <v>0</v>
          </cell>
          <cell r="K239">
            <v>577.58000000000004</v>
          </cell>
          <cell r="L239">
            <v>1</v>
          </cell>
          <cell r="M239">
            <v>1</v>
          </cell>
          <cell r="N239">
            <v>34</v>
          </cell>
          <cell r="O239">
            <v>28531</v>
          </cell>
        </row>
        <row r="240">
          <cell r="A240">
            <v>12</v>
          </cell>
          <cell r="B240" t="str">
            <v>庁舎等施設</v>
          </cell>
          <cell r="C240" t="str">
            <v>財産管理課</v>
          </cell>
          <cell r="D240" t="str">
            <v>旭町二丁目集会所</v>
          </cell>
          <cell r="E240" t="str">
            <v>集会所</v>
          </cell>
          <cell r="F240" t="str">
            <v>S</v>
          </cell>
          <cell r="G240">
            <v>144.51</v>
          </cell>
          <cell r="H240">
            <v>0</v>
          </cell>
          <cell r="I240">
            <v>0</v>
          </cell>
          <cell r="J240">
            <v>0</v>
          </cell>
          <cell r="K240">
            <v>144.51</v>
          </cell>
          <cell r="L240">
            <v>1</v>
          </cell>
          <cell r="M240">
            <v>1</v>
          </cell>
          <cell r="N240">
            <v>12</v>
          </cell>
          <cell r="O240">
            <v>36326</v>
          </cell>
        </row>
        <row r="241">
          <cell r="A241">
            <v>1</v>
          </cell>
          <cell r="B241" t="str">
            <v>庁舎等施設</v>
          </cell>
          <cell r="C241" t="str">
            <v>財産管理課</v>
          </cell>
          <cell r="D241" t="str">
            <v>市庁舎</v>
          </cell>
          <cell r="E241" t="str">
            <v>庁舎</v>
          </cell>
          <cell r="F241" t="str">
            <v>RC</v>
          </cell>
          <cell r="G241">
            <v>9016</v>
          </cell>
          <cell r="H241">
            <v>0</v>
          </cell>
          <cell r="I241">
            <v>0</v>
          </cell>
          <cell r="J241">
            <v>0</v>
          </cell>
          <cell r="K241">
            <v>9016</v>
          </cell>
          <cell r="L241">
            <v>1</v>
          </cell>
          <cell r="M241">
            <v>1</v>
          </cell>
          <cell r="N241">
            <v>40</v>
          </cell>
          <cell r="O241">
            <v>26029</v>
          </cell>
        </row>
        <row r="242">
          <cell r="A242">
            <v>6</v>
          </cell>
          <cell r="B242" t="str">
            <v>庁舎等施設</v>
          </cell>
          <cell r="C242" t="str">
            <v>財産管理課</v>
          </cell>
          <cell r="D242" t="str">
            <v>市庁舎</v>
          </cell>
          <cell r="E242" t="str">
            <v>電気室</v>
          </cell>
          <cell r="F242" t="str">
            <v>S</v>
          </cell>
          <cell r="G242">
            <v>186</v>
          </cell>
          <cell r="H242">
            <v>0</v>
          </cell>
          <cell r="I242">
            <v>0</v>
          </cell>
          <cell r="J242">
            <v>0</v>
          </cell>
          <cell r="K242">
            <v>186</v>
          </cell>
          <cell r="L242">
            <v>1</v>
          </cell>
          <cell r="M242">
            <v>0</v>
          </cell>
          <cell r="N242">
            <v>7</v>
          </cell>
          <cell r="O242">
            <v>38383</v>
          </cell>
        </row>
        <row r="243">
          <cell r="A243">
            <v>8</v>
          </cell>
          <cell r="B243" t="str">
            <v>庁舎等施設</v>
          </cell>
          <cell r="C243" t="str">
            <v>財産管理課</v>
          </cell>
          <cell r="D243" t="str">
            <v>市庁舎</v>
          </cell>
          <cell r="E243" t="str">
            <v>エントランス部庇</v>
          </cell>
          <cell r="F243" t="str">
            <v>RC</v>
          </cell>
          <cell r="G243">
            <v>118</v>
          </cell>
          <cell r="H243">
            <v>0</v>
          </cell>
          <cell r="I243">
            <v>0</v>
          </cell>
          <cell r="J243">
            <v>0</v>
          </cell>
          <cell r="K243">
            <v>118</v>
          </cell>
          <cell r="L243">
            <v>1</v>
          </cell>
          <cell r="M243">
            <v>0</v>
          </cell>
          <cell r="N243">
            <v>7</v>
          </cell>
          <cell r="O243">
            <v>38383</v>
          </cell>
        </row>
        <row r="244">
          <cell r="A244">
            <v>128</v>
          </cell>
          <cell r="B244" t="str">
            <v>庁舎等施設</v>
          </cell>
          <cell r="C244" t="str">
            <v>道路維持課</v>
          </cell>
          <cell r="D244" t="str">
            <v>道路補修事務所</v>
          </cell>
          <cell r="E244" t="str">
            <v>事務所</v>
          </cell>
          <cell r="F244" t="str">
            <v>RC</v>
          </cell>
          <cell r="G244">
            <v>394.91</v>
          </cell>
          <cell r="H244">
            <v>0</v>
          </cell>
          <cell r="I244">
            <v>0</v>
          </cell>
          <cell r="J244">
            <v>0</v>
          </cell>
          <cell r="K244">
            <v>394.91</v>
          </cell>
          <cell r="L244">
            <v>1</v>
          </cell>
          <cell r="M244">
            <v>1</v>
          </cell>
          <cell r="N244">
            <v>22</v>
          </cell>
          <cell r="O244">
            <v>32932</v>
          </cell>
        </row>
        <row r="245">
          <cell r="A245">
            <v>17</v>
          </cell>
          <cell r="B245" t="str">
            <v>福祉施設</v>
          </cell>
          <cell r="C245" t="str">
            <v>高齢福祉課</v>
          </cell>
          <cell r="D245" t="str">
            <v>老人福祉センター寿荘</v>
          </cell>
          <cell r="E245" t="str">
            <v>福祉集会所</v>
          </cell>
          <cell r="F245" t="str">
            <v>RC</v>
          </cell>
          <cell r="G245">
            <v>872.55</v>
          </cell>
          <cell r="H245">
            <v>0</v>
          </cell>
          <cell r="I245">
            <v>0</v>
          </cell>
          <cell r="J245">
            <v>0</v>
          </cell>
          <cell r="K245">
            <v>872.55</v>
          </cell>
          <cell r="L245">
            <v>1</v>
          </cell>
          <cell r="M245">
            <v>1</v>
          </cell>
          <cell r="N245">
            <v>34</v>
          </cell>
          <cell r="O245">
            <v>28549</v>
          </cell>
        </row>
        <row r="246">
          <cell r="A246">
            <v>18</v>
          </cell>
          <cell r="B246" t="str">
            <v>福祉施設</v>
          </cell>
          <cell r="C246" t="str">
            <v>高齢福祉課</v>
          </cell>
          <cell r="D246" t="str">
            <v>上落合老人憩の家・防災倉庫</v>
          </cell>
          <cell r="E246" t="str">
            <v>老人憩の家</v>
          </cell>
          <cell r="F246" t="str">
            <v>S</v>
          </cell>
          <cell r="G246">
            <v>141.93</v>
          </cell>
          <cell r="H246">
            <v>0</v>
          </cell>
          <cell r="I246">
            <v>0</v>
          </cell>
          <cell r="J246">
            <v>0</v>
          </cell>
          <cell r="K246">
            <v>141.93</v>
          </cell>
          <cell r="L246">
            <v>1</v>
          </cell>
          <cell r="M246">
            <v>1</v>
          </cell>
          <cell r="N246">
            <v>28</v>
          </cell>
          <cell r="O246">
            <v>30765</v>
          </cell>
        </row>
        <row r="247">
          <cell r="A247">
            <v>39</v>
          </cell>
          <cell r="B247" t="str">
            <v>福祉施設</v>
          </cell>
          <cell r="C247" t="str">
            <v>高齢福祉課</v>
          </cell>
          <cell r="D247" t="str">
            <v>愛名老人憩の家</v>
          </cell>
          <cell r="E247" t="str">
            <v>老人憩の家</v>
          </cell>
          <cell r="F247" t="str">
            <v>S</v>
          </cell>
          <cell r="G247">
            <v>402.5</v>
          </cell>
          <cell r="H247">
            <v>0</v>
          </cell>
          <cell r="I247">
            <v>0</v>
          </cell>
          <cell r="J247">
            <v>0</v>
          </cell>
          <cell r="K247">
            <v>402.5</v>
          </cell>
          <cell r="L247">
            <v>1</v>
          </cell>
          <cell r="M247">
            <v>1</v>
          </cell>
          <cell r="N247">
            <v>3</v>
          </cell>
          <cell r="O247">
            <v>39660</v>
          </cell>
        </row>
        <row r="248">
          <cell r="A248">
            <v>54</v>
          </cell>
          <cell r="B248" t="str">
            <v>福祉施設</v>
          </cell>
          <cell r="C248" t="str">
            <v>高齢福祉課</v>
          </cell>
          <cell r="D248" t="str">
            <v>三田老人憩の家</v>
          </cell>
          <cell r="E248" t="str">
            <v>老人憩の家</v>
          </cell>
          <cell r="F248" t="str">
            <v>S</v>
          </cell>
          <cell r="G248">
            <v>249.9</v>
          </cell>
          <cell r="H248">
            <v>0</v>
          </cell>
          <cell r="I248">
            <v>0</v>
          </cell>
          <cell r="J248">
            <v>0</v>
          </cell>
          <cell r="K248">
            <v>249.9</v>
          </cell>
          <cell r="L248">
            <v>1</v>
          </cell>
          <cell r="M248">
            <v>1</v>
          </cell>
          <cell r="N248">
            <v>4</v>
          </cell>
          <cell r="O248">
            <v>39262</v>
          </cell>
        </row>
        <row r="249">
          <cell r="A249">
            <v>55</v>
          </cell>
          <cell r="B249" t="str">
            <v>福祉施設</v>
          </cell>
          <cell r="C249" t="str">
            <v>高齢福祉課</v>
          </cell>
          <cell r="D249" t="str">
            <v>厚木南老人憩の家</v>
          </cell>
          <cell r="E249" t="str">
            <v>老人憩の家</v>
          </cell>
          <cell r="F249" t="str">
            <v>S</v>
          </cell>
          <cell r="G249">
            <v>496.61</v>
          </cell>
          <cell r="H249">
            <v>0</v>
          </cell>
          <cell r="I249">
            <v>0</v>
          </cell>
          <cell r="J249">
            <v>0</v>
          </cell>
          <cell r="K249">
            <v>496.61</v>
          </cell>
          <cell r="L249">
            <v>1</v>
          </cell>
          <cell r="M249">
            <v>1</v>
          </cell>
          <cell r="N249">
            <v>3</v>
          </cell>
          <cell r="O249">
            <v>39633</v>
          </cell>
        </row>
        <row r="250">
          <cell r="A250">
            <v>56</v>
          </cell>
          <cell r="B250" t="str">
            <v>福祉施設</v>
          </cell>
          <cell r="C250" t="str">
            <v>高齢福祉課</v>
          </cell>
          <cell r="D250" t="str">
            <v>旭町４丁目ミニディ等実施会場</v>
          </cell>
          <cell r="E250" t="str">
            <v>ミニディ等実施会</v>
          </cell>
          <cell r="F250" t="str">
            <v>S</v>
          </cell>
          <cell r="G250">
            <v>148.02000000000001</v>
          </cell>
          <cell r="H250">
            <v>0</v>
          </cell>
          <cell r="I250">
            <v>0</v>
          </cell>
          <cell r="J250">
            <v>0</v>
          </cell>
          <cell r="K250">
            <v>148.02000000000001</v>
          </cell>
          <cell r="L250">
            <v>1</v>
          </cell>
          <cell r="M250">
            <v>1</v>
          </cell>
          <cell r="N250">
            <v>29</v>
          </cell>
          <cell r="O250">
            <v>30376</v>
          </cell>
        </row>
        <row r="251">
          <cell r="A251">
            <v>59</v>
          </cell>
          <cell r="B251" t="str">
            <v>福祉施設</v>
          </cell>
          <cell r="C251" t="str">
            <v>高齢福祉課</v>
          </cell>
          <cell r="D251" t="str">
            <v>荻野新宿児童館・老人憩の家複合施設</v>
          </cell>
          <cell r="E251" t="str">
            <v>老人憩の家</v>
          </cell>
          <cell r="F251" t="str">
            <v>S</v>
          </cell>
          <cell r="G251">
            <v>260.83</v>
          </cell>
          <cell r="H251">
            <v>223.01</v>
          </cell>
          <cell r="I251">
            <v>0</v>
          </cell>
          <cell r="J251">
            <v>0</v>
          </cell>
          <cell r="K251">
            <v>483.84</v>
          </cell>
          <cell r="L251">
            <v>1</v>
          </cell>
          <cell r="M251">
            <v>1</v>
          </cell>
          <cell r="N251">
            <v>11</v>
          </cell>
          <cell r="O251">
            <v>36678</v>
          </cell>
        </row>
        <row r="252">
          <cell r="A252">
            <v>61</v>
          </cell>
          <cell r="B252" t="str">
            <v>福祉施設</v>
          </cell>
          <cell r="C252" t="str">
            <v>高齢福祉課</v>
          </cell>
          <cell r="D252" t="str">
            <v>温水恩名児童館・老人憩の家複合施設</v>
          </cell>
          <cell r="E252" t="str">
            <v>老人憩の家</v>
          </cell>
          <cell r="F252" t="str">
            <v>S</v>
          </cell>
          <cell r="G252">
            <v>267.66000000000003</v>
          </cell>
          <cell r="H252">
            <v>195.14</v>
          </cell>
          <cell r="I252">
            <v>0</v>
          </cell>
          <cell r="J252">
            <v>0</v>
          </cell>
          <cell r="K252">
            <v>462.8</v>
          </cell>
          <cell r="L252">
            <v>1</v>
          </cell>
          <cell r="M252">
            <v>1</v>
          </cell>
          <cell r="N252">
            <v>10</v>
          </cell>
          <cell r="O252">
            <v>37195</v>
          </cell>
        </row>
        <row r="253">
          <cell r="A253">
            <v>62</v>
          </cell>
          <cell r="B253" t="str">
            <v>福祉施設</v>
          </cell>
          <cell r="C253" t="str">
            <v>高齢福祉課</v>
          </cell>
          <cell r="D253" t="str">
            <v>愛甲児童館・老人憩の家複合施設</v>
          </cell>
          <cell r="E253" t="str">
            <v>老人憩の家</v>
          </cell>
          <cell r="F253" t="str">
            <v>S</v>
          </cell>
          <cell r="G253">
            <v>299.85000000000002</v>
          </cell>
          <cell r="H253">
            <v>258.92</v>
          </cell>
          <cell r="I253">
            <v>0</v>
          </cell>
          <cell r="J253">
            <v>0</v>
          </cell>
          <cell r="K253">
            <v>558.77</v>
          </cell>
          <cell r="L253">
            <v>1</v>
          </cell>
          <cell r="M253">
            <v>1</v>
          </cell>
          <cell r="N253">
            <v>7</v>
          </cell>
          <cell r="O253">
            <v>38302</v>
          </cell>
        </row>
        <row r="254">
          <cell r="A254">
            <v>66</v>
          </cell>
          <cell r="B254" t="str">
            <v>福祉施設</v>
          </cell>
          <cell r="C254" t="str">
            <v>障がい福祉課</v>
          </cell>
          <cell r="D254" t="str">
            <v>生きがいセンタ－</v>
          </cell>
          <cell r="E254" t="str">
            <v>福祉集会所</v>
          </cell>
          <cell r="F254" t="str">
            <v>RC</v>
          </cell>
          <cell r="G254">
            <v>1576.99</v>
          </cell>
          <cell r="H254">
            <v>0</v>
          </cell>
          <cell r="I254">
            <v>0</v>
          </cell>
          <cell r="J254">
            <v>0</v>
          </cell>
          <cell r="K254">
            <v>1576.99</v>
          </cell>
          <cell r="L254">
            <v>1</v>
          </cell>
          <cell r="M254">
            <v>1</v>
          </cell>
          <cell r="N254">
            <v>28</v>
          </cell>
          <cell r="O254">
            <v>30763</v>
          </cell>
        </row>
        <row r="255">
          <cell r="A255">
            <v>783</v>
          </cell>
          <cell r="B255" t="str">
            <v>福祉施設</v>
          </cell>
          <cell r="C255" t="str">
            <v>青少年課</v>
          </cell>
          <cell r="D255" t="str">
            <v>上依知児童館</v>
          </cell>
          <cell r="E255" t="str">
            <v>児童館</v>
          </cell>
          <cell r="F255" t="str">
            <v>S</v>
          </cell>
          <cell r="G255">
            <v>240.9</v>
          </cell>
          <cell r="H255">
            <v>0</v>
          </cell>
          <cell r="I255">
            <v>0</v>
          </cell>
          <cell r="J255">
            <v>0</v>
          </cell>
          <cell r="K255">
            <v>240.9</v>
          </cell>
          <cell r="L255">
            <v>1</v>
          </cell>
          <cell r="M255">
            <v>1</v>
          </cell>
          <cell r="N255">
            <v>29</v>
          </cell>
          <cell r="O255">
            <v>30385</v>
          </cell>
        </row>
        <row r="256">
          <cell r="A256">
            <v>815</v>
          </cell>
          <cell r="B256" t="str">
            <v>福祉施設</v>
          </cell>
          <cell r="C256" t="str">
            <v>青少年課</v>
          </cell>
          <cell r="D256" t="str">
            <v>妻田東児童館・老人憩の家複合施設</v>
          </cell>
          <cell r="E256" t="str">
            <v>児童館</v>
          </cell>
          <cell r="F256" t="str">
            <v>S</v>
          </cell>
          <cell r="G256">
            <v>219.54</v>
          </cell>
          <cell r="H256">
            <v>179.9</v>
          </cell>
          <cell r="I256">
            <v>0</v>
          </cell>
          <cell r="J256">
            <v>0</v>
          </cell>
          <cell r="K256">
            <v>399.44</v>
          </cell>
          <cell r="L256">
            <v>1</v>
          </cell>
          <cell r="M256">
            <v>1</v>
          </cell>
          <cell r="N256">
            <v>17</v>
          </cell>
          <cell r="O256">
            <v>34768</v>
          </cell>
        </row>
        <row r="257">
          <cell r="A257">
            <v>814</v>
          </cell>
          <cell r="B257" t="str">
            <v>福祉施設</v>
          </cell>
          <cell r="C257" t="str">
            <v>青少年課</v>
          </cell>
          <cell r="D257" t="str">
            <v>山際児童館・山際南部老人憩の家館複合施設</v>
          </cell>
          <cell r="E257" t="str">
            <v>児童館</v>
          </cell>
          <cell r="F257" t="str">
            <v>S</v>
          </cell>
          <cell r="G257">
            <v>267.62</v>
          </cell>
          <cell r="H257">
            <v>206.88</v>
          </cell>
          <cell r="I257">
            <v>0</v>
          </cell>
          <cell r="J257">
            <v>0</v>
          </cell>
          <cell r="K257">
            <v>474.5</v>
          </cell>
          <cell r="L257">
            <v>1</v>
          </cell>
          <cell r="M257">
            <v>1</v>
          </cell>
          <cell r="N257">
            <v>17</v>
          </cell>
          <cell r="O257">
            <v>34505</v>
          </cell>
        </row>
        <row r="258">
          <cell r="A258">
            <v>825</v>
          </cell>
          <cell r="B258" t="str">
            <v>福祉施設</v>
          </cell>
          <cell r="C258" t="str">
            <v>青少年課</v>
          </cell>
          <cell r="D258" t="str">
            <v>鳶尾児童館・老人憩の家複合施設</v>
          </cell>
          <cell r="E258" t="str">
            <v>児童館</v>
          </cell>
          <cell r="F258" t="str">
            <v>S</v>
          </cell>
          <cell r="G258">
            <v>229.85</v>
          </cell>
          <cell r="H258">
            <v>161.9</v>
          </cell>
          <cell r="I258">
            <v>0</v>
          </cell>
          <cell r="J258">
            <v>0</v>
          </cell>
          <cell r="K258">
            <v>391.75</v>
          </cell>
          <cell r="L258">
            <v>1</v>
          </cell>
          <cell r="M258">
            <v>1</v>
          </cell>
          <cell r="N258">
            <v>20</v>
          </cell>
          <cell r="O258">
            <v>33417</v>
          </cell>
        </row>
        <row r="259">
          <cell r="A259">
            <v>824</v>
          </cell>
          <cell r="B259" t="str">
            <v>福祉施設</v>
          </cell>
          <cell r="C259" t="str">
            <v>青少年課</v>
          </cell>
          <cell r="D259" t="str">
            <v>及川児童館・老人憩の家複合施設</v>
          </cell>
          <cell r="E259" t="str">
            <v>児童館</v>
          </cell>
          <cell r="F259" t="str">
            <v>S</v>
          </cell>
          <cell r="G259">
            <v>214.89</v>
          </cell>
          <cell r="H259">
            <v>200.23</v>
          </cell>
          <cell r="I259">
            <v>0</v>
          </cell>
          <cell r="J259">
            <v>0</v>
          </cell>
          <cell r="K259">
            <v>415.12</v>
          </cell>
          <cell r="L259">
            <v>1</v>
          </cell>
          <cell r="M259">
            <v>1</v>
          </cell>
          <cell r="N259">
            <v>20</v>
          </cell>
          <cell r="O259">
            <v>33402</v>
          </cell>
        </row>
        <row r="260">
          <cell r="A260">
            <v>817</v>
          </cell>
          <cell r="B260" t="str">
            <v>福祉施設</v>
          </cell>
          <cell r="C260" t="str">
            <v>青少年課</v>
          </cell>
          <cell r="D260" t="str">
            <v>毛利台児童館・老人憩の家複合施設</v>
          </cell>
          <cell r="E260" t="str">
            <v>児童館</v>
          </cell>
          <cell r="F260" t="str">
            <v>S</v>
          </cell>
          <cell r="G260">
            <v>271.83999999999997</v>
          </cell>
          <cell r="H260">
            <v>170.97</v>
          </cell>
          <cell r="I260">
            <v>0</v>
          </cell>
          <cell r="J260">
            <v>0</v>
          </cell>
          <cell r="K260">
            <v>442.81</v>
          </cell>
          <cell r="L260">
            <v>1</v>
          </cell>
          <cell r="M260">
            <v>1</v>
          </cell>
          <cell r="N260">
            <v>4</v>
          </cell>
          <cell r="O260">
            <v>39277</v>
          </cell>
        </row>
        <row r="261">
          <cell r="A261">
            <v>809</v>
          </cell>
          <cell r="B261" t="str">
            <v>福祉施設</v>
          </cell>
          <cell r="C261" t="str">
            <v>青少年課</v>
          </cell>
          <cell r="D261" t="str">
            <v>中依知児童館</v>
          </cell>
          <cell r="E261" t="str">
            <v>児童館</v>
          </cell>
          <cell r="F261" t="str">
            <v>S</v>
          </cell>
          <cell r="G261">
            <v>215.64</v>
          </cell>
          <cell r="H261">
            <v>0</v>
          </cell>
          <cell r="I261">
            <v>0</v>
          </cell>
          <cell r="J261">
            <v>0</v>
          </cell>
          <cell r="K261">
            <v>215.64</v>
          </cell>
          <cell r="L261">
            <v>1</v>
          </cell>
          <cell r="M261">
            <v>1</v>
          </cell>
          <cell r="N261">
            <v>22</v>
          </cell>
          <cell r="O261">
            <v>32948</v>
          </cell>
        </row>
        <row r="262">
          <cell r="A262">
            <v>782</v>
          </cell>
          <cell r="B262" t="str">
            <v>福祉施設</v>
          </cell>
          <cell r="C262" t="str">
            <v>青少年課</v>
          </cell>
          <cell r="D262" t="str">
            <v>宮の里児童館</v>
          </cell>
          <cell r="E262" t="str">
            <v>児童館</v>
          </cell>
          <cell r="F262" t="str">
            <v>S</v>
          </cell>
          <cell r="G262">
            <v>199.87</v>
          </cell>
          <cell r="H262">
            <v>0</v>
          </cell>
          <cell r="I262">
            <v>0</v>
          </cell>
          <cell r="J262">
            <v>0</v>
          </cell>
          <cell r="K262">
            <v>199.87</v>
          </cell>
          <cell r="L262">
            <v>1</v>
          </cell>
          <cell r="M262">
            <v>1</v>
          </cell>
          <cell r="N262">
            <v>28</v>
          </cell>
          <cell r="O262">
            <v>30765</v>
          </cell>
        </row>
        <row r="263">
          <cell r="A263">
            <v>822</v>
          </cell>
          <cell r="B263" t="str">
            <v>福祉施設</v>
          </cell>
          <cell r="C263" t="str">
            <v>青少年課</v>
          </cell>
          <cell r="D263" t="str">
            <v>岡田児童館・老人憩の家複合施設</v>
          </cell>
          <cell r="E263" t="str">
            <v>児童館</v>
          </cell>
          <cell r="F263" t="str">
            <v>S</v>
          </cell>
          <cell r="G263">
            <v>170.51</v>
          </cell>
          <cell r="H263">
            <v>157.41999999999999</v>
          </cell>
          <cell r="I263">
            <v>0</v>
          </cell>
          <cell r="J263">
            <v>0</v>
          </cell>
          <cell r="K263">
            <v>327.93</v>
          </cell>
          <cell r="L263">
            <v>1</v>
          </cell>
          <cell r="M263">
            <v>1</v>
          </cell>
          <cell r="N263">
            <v>4</v>
          </cell>
          <cell r="O263">
            <v>39262</v>
          </cell>
        </row>
        <row r="264">
          <cell r="A264">
            <v>15</v>
          </cell>
          <cell r="B264" t="str">
            <v>福祉施設</v>
          </cell>
          <cell r="C264" t="str">
            <v>福祉総務課</v>
          </cell>
          <cell r="D264" t="str">
            <v>総合福祉センター</v>
          </cell>
          <cell r="E264" t="str">
            <v>総合福祉センター</v>
          </cell>
          <cell r="F264" t="str">
            <v>SRC</v>
          </cell>
          <cell r="G264">
            <v>11465.56</v>
          </cell>
          <cell r="H264">
            <v>0</v>
          </cell>
          <cell r="I264">
            <v>0</v>
          </cell>
          <cell r="J264">
            <v>0</v>
          </cell>
          <cell r="K264">
            <v>11465.56</v>
          </cell>
          <cell r="L264">
            <v>1</v>
          </cell>
          <cell r="M264">
            <v>1</v>
          </cell>
          <cell r="N264">
            <v>21</v>
          </cell>
          <cell r="O264">
            <v>33145</v>
          </cell>
        </row>
        <row r="265">
          <cell r="A265">
            <v>67</v>
          </cell>
          <cell r="B265" t="str">
            <v>保育施設</v>
          </cell>
          <cell r="C265" t="str">
            <v>保育課</v>
          </cell>
          <cell r="D265" t="str">
            <v>南毛利保育所</v>
          </cell>
          <cell r="E265" t="str">
            <v>保育所</v>
          </cell>
          <cell r="F265" t="str">
            <v>S</v>
          </cell>
          <cell r="G265">
            <v>474.91</v>
          </cell>
          <cell r="H265">
            <v>30.27</v>
          </cell>
          <cell r="I265">
            <v>0</v>
          </cell>
          <cell r="J265">
            <v>0</v>
          </cell>
          <cell r="K265">
            <v>505.18</v>
          </cell>
          <cell r="L265">
            <v>1</v>
          </cell>
          <cell r="M265">
            <v>1</v>
          </cell>
          <cell r="N265">
            <v>37</v>
          </cell>
          <cell r="O265">
            <v>27482</v>
          </cell>
        </row>
        <row r="266">
          <cell r="A266">
            <v>69</v>
          </cell>
          <cell r="B266" t="str">
            <v>保育施設</v>
          </cell>
          <cell r="C266" t="str">
            <v>保育課</v>
          </cell>
          <cell r="D266" t="str">
            <v>南毛利保育所</v>
          </cell>
          <cell r="E266" t="str">
            <v>分園</v>
          </cell>
          <cell r="F266" t="str">
            <v>RC</v>
          </cell>
          <cell r="G266">
            <v>166.74</v>
          </cell>
          <cell r="H266">
            <v>0</v>
          </cell>
          <cell r="I266">
            <v>0</v>
          </cell>
          <cell r="J266">
            <v>0</v>
          </cell>
          <cell r="K266">
            <v>166.74</v>
          </cell>
          <cell r="L266">
            <v>1</v>
          </cell>
          <cell r="M266">
            <v>0</v>
          </cell>
          <cell r="N266">
            <v>8</v>
          </cell>
          <cell r="O266">
            <v>38065</v>
          </cell>
        </row>
        <row r="267">
          <cell r="A267">
            <v>70</v>
          </cell>
          <cell r="B267" t="str">
            <v>保育施設</v>
          </cell>
          <cell r="C267" t="str">
            <v>保育課</v>
          </cell>
          <cell r="D267" t="str">
            <v>もみじ保育所</v>
          </cell>
          <cell r="E267" t="str">
            <v>保育所</v>
          </cell>
          <cell r="F267" t="str">
            <v>RC</v>
          </cell>
          <cell r="G267">
            <v>631.13</v>
          </cell>
          <cell r="H267">
            <v>61.78</v>
          </cell>
          <cell r="I267">
            <v>46.52</v>
          </cell>
          <cell r="J267">
            <v>0</v>
          </cell>
          <cell r="K267">
            <v>739.43</v>
          </cell>
          <cell r="L267">
            <v>1</v>
          </cell>
          <cell r="M267">
            <v>1</v>
          </cell>
          <cell r="N267">
            <v>38</v>
          </cell>
          <cell r="O267">
            <v>27113</v>
          </cell>
        </row>
        <row r="268">
          <cell r="A268">
            <v>72</v>
          </cell>
          <cell r="B268" t="str">
            <v>保育施設</v>
          </cell>
          <cell r="C268" t="str">
            <v>保育課</v>
          </cell>
          <cell r="D268" t="str">
            <v>玉川保育所</v>
          </cell>
          <cell r="E268" t="str">
            <v>保育所</v>
          </cell>
          <cell r="F268" t="str">
            <v>S</v>
          </cell>
          <cell r="G268">
            <v>424.21</v>
          </cell>
          <cell r="H268">
            <v>27.45</v>
          </cell>
          <cell r="I268">
            <v>0</v>
          </cell>
          <cell r="J268">
            <v>0</v>
          </cell>
          <cell r="K268">
            <v>451.66</v>
          </cell>
          <cell r="L268">
            <v>1</v>
          </cell>
          <cell r="M268">
            <v>1</v>
          </cell>
          <cell r="N268">
            <v>31</v>
          </cell>
          <cell r="O268">
            <v>29647</v>
          </cell>
        </row>
        <row r="269">
          <cell r="A269">
            <v>76</v>
          </cell>
          <cell r="B269" t="str">
            <v>保育施設</v>
          </cell>
          <cell r="C269" t="str">
            <v>保育課</v>
          </cell>
          <cell r="D269" t="str">
            <v>小鮎保育所</v>
          </cell>
          <cell r="E269" t="str">
            <v>保育所</v>
          </cell>
          <cell r="F269" t="str">
            <v>S</v>
          </cell>
          <cell r="G269">
            <v>447.3</v>
          </cell>
          <cell r="H269">
            <v>0</v>
          </cell>
          <cell r="I269">
            <v>0</v>
          </cell>
          <cell r="J269">
            <v>0</v>
          </cell>
          <cell r="K269">
            <v>447.3</v>
          </cell>
          <cell r="L269">
            <v>1</v>
          </cell>
          <cell r="M269">
            <v>1</v>
          </cell>
          <cell r="N269">
            <v>36</v>
          </cell>
          <cell r="O269">
            <v>27846</v>
          </cell>
        </row>
        <row r="270">
          <cell r="A270">
            <v>78</v>
          </cell>
          <cell r="B270" t="str">
            <v>保育施設</v>
          </cell>
          <cell r="C270" t="str">
            <v>保育課</v>
          </cell>
          <cell r="D270" t="str">
            <v>厚木保育所</v>
          </cell>
          <cell r="E270" t="str">
            <v>保育所</v>
          </cell>
          <cell r="F270" t="str">
            <v>RC</v>
          </cell>
          <cell r="G270">
            <v>857.82</v>
          </cell>
          <cell r="H270">
            <v>83.05</v>
          </cell>
          <cell r="I270">
            <v>0</v>
          </cell>
          <cell r="J270">
            <v>0</v>
          </cell>
          <cell r="K270">
            <v>940.87</v>
          </cell>
          <cell r="L270">
            <v>1</v>
          </cell>
          <cell r="M270">
            <v>1</v>
          </cell>
          <cell r="N270">
            <v>34</v>
          </cell>
          <cell r="O270">
            <v>28531</v>
          </cell>
        </row>
        <row r="271">
          <cell r="A271">
            <v>77</v>
          </cell>
          <cell r="B271" t="str">
            <v>保育施設</v>
          </cell>
          <cell r="C271" t="str">
            <v>保育課</v>
          </cell>
          <cell r="D271" t="str">
            <v>相川保育所</v>
          </cell>
          <cell r="E271" t="str">
            <v>保育所</v>
          </cell>
          <cell r="F271" t="str">
            <v>RC</v>
          </cell>
          <cell r="G271">
            <v>1001.79</v>
          </cell>
          <cell r="H271">
            <v>0</v>
          </cell>
          <cell r="I271">
            <v>0</v>
          </cell>
          <cell r="J271">
            <v>0</v>
          </cell>
          <cell r="K271">
            <v>1001.79</v>
          </cell>
          <cell r="L271">
            <v>1</v>
          </cell>
          <cell r="M271">
            <v>1</v>
          </cell>
          <cell r="N271">
            <v>22</v>
          </cell>
          <cell r="O271">
            <v>32923</v>
          </cell>
        </row>
        <row r="272">
          <cell r="A272">
            <v>319</v>
          </cell>
          <cell r="B272" t="str">
            <v>防災施設</v>
          </cell>
          <cell r="C272" t="str">
            <v>警防課</v>
          </cell>
          <cell r="D272" t="str">
            <v>長谷防災備蓄倉庫</v>
          </cell>
          <cell r="E272" t="str">
            <v>倉庫</v>
          </cell>
          <cell r="F272" t="str">
            <v>S</v>
          </cell>
          <cell r="G272">
            <v>172.8</v>
          </cell>
          <cell r="H272">
            <v>0</v>
          </cell>
          <cell r="I272">
            <v>0</v>
          </cell>
          <cell r="J272">
            <v>0</v>
          </cell>
          <cell r="K272">
            <v>172.8</v>
          </cell>
          <cell r="L272">
            <v>1</v>
          </cell>
          <cell r="M272">
            <v>1</v>
          </cell>
          <cell r="N272">
            <v>31</v>
          </cell>
          <cell r="O272">
            <v>29642</v>
          </cell>
        </row>
        <row r="273">
          <cell r="A273">
            <v>347</v>
          </cell>
          <cell r="B273" t="str">
            <v>防災施設</v>
          </cell>
          <cell r="C273" t="str">
            <v>警防課</v>
          </cell>
          <cell r="D273" t="str">
            <v>第３－４消防器具置場複合施設</v>
          </cell>
          <cell r="E273" t="str">
            <v>器具庫兼倉庫</v>
          </cell>
          <cell r="F273" t="str">
            <v>S</v>
          </cell>
          <cell r="G273">
            <v>105</v>
          </cell>
          <cell r="H273">
            <v>0</v>
          </cell>
          <cell r="I273">
            <v>0</v>
          </cell>
          <cell r="J273">
            <v>0</v>
          </cell>
          <cell r="K273">
            <v>105</v>
          </cell>
          <cell r="L273">
            <v>1</v>
          </cell>
          <cell r="M273">
            <v>1</v>
          </cell>
          <cell r="N273">
            <v>2</v>
          </cell>
          <cell r="O273">
            <v>40207</v>
          </cell>
        </row>
        <row r="274">
          <cell r="A274">
            <v>346</v>
          </cell>
          <cell r="B274" t="str">
            <v>防災施設</v>
          </cell>
          <cell r="C274" t="str">
            <v>警防課</v>
          </cell>
          <cell r="D274" t="str">
            <v>相川水防倉庫防災備蓄倉庫複合施設</v>
          </cell>
          <cell r="E274" t="str">
            <v>倉庫</v>
          </cell>
          <cell r="F274" t="str">
            <v>S</v>
          </cell>
          <cell r="G274">
            <v>100.82</v>
          </cell>
          <cell r="H274">
            <v>0</v>
          </cell>
          <cell r="I274">
            <v>0</v>
          </cell>
          <cell r="J274">
            <v>0</v>
          </cell>
          <cell r="K274">
            <v>100.82</v>
          </cell>
          <cell r="L274">
            <v>1</v>
          </cell>
          <cell r="M274">
            <v>1</v>
          </cell>
          <cell r="N274">
            <v>24</v>
          </cell>
          <cell r="O274">
            <v>32136</v>
          </cell>
        </row>
        <row r="275">
          <cell r="A275">
            <v>322</v>
          </cell>
          <cell r="B275" t="str">
            <v>防災施設</v>
          </cell>
          <cell r="C275" t="str">
            <v>警防課</v>
          </cell>
          <cell r="D275" t="str">
            <v>第６－３消防器具置場複合施設</v>
          </cell>
          <cell r="E275" t="str">
            <v>器具庫兼倉庫</v>
          </cell>
          <cell r="F275" t="str">
            <v>S</v>
          </cell>
          <cell r="G275">
            <v>117.17</v>
          </cell>
          <cell r="H275">
            <v>0</v>
          </cell>
          <cell r="I275">
            <v>0</v>
          </cell>
          <cell r="J275">
            <v>0</v>
          </cell>
          <cell r="K275">
            <v>117.17</v>
          </cell>
          <cell r="L275">
            <v>1</v>
          </cell>
          <cell r="M275">
            <v>1</v>
          </cell>
          <cell r="N275">
            <v>23</v>
          </cell>
          <cell r="O275">
            <v>32539</v>
          </cell>
        </row>
        <row r="276">
          <cell r="A276">
            <v>289</v>
          </cell>
          <cell r="B276" t="str">
            <v>防災施設</v>
          </cell>
          <cell r="C276" t="str">
            <v>警防課</v>
          </cell>
          <cell r="D276" t="str">
            <v>第３－１消防器具置場</v>
          </cell>
          <cell r="E276" t="str">
            <v>器具庫</v>
          </cell>
          <cell r="F276" t="str">
            <v>S</v>
          </cell>
          <cell r="G276">
            <v>175.21</v>
          </cell>
          <cell r="H276">
            <v>0</v>
          </cell>
          <cell r="I276">
            <v>0</v>
          </cell>
          <cell r="J276">
            <v>0</v>
          </cell>
          <cell r="K276">
            <v>175.21</v>
          </cell>
          <cell r="L276">
            <v>1</v>
          </cell>
          <cell r="M276">
            <v>1</v>
          </cell>
          <cell r="N276">
            <v>22</v>
          </cell>
          <cell r="O276">
            <v>32913</v>
          </cell>
        </row>
        <row r="277">
          <cell r="A277">
            <v>287</v>
          </cell>
          <cell r="B277" t="str">
            <v>防災施設</v>
          </cell>
          <cell r="C277" t="str">
            <v>警防課</v>
          </cell>
          <cell r="D277" t="str">
            <v>第２－９消防器具置場</v>
          </cell>
          <cell r="E277" t="str">
            <v>器具庫</v>
          </cell>
          <cell r="F277" t="str">
            <v>S</v>
          </cell>
          <cell r="G277">
            <v>100.8</v>
          </cell>
          <cell r="H277">
            <v>0</v>
          </cell>
          <cell r="I277">
            <v>0</v>
          </cell>
          <cell r="J277">
            <v>0</v>
          </cell>
          <cell r="K277">
            <v>100.8</v>
          </cell>
          <cell r="L277">
            <v>1</v>
          </cell>
          <cell r="M277">
            <v>1</v>
          </cell>
          <cell r="N277">
            <v>12</v>
          </cell>
          <cell r="O277">
            <v>36543</v>
          </cell>
        </row>
        <row r="278">
          <cell r="A278">
            <v>280</v>
          </cell>
          <cell r="B278" t="str">
            <v>防災施設</v>
          </cell>
          <cell r="C278" t="str">
            <v>警防課</v>
          </cell>
          <cell r="D278" t="str">
            <v>第２－３消防器具置場複合施設</v>
          </cell>
          <cell r="E278" t="str">
            <v>器具庫</v>
          </cell>
          <cell r="F278" t="str">
            <v>S</v>
          </cell>
          <cell r="G278">
            <v>159.66999999999999</v>
          </cell>
          <cell r="H278">
            <v>49.89</v>
          </cell>
          <cell r="I278">
            <v>0</v>
          </cell>
          <cell r="J278">
            <v>0</v>
          </cell>
          <cell r="K278">
            <v>209.56</v>
          </cell>
          <cell r="L278">
            <v>1</v>
          </cell>
          <cell r="M278">
            <v>1</v>
          </cell>
          <cell r="N278">
            <v>26</v>
          </cell>
          <cell r="O278">
            <v>31360</v>
          </cell>
        </row>
        <row r="279">
          <cell r="A279">
            <v>282</v>
          </cell>
          <cell r="B279" t="str">
            <v>防災施設</v>
          </cell>
          <cell r="C279" t="str">
            <v>警防課</v>
          </cell>
          <cell r="D279" t="str">
            <v>第２－４消防器具置場</v>
          </cell>
          <cell r="E279" t="str">
            <v>器具庫</v>
          </cell>
          <cell r="F279" t="str">
            <v>S</v>
          </cell>
          <cell r="G279">
            <v>176.23</v>
          </cell>
          <cell r="H279">
            <v>0</v>
          </cell>
          <cell r="I279">
            <v>0</v>
          </cell>
          <cell r="J279">
            <v>0</v>
          </cell>
          <cell r="K279">
            <v>176.23</v>
          </cell>
          <cell r="L279">
            <v>1</v>
          </cell>
          <cell r="M279">
            <v>1</v>
          </cell>
          <cell r="N279">
            <v>8</v>
          </cell>
          <cell r="O279">
            <v>38055</v>
          </cell>
        </row>
        <row r="280">
          <cell r="A280">
            <v>337</v>
          </cell>
          <cell r="B280" t="str">
            <v>防災施設</v>
          </cell>
          <cell r="C280" t="str">
            <v>消防総務課</v>
          </cell>
          <cell r="D280" t="str">
            <v>厚木消防署相川分署</v>
          </cell>
          <cell r="E280" t="str">
            <v>分署</v>
          </cell>
          <cell r="F280" t="str">
            <v>RC</v>
          </cell>
          <cell r="G280">
            <v>267.19</v>
          </cell>
          <cell r="H280">
            <v>98.12</v>
          </cell>
          <cell r="I280">
            <v>0</v>
          </cell>
          <cell r="J280">
            <v>0</v>
          </cell>
          <cell r="K280">
            <v>365.31</v>
          </cell>
          <cell r="L280">
            <v>1</v>
          </cell>
          <cell r="M280">
            <v>1</v>
          </cell>
          <cell r="N280">
            <v>30</v>
          </cell>
          <cell r="O280">
            <v>30020</v>
          </cell>
        </row>
        <row r="281">
          <cell r="A281">
            <v>336</v>
          </cell>
          <cell r="B281" t="str">
            <v>防災施設</v>
          </cell>
          <cell r="C281" t="str">
            <v>消防総務課</v>
          </cell>
          <cell r="D281" t="str">
            <v>厚木消防署玉川分署</v>
          </cell>
          <cell r="E281" t="str">
            <v>分署</v>
          </cell>
          <cell r="F281" t="str">
            <v>RC</v>
          </cell>
          <cell r="G281">
            <v>1008.02</v>
          </cell>
          <cell r="H281">
            <v>0</v>
          </cell>
          <cell r="I281">
            <v>0</v>
          </cell>
          <cell r="J281">
            <v>0</v>
          </cell>
          <cell r="K281">
            <v>1008.02</v>
          </cell>
          <cell r="L281">
            <v>1</v>
          </cell>
          <cell r="M281">
            <v>1</v>
          </cell>
          <cell r="N281">
            <v>19</v>
          </cell>
          <cell r="O281">
            <v>33785</v>
          </cell>
        </row>
        <row r="282">
          <cell r="A282">
            <v>316</v>
          </cell>
          <cell r="B282" t="str">
            <v>防災施設</v>
          </cell>
          <cell r="C282" t="str">
            <v>消防総務課</v>
          </cell>
          <cell r="D282" t="str">
            <v>厚木消防署南毛利分署</v>
          </cell>
          <cell r="E282" t="str">
            <v>分署</v>
          </cell>
          <cell r="F282" t="str">
            <v>RC</v>
          </cell>
          <cell r="G282">
            <v>226.41</v>
          </cell>
          <cell r="H282">
            <v>16.41</v>
          </cell>
          <cell r="I282">
            <v>7.71</v>
          </cell>
          <cell r="J282">
            <v>0</v>
          </cell>
          <cell r="K282">
            <v>250.53</v>
          </cell>
          <cell r="L282">
            <v>1</v>
          </cell>
          <cell r="M282">
            <v>1</v>
          </cell>
          <cell r="N282">
            <v>33</v>
          </cell>
          <cell r="O282">
            <v>28938</v>
          </cell>
        </row>
        <row r="283">
          <cell r="A283">
            <v>306</v>
          </cell>
          <cell r="B283" t="str">
            <v>防災施設</v>
          </cell>
          <cell r="C283" t="str">
            <v>消防総務課</v>
          </cell>
          <cell r="D283" t="str">
            <v>北消防署小鮎分署</v>
          </cell>
          <cell r="E283" t="str">
            <v>分署</v>
          </cell>
          <cell r="F283" t="str">
            <v>RC</v>
          </cell>
          <cell r="G283">
            <v>443.38</v>
          </cell>
          <cell r="H283">
            <v>0</v>
          </cell>
          <cell r="I283">
            <v>0</v>
          </cell>
          <cell r="J283">
            <v>0</v>
          </cell>
          <cell r="K283">
            <v>443.38</v>
          </cell>
          <cell r="L283">
            <v>1</v>
          </cell>
          <cell r="M283">
            <v>1</v>
          </cell>
          <cell r="N283">
            <v>28</v>
          </cell>
          <cell r="O283">
            <v>30741</v>
          </cell>
        </row>
        <row r="284">
          <cell r="A284">
            <v>298</v>
          </cell>
          <cell r="B284" t="str">
            <v>防災施設</v>
          </cell>
          <cell r="C284" t="str">
            <v>消防総務課</v>
          </cell>
          <cell r="D284" t="str">
            <v>北消防署本署</v>
          </cell>
          <cell r="E284" t="str">
            <v>本署</v>
          </cell>
          <cell r="F284" t="str">
            <v>RC</v>
          </cell>
          <cell r="G284">
            <v>1626.76</v>
          </cell>
          <cell r="H284">
            <v>0</v>
          </cell>
          <cell r="I284">
            <v>0</v>
          </cell>
          <cell r="J284">
            <v>0</v>
          </cell>
          <cell r="K284">
            <v>1626.76</v>
          </cell>
          <cell r="L284">
            <v>1</v>
          </cell>
          <cell r="M284">
            <v>1</v>
          </cell>
          <cell r="N284">
            <v>11</v>
          </cell>
          <cell r="O284">
            <v>36697</v>
          </cell>
        </row>
        <row r="285">
          <cell r="A285">
            <v>295</v>
          </cell>
          <cell r="B285" t="str">
            <v>防災施設</v>
          </cell>
          <cell r="C285" t="str">
            <v>消防総務課</v>
          </cell>
          <cell r="D285" t="str">
            <v>北消防署睦合分署</v>
          </cell>
          <cell r="E285" t="str">
            <v>分署</v>
          </cell>
          <cell r="F285" t="str">
            <v>RC</v>
          </cell>
          <cell r="G285">
            <v>945.62</v>
          </cell>
          <cell r="H285">
            <v>0</v>
          </cell>
          <cell r="I285">
            <v>0</v>
          </cell>
          <cell r="J285">
            <v>0</v>
          </cell>
          <cell r="K285">
            <v>945.62</v>
          </cell>
          <cell r="L285">
            <v>1</v>
          </cell>
          <cell r="M285">
            <v>1</v>
          </cell>
          <cell r="N285">
            <v>21</v>
          </cell>
          <cell r="O285">
            <v>33315</v>
          </cell>
        </row>
        <row r="286">
          <cell r="A286">
            <v>275</v>
          </cell>
          <cell r="B286" t="str">
            <v>防災施設</v>
          </cell>
          <cell r="C286" t="str">
            <v>消防総務課</v>
          </cell>
          <cell r="D286" t="str">
            <v>厚木消防署本署</v>
          </cell>
          <cell r="E286" t="str">
            <v>車庫</v>
          </cell>
          <cell r="F286" t="str">
            <v>S</v>
          </cell>
          <cell r="G286">
            <v>160.06</v>
          </cell>
          <cell r="H286">
            <v>0</v>
          </cell>
          <cell r="I286">
            <v>0</v>
          </cell>
          <cell r="J286">
            <v>0</v>
          </cell>
          <cell r="K286">
            <v>160.06</v>
          </cell>
          <cell r="L286">
            <v>1</v>
          </cell>
          <cell r="M286">
            <v>0</v>
          </cell>
          <cell r="N286">
            <v>39</v>
          </cell>
          <cell r="O286">
            <v>26479</v>
          </cell>
        </row>
        <row r="287">
          <cell r="A287">
            <v>273</v>
          </cell>
          <cell r="B287" t="str">
            <v>防災施設</v>
          </cell>
          <cell r="C287" t="str">
            <v>消防総務課</v>
          </cell>
          <cell r="D287" t="str">
            <v>厚木消防署本署</v>
          </cell>
          <cell r="E287" t="str">
            <v>本署</v>
          </cell>
          <cell r="F287" t="str">
            <v>RC</v>
          </cell>
          <cell r="G287">
            <v>2070.1799999999998</v>
          </cell>
          <cell r="H287">
            <v>0</v>
          </cell>
          <cell r="I287">
            <v>0</v>
          </cell>
          <cell r="J287">
            <v>0</v>
          </cell>
          <cell r="K287">
            <v>2070.1799999999998</v>
          </cell>
          <cell r="L287">
            <v>1</v>
          </cell>
          <cell r="M287">
            <v>1</v>
          </cell>
          <cell r="N287">
            <v>39</v>
          </cell>
          <cell r="O287">
            <v>26450</v>
          </cell>
        </row>
      </sheetData>
      <sheetData sheetId="3"/>
      <sheetData sheetId="4">
        <row r="1">
          <cell r="A1" t="str">
            <v>ID</v>
          </cell>
          <cell r="B1" t="str">
            <v>施設用途</v>
          </cell>
          <cell r="C1" t="str">
            <v>施設名称</v>
          </cell>
          <cell r="D1" t="str">
            <v>用途名称</v>
          </cell>
          <cell r="E1" t="str">
            <v>延べ面積</v>
          </cell>
          <cell r="F1" t="str">
            <v>棟数</v>
          </cell>
          <cell r="G1" t="str">
            <v>施設数</v>
          </cell>
          <cell r="H1" t="str">
            <v>建築年月</v>
          </cell>
        </row>
        <row r="2">
          <cell r="A2">
            <v>1</v>
          </cell>
          <cell r="B2" t="str">
            <v>庁舎等関連</v>
          </cell>
          <cell r="C2" t="str">
            <v>市庁舎</v>
          </cell>
          <cell r="D2" t="str">
            <v>庁舎</v>
          </cell>
          <cell r="E2">
            <v>9016</v>
          </cell>
          <cell r="F2">
            <v>1</v>
          </cell>
          <cell r="G2">
            <v>1</v>
          </cell>
          <cell r="H2">
            <v>26029</v>
          </cell>
        </row>
        <row r="3">
          <cell r="A3">
            <v>2</v>
          </cell>
          <cell r="B3" t="str">
            <v>庁舎等関連</v>
          </cell>
          <cell r="C3" t="str">
            <v>市庁舎</v>
          </cell>
          <cell r="D3" t="str">
            <v>車庫</v>
          </cell>
          <cell r="E3">
            <v>436.05</v>
          </cell>
          <cell r="F3">
            <v>1</v>
          </cell>
          <cell r="G3">
            <v>0</v>
          </cell>
          <cell r="H3">
            <v>25934</v>
          </cell>
        </row>
        <row r="4">
          <cell r="A4">
            <v>3</v>
          </cell>
          <cell r="B4" t="str">
            <v>庁舎等関連</v>
          </cell>
          <cell r="C4" t="str">
            <v>市庁舎</v>
          </cell>
          <cell r="D4" t="str">
            <v>車庫</v>
          </cell>
          <cell r="E4">
            <v>47.25</v>
          </cell>
          <cell r="F4">
            <v>1</v>
          </cell>
          <cell r="G4">
            <v>0</v>
          </cell>
          <cell r="H4">
            <v>28550</v>
          </cell>
        </row>
        <row r="5">
          <cell r="A5">
            <v>4</v>
          </cell>
          <cell r="B5" t="str">
            <v>庁舎等関連</v>
          </cell>
          <cell r="C5" t="str">
            <v>市庁舎</v>
          </cell>
          <cell r="D5" t="str">
            <v>車庫</v>
          </cell>
          <cell r="E5">
            <v>36.58</v>
          </cell>
          <cell r="F5">
            <v>1</v>
          </cell>
          <cell r="G5">
            <v>0</v>
          </cell>
          <cell r="H5">
            <v>32356</v>
          </cell>
        </row>
        <row r="6">
          <cell r="A6">
            <v>5</v>
          </cell>
          <cell r="B6" t="str">
            <v>庁舎等関連</v>
          </cell>
          <cell r="C6" t="str">
            <v>市庁舎</v>
          </cell>
          <cell r="D6" t="str">
            <v>車庫</v>
          </cell>
          <cell r="E6">
            <v>80.33</v>
          </cell>
          <cell r="F6">
            <v>1</v>
          </cell>
          <cell r="G6">
            <v>0</v>
          </cell>
          <cell r="H6">
            <v>32568</v>
          </cell>
        </row>
        <row r="7">
          <cell r="A7">
            <v>6</v>
          </cell>
          <cell r="B7" t="str">
            <v>庁舎等関連</v>
          </cell>
          <cell r="C7" t="str">
            <v>市庁舎</v>
          </cell>
          <cell r="D7" t="str">
            <v>電気室</v>
          </cell>
          <cell r="E7">
            <v>186</v>
          </cell>
          <cell r="F7">
            <v>1</v>
          </cell>
          <cell r="G7">
            <v>0</v>
          </cell>
          <cell r="H7">
            <v>38383</v>
          </cell>
        </row>
        <row r="8">
          <cell r="A8">
            <v>7</v>
          </cell>
          <cell r="B8" t="str">
            <v>庁舎等関連</v>
          </cell>
          <cell r="C8" t="str">
            <v>市庁舎</v>
          </cell>
          <cell r="D8" t="str">
            <v>職員玄関庇</v>
          </cell>
          <cell r="E8">
            <v>60</v>
          </cell>
          <cell r="F8">
            <v>1</v>
          </cell>
          <cell r="G8">
            <v>0</v>
          </cell>
          <cell r="H8">
            <v>38353</v>
          </cell>
        </row>
        <row r="9">
          <cell r="A9">
            <v>8</v>
          </cell>
          <cell r="B9" t="str">
            <v>庁舎等関連</v>
          </cell>
          <cell r="C9" t="str">
            <v>市庁舎</v>
          </cell>
          <cell r="D9" t="str">
            <v>エントランス部庇</v>
          </cell>
          <cell r="E9">
            <v>118</v>
          </cell>
          <cell r="F9">
            <v>1</v>
          </cell>
          <cell r="G9">
            <v>0</v>
          </cell>
          <cell r="H9">
            <v>38383</v>
          </cell>
        </row>
        <row r="10">
          <cell r="A10">
            <v>9</v>
          </cell>
          <cell r="B10" t="str">
            <v>庁舎等関連</v>
          </cell>
          <cell r="C10" t="str">
            <v>リバ－ツイン厚木公益施設</v>
          </cell>
          <cell r="D10" t="str">
            <v>郵便局</v>
          </cell>
          <cell r="E10">
            <v>801.5</v>
          </cell>
          <cell r="F10">
            <v>1</v>
          </cell>
          <cell r="G10">
            <v>1</v>
          </cell>
          <cell r="H10">
            <v>31837</v>
          </cell>
        </row>
        <row r="11">
          <cell r="A11">
            <v>10</v>
          </cell>
          <cell r="B11" t="str">
            <v>庁舎等関連</v>
          </cell>
          <cell r="C11" t="str">
            <v>自治会自主防災倉庫</v>
          </cell>
          <cell r="D11" t="str">
            <v>防災倉庫</v>
          </cell>
          <cell r="E11">
            <v>23.18</v>
          </cell>
          <cell r="F11">
            <v>1</v>
          </cell>
          <cell r="G11">
            <v>1</v>
          </cell>
          <cell r="H11">
            <v>25143</v>
          </cell>
        </row>
        <row r="12">
          <cell r="A12">
            <v>11</v>
          </cell>
          <cell r="B12" t="str">
            <v>庁舎等関連</v>
          </cell>
          <cell r="C12" t="str">
            <v>旧県立中央青年の家</v>
          </cell>
          <cell r="D12" t="str">
            <v>倉庫</v>
          </cell>
          <cell r="E12">
            <v>195.16</v>
          </cell>
          <cell r="F12">
            <v>1</v>
          </cell>
          <cell r="G12">
            <v>1</v>
          </cell>
          <cell r="H12">
            <v>34335</v>
          </cell>
        </row>
        <row r="13">
          <cell r="A13">
            <v>12</v>
          </cell>
          <cell r="B13" t="str">
            <v>庁舎等関連</v>
          </cell>
          <cell r="C13" t="str">
            <v>旭町二丁目集会所</v>
          </cell>
          <cell r="D13" t="str">
            <v>集会所</v>
          </cell>
          <cell r="E13">
            <v>144.51</v>
          </cell>
          <cell r="F13">
            <v>1</v>
          </cell>
          <cell r="G13">
            <v>1</v>
          </cell>
          <cell r="H13">
            <v>36326</v>
          </cell>
        </row>
        <row r="14">
          <cell r="A14">
            <v>13</v>
          </cell>
          <cell r="B14" t="str">
            <v>庁舎等関連</v>
          </cell>
          <cell r="C14" t="str">
            <v>旧市役所分庁舎</v>
          </cell>
          <cell r="D14" t="str">
            <v>事務所兼住宅</v>
          </cell>
          <cell r="E14">
            <v>999.02</v>
          </cell>
          <cell r="F14">
            <v>1</v>
          </cell>
          <cell r="G14">
            <v>1</v>
          </cell>
          <cell r="H14">
            <v>30590</v>
          </cell>
        </row>
        <row r="15">
          <cell r="A15">
            <v>15</v>
          </cell>
          <cell r="B15" t="str">
            <v>福祉施設</v>
          </cell>
          <cell r="C15" t="str">
            <v>総合福祉センター</v>
          </cell>
          <cell r="D15" t="str">
            <v>総合福祉センター</v>
          </cell>
          <cell r="E15">
            <v>11465.56</v>
          </cell>
          <cell r="F15">
            <v>1</v>
          </cell>
          <cell r="G15">
            <v>1</v>
          </cell>
          <cell r="H15">
            <v>33145</v>
          </cell>
        </row>
        <row r="16">
          <cell r="A16">
            <v>16</v>
          </cell>
          <cell r="B16" t="str">
            <v>福祉施設</v>
          </cell>
          <cell r="C16" t="str">
            <v>厚木市戦没者慰霊堂</v>
          </cell>
          <cell r="D16" t="str">
            <v>慰霊堂</v>
          </cell>
          <cell r="E16">
            <v>35</v>
          </cell>
          <cell r="F16">
            <v>1</v>
          </cell>
          <cell r="G16">
            <v>1</v>
          </cell>
          <cell r="H16">
            <v>27120</v>
          </cell>
        </row>
        <row r="17">
          <cell r="A17">
            <v>17</v>
          </cell>
          <cell r="B17" t="str">
            <v>福祉施設</v>
          </cell>
          <cell r="C17" t="str">
            <v>老人福祉センター寿荘</v>
          </cell>
          <cell r="D17" t="str">
            <v>福祉集会所</v>
          </cell>
          <cell r="E17">
            <v>872.55</v>
          </cell>
          <cell r="F17">
            <v>1</v>
          </cell>
          <cell r="G17">
            <v>1</v>
          </cell>
          <cell r="H17">
            <v>28549</v>
          </cell>
        </row>
        <row r="18">
          <cell r="A18">
            <v>18</v>
          </cell>
          <cell r="B18" t="str">
            <v>福祉施設</v>
          </cell>
          <cell r="C18" t="str">
            <v>上落合老人憩の家・防災倉庫</v>
          </cell>
          <cell r="D18" t="str">
            <v>老人憩の家</v>
          </cell>
          <cell r="E18">
            <v>141.93</v>
          </cell>
          <cell r="F18">
            <v>1</v>
          </cell>
          <cell r="G18">
            <v>1</v>
          </cell>
          <cell r="H18">
            <v>30765</v>
          </cell>
        </row>
        <row r="19">
          <cell r="A19">
            <v>19</v>
          </cell>
          <cell r="B19" t="str">
            <v>福祉施設</v>
          </cell>
          <cell r="C19" t="str">
            <v>千頭老人憩の家</v>
          </cell>
          <cell r="D19" t="str">
            <v>老人憩の家</v>
          </cell>
          <cell r="E19">
            <v>134.97999999999999</v>
          </cell>
          <cell r="F19">
            <v>1</v>
          </cell>
          <cell r="G19">
            <v>1</v>
          </cell>
          <cell r="H19">
            <v>30376</v>
          </cell>
        </row>
        <row r="20">
          <cell r="A20">
            <v>20</v>
          </cell>
          <cell r="B20" t="str">
            <v>福祉施設</v>
          </cell>
          <cell r="C20" t="str">
            <v>七沢老人憩の家</v>
          </cell>
          <cell r="D20" t="str">
            <v>老人憩の家</v>
          </cell>
          <cell r="E20">
            <v>132.69999999999999</v>
          </cell>
          <cell r="F20">
            <v>1</v>
          </cell>
          <cell r="G20">
            <v>1</v>
          </cell>
          <cell r="H20">
            <v>30011</v>
          </cell>
        </row>
        <row r="21">
          <cell r="A21">
            <v>21</v>
          </cell>
          <cell r="B21" t="str">
            <v>福祉施設</v>
          </cell>
          <cell r="C21" t="str">
            <v>緑ケ丘老人憩の家</v>
          </cell>
          <cell r="D21" t="str">
            <v>老人憩の家</v>
          </cell>
          <cell r="E21">
            <v>120.27</v>
          </cell>
          <cell r="F21">
            <v>1</v>
          </cell>
          <cell r="G21">
            <v>1</v>
          </cell>
          <cell r="H21">
            <v>29646</v>
          </cell>
        </row>
        <row r="22">
          <cell r="A22">
            <v>22</v>
          </cell>
          <cell r="B22" t="str">
            <v>福祉施設</v>
          </cell>
          <cell r="C22" t="str">
            <v>尼寺老人憩の家</v>
          </cell>
          <cell r="D22" t="str">
            <v>老人憩の家</v>
          </cell>
          <cell r="E22">
            <v>125.87</v>
          </cell>
          <cell r="F22">
            <v>1</v>
          </cell>
          <cell r="G22">
            <v>1</v>
          </cell>
          <cell r="H22">
            <v>29281</v>
          </cell>
        </row>
        <row r="23">
          <cell r="A23">
            <v>23</v>
          </cell>
          <cell r="B23" t="str">
            <v>福祉施設</v>
          </cell>
          <cell r="C23" t="str">
            <v>宮本老人憩の家</v>
          </cell>
          <cell r="D23" t="str">
            <v>老人憩の家</v>
          </cell>
          <cell r="E23">
            <v>128.36000000000001</v>
          </cell>
          <cell r="F23">
            <v>1</v>
          </cell>
          <cell r="G23">
            <v>1</v>
          </cell>
          <cell r="H23">
            <v>28915</v>
          </cell>
        </row>
        <row r="24">
          <cell r="A24">
            <v>24</v>
          </cell>
          <cell r="B24" t="str">
            <v>福祉施設</v>
          </cell>
          <cell r="C24" t="str">
            <v>金田老人憩の家</v>
          </cell>
          <cell r="D24" t="str">
            <v>老人憩の家</v>
          </cell>
          <cell r="E24">
            <v>128.36000000000001</v>
          </cell>
          <cell r="F24">
            <v>1</v>
          </cell>
          <cell r="G24">
            <v>1</v>
          </cell>
          <cell r="H24">
            <v>28550</v>
          </cell>
        </row>
        <row r="25">
          <cell r="A25">
            <v>25</v>
          </cell>
          <cell r="B25" t="str">
            <v>福祉施設</v>
          </cell>
          <cell r="C25" t="str">
            <v>下川入老人憩の家</v>
          </cell>
          <cell r="D25" t="str">
            <v>老人憩の家</v>
          </cell>
          <cell r="E25">
            <v>111.79</v>
          </cell>
          <cell r="F25">
            <v>1</v>
          </cell>
          <cell r="G25">
            <v>1</v>
          </cell>
          <cell r="H25">
            <v>28185</v>
          </cell>
        </row>
        <row r="26">
          <cell r="A26">
            <v>26</v>
          </cell>
          <cell r="B26" t="str">
            <v>福祉施設</v>
          </cell>
          <cell r="C26" t="str">
            <v>関口老人憩の家</v>
          </cell>
          <cell r="D26" t="str">
            <v>老人憩の家</v>
          </cell>
          <cell r="E26">
            <v>148</v>
          </cell>
          <cell r="F26">
            <v>1</v>
          </cell>
          <cell r="G26">
            <v>1</v>
          </cell>
          <cell r="H26">
            <v>27820</v>
          </cell>
        </row>
        <row r="27">
          <cell r="A27">
            <v>29</v>
          </cell>
          <cell r="B27" t="str">
            <v>福祉施設</v>
          </cell>
          <cell r="C27" t="str">
            <v>岡津古久老人憩の家</v>
          </cell>
          <cell r="D27" t="str">
            <v>老人憩の家</v>
          </cell>
          <cell r="E27">
            <v>117.59</v>
          </cell>
          <cell r="F27">
            <v>1</v>
          </cell>
          <cell r="G27">
            <v>1</v>
          </cell>
          <cell r="H27">
            <v>27454</v>
          </cell>
        </row>
        <row r="28">
          <cell r="A28">
            <v>30</v>
          </cell>
          <cell r="B28" t="str">
            <v>福祉施設</v>
          </cell>
          <cell r="C28" t="str">
            <v>林老人憩の家</v>
          </cell>
          <cell r="D28" t="str">
            <v>老人憩の家</v>
          </cell>
          <cell r="E28">
            <v>169.85</v>
          </cell>
          <cell r="F28">
            <v>1</v>
          </cell>
          <cell r="G28">
            <v>1</v>
          </cell>
          <cell r="H28">
            <v>27454</v>
          </cell>
        </row>
        <row r="29">
          <cell r="A29">
            <v>31</v>
          </cell>
          <cell r="B29" t="str">
            <v>福祉施設</v>
          </cell>
          <cell r="C29" t="str">
            <v>下沖老人憩の家</v>
          </cell>
          <cell r="D29" t="str">
            <v>老人憩の家</v>
          </cell>
          <cell r="E29">
            <v>135</v>
          </cell>
          <cell r="F29">
            <v>1</v>
          </cell>
          <cell r="G29">
            <v>1</v>
          </cell>
          <cell r="H29">
            <v>27120</v>
          </cell>
        </row>
        <row r="30">
          <cell r="A30">
            <v>34</v>
          </cell>
          <cell r="B30" t="str">
            <v>福祉施設</v>
          </cell>
          <cell r="C30" t="str">
            <v>下古沢老人憩の家</v>
          </cell>
          <cell r="D30" t="str">
            <v>老人憩の家</v>
          </cell>
          <cell r="E30">
            <v>233.03</v>
          </cell>
          <cell r="F30">
            <v>1</v>
          </cell>
          <cell r="G30">
            <v>1</v>
          </cell>
          <cell r="H30">
            <v>40886</v>
          </cell>
        </row>
        <row r="31">
          <cell r="A31">
            <v>35</v>
          </cell>
          <cell r="B31" t="str">
            <v>福祉施設</v>
          </cell>
          <cell r="C31" t="str">
            <v>上古沢老人憩の家</v>
          </cell>
          <cell r="D31" t="str">
            <v>老人憩の家</v>
          </cell>
          <cell r="E31">
            <v>123.38</v>
          </cell>
          <cell r="F31">
            <v>1</v>
          </cell>
          <cell r="G31">
            <v>1</v>
          </cell>
          <cell r="H31">
            <v>26359</v>
          </cell>
        </row>
        <row r="32">
          <cell r="A32">
            <v>36</v>
          </cell>
          <cell r="B32" t="str">
            <v>福祉施設</v>
          </cell>
          <cell r="C32" t="str">
            <v>長坂老人憩の家</v>
          </cell>
          <cell r="D32" t="str">
            <v>老人憩の家</v>
          </cell>
          <cell r="E32">
            <v>176</v>
          </cell>
          <cell r="F32">
            <v>1</v>
          </cell>
          <cell r="G32">
            <v>1</v>
          </cell>
          <cell r="H32">
            <v>25934</v>
          </cell>
        </row>
        <row r="33">
          <cell r="A33">
            <v>38</v>
          </cell>
          <cell r="B33" t="str">
            <v>福祉施設</v>
          </cell>
          <cell r="C33" t="str">
            <v>長坂老人憩の家</v>
          </cell>
          <cell r="D33" t="str">
            <v>老人憩の家</v>
          </cell>
          <cell r="E33">
            <v>8</v>
          </cell>
          <cell r="F33">
            <v>1</v>
          </cell>
          <cell r="G33">
            <v>0</v>
          </cell>
          <cell r="H33">
            <v>33664</v>
          </cell>
        </row>
        <row r="34">
          <cell r="A34">
            <v>39</v>
          </cell>
          <cell r="B34" t="str">
            <v>福祉施設</v>
          </cell>
          <cell r="C34" t="str">
            <v>愛名老人憩の家</v>
          </cell>
          <cell r="D34" t="str">
            <v>老人憩の家</v>
          </cell>
          <cell r="E34">
            <v>402.5</v>
          </cell>
          <cell r="F34">
            <v>1</v>
          </cell>
          <cell r="G34">
            <v>1</v>
          </cell>
          <cell r="H34">
            <v>39660</v>
          </cell>
        </row>
        <row r="35">
          <cell r="A35">
            <v>40</v>
          </cell>
          <cell r="B35" t="str">
            <v>福祉施設</v>
          </cell>
          <cell r="C35" t="str">
            <v>片平老人憩の家</v>
          </cell>
          <cell r="D35" t="str">
            <v>老人憩の家</v>
          </cell>
          <cell r="E35">
            <v>150.33000000000001</v>
          </cell>
          <cell r="F35">
            <v>1</v>
          </cell>
          <cell r="G35">
            <v>1</v>
          </cell>
          <cell r="H35">
            <v>31107</v>
          </cell>
        </row>
        <row r="36">
          <cell r="A36">
            <v>41</v>
          </cell>
          <cell r="B36" t="str">
            <v>福祉施設</v>
          </cell>
          <cell r="C36" t="str">
            <v>中戸田老人憩の家</v>
          </cell>
          <cell r="D36" t="str">
            <v>老人憩の家</v>
          </cell>
          <cell r="E36">
            <v>155.69</v>
          </cell>
          <cell r="F36">
            <v>1</v>
          </cell>
          <cell r="G36">
            <v>1</v>
          </cell>
          <cell r="H36">
            <v>31472</v>
          </cell>
        </row>
        <row r="37">
          <cell r="A37">
            <v>42</v>
          </cell>
          <cell r="B37" t="str">
            <v>福祉施設</v>
          </cell>
          <cell r="C37" t="str">
            <v>上依知老人憩の家</v>
          </cell>
          <cell r="D37" t="str">
            <v>老人憩の家</v>
          </cell>
          <cell r="E37">
            <v>186.73</v>
          </cell>
          <cell r="F37">
            <v>1</v>
          </cell>
          <cell r="G37">
            <v>1</v>
          </cell>
          <cell r="H37">
            <v>31837</v>
          </cell>
        </row>
        <row r="38">
          <cell r="A38">
            <v>43</v>
          </cell>
          <cell r="B38" t="str">
            <v>福祉施設</v>
          </cell>
          <cell r="C38" t="str">
            <v>船子老人憩の家</v>
          </cell>
          <cell r="D38" t="str">
            <v>老人憩の家</v>
          </cell>
          <cell r="E38">
            <v>159.61000000000001</v>
          </cell>
          <cell r="F38">
            <v>1</v>
          </cell>
          <cell r="G38">
            <v>1</v>
          </cell>
          <cell r="H38">
            <v>32203</v>
          </cell>
        </row>
        <row r="39">
          <cell r="A39">
            <v>44</v>
          </cell>
          <cell r="B39" t="str">
            <v>福祉施設</v>
          </cell>
          <cell r="C39" t="str">
            <v>酒井老人憩の家</v>
          </cell>
          <cell r="D39" t="str">
            <v>老人憩の家</v>
          </cell>
          <cell r="E39">
            <v>165.62</v>
          </cell>
          <cell r="F39">
            <v>1</v>
          </cell>
          <cell r="G39">
            <v>1</v>
          </cell>
          <cell r="H39">
            <v>32203</v>
          </cell>
        </row>
        <row r="40">
          <cell r="A40">
            <v>45</v>
          </cell>
          <cell r="B40" t="str">
            <v>福祉施設</v>
          </cell>
          <cell r="C40" t="str">
            <v>山際老人憩の家</v>
          </cell>
          <cell r="D40" t="str">
            <v>老人憩の家</v>
          </cell>
          <cell r="E40">
            <v>187.74</v>
          </cell>
          <cell r="F40">
            <v>1</v>
          </cell>
          <cell r="G40">
            <v>1</v>
          </cell>
          <cell r="H40">
            <v>32387</v>
          </cell>
        </row>
        <row r="41">
          <cell r="A41">
            <v>46</v>
          </cell>
          <cell r="B41" t="str">
            <v>福祉施設</v>
          </cell>
          <cell r="C41" t="str">
            <v>下依知老人憩の家</v>
          </cell>
          <cell r="D41" t="str">
            <v>老人憩の家</v>
          </cell>
          <cell r="E41">
            <v>161.80000000000001</v>
          </cell>
          <cell r="F41">
            <v>1</v>
          </cell>
          <cell r="G41">
            <v>1</v>
          </cell>
          <cell r="H41">
            <v>32568</v>
          </cell>
        </row>
        <row r="42">
          <cell r="A42">
            <v>47</v>
          </cell>
          <cell r="B42" t="str">
            <v>福祉施設</v>
          </cell>
          <cell r="C42" t="str">
            <v>藤塚老人憩の家</v>
          </cell>
          <cell r="D42" t="str">
            <v>老人憩の家</v>
          </cell>
          <cell r="E42">
            <v>181.08</v>
          </cell>
          <cell r="F42">
            <v>1</v>
          </cell>
          <cell r="G42">
            <v>1</v>
          </cell>
          <cell r="H42">
            <v>32813</v>
          </cell>
        </row>
        <row r="43">
          <cell r="A43">
            <v>48</v>
          </cell>
          <cell r="B43" t="str">
            <v>福祉施設</v>
          </cell>
          <cell r="C43" t="str">
            <v>温水老人憩の家</v>
          </cell>
          <cell r="D43" t="str">
            <v>老人憩の家</v>
          </cell>
          <cell r="E43">
            <v>172.66</v>
          </cell>
          <cell r="F43">
            <v>1</v>
          </cell>
          <cell r="G43">
            <v>1</v>
          </cell>
          <cell r="H43">
            <v>32843</v>
          </cell>
        </row>
        <row r="44">
          <cell r="A44">
            <v>49</v>
          </cell>
          <cell r="B44" t="str">
            <v>福祉施設</v>
          </cell>
          <cell r="C44" t="str">
            <v>長谷老人憩の家</v>
          </cell>
          <cell r="D44" t="str">
            <v>老人憩の家</v>
          </cell>
          <cell r="E44">
            <v>165.88</v>
          </cell>
          <cell r="F44">
            <v>1</v>
          </cell>
          <cell r="G44">
            <v>1</v>
          </cell>
          <cell r="H44">
            <v>32843</v>
          </cell>
        </row>
        <row r="45">
          <cell r="A45">
            <v>50</v>
          </cell>
          <cell r="B45" t="str">
            <v>福祉施設</v>
          </cell>
          <cell r="C45" t="str">
            <v>戸室老人憩の家</v>
          </cell>
          <cell r="D45" t="str">
            <v>老人憩の家</v>
          </cell>
          <cell r="E45">
            <v>180.42</v>
          </cell>
          <cell r="F45">
            <v>1</v>
          </cell>
          <cell r="G45">
            <v>1</v>
          </cell>
          <cell r="H45">
            <v>33664</v>
          </cell>
        </row>
        <row r="46">
          <cell r="A46">
            <v>51</v>
          </cell>
          <cell r="B46" t="str">
            <v>福祉施設</v>
          </cell>
          <cell r="C46" t="str">
            <v>日枝老人憩の家</v>
          </cell>
          <cell r="D46" t="str">
            <v>老人憩の家</v>
          </cell>
          <cell r="E46">
            <v>182.4</v>
          </cell>
          <cell r="F46">
            <v>1</v>
          </cell>
          <cell r="G46">
            <v>1</v>
          </cell>
          <cell r="H46">
            <v>34394</v>
          </cell>
        </row>
        <row r="47">
          <cell r="A47">
            <v>52</v>
          </cell>
          <cell r="B47" t="str">
            <v>福祉施設</v>
          </cell>
          <cell r="C47" t="str">
            <v>妻田西老人憩の家</v>
          </cell>
          <cell r="D47" t="str">
            <v>老人憩の家</v>
          </cell>
          <cell r="E47">
            <v>170.17</v>
          </cell>
          <cell r="F47">
            <v>1</v>
          </cell>
          <cell r="G47">
            <v>1</v>
          </cell>
          <cell r="H47">
            <v>35125</v>
          </cell>
        </row>
        <row r="48">
          <cell r="A48">
            <v>53</v>
          </cell>
          <cell r="B48" t="str">
            <v>福祉施設</v>
          </cell>
          <cell r="C48" t="str">
            <v>荻野久保老人憩の家</v>
          </cell>
          <cell r="D48" t="str">
            <v>老人憩の家</v>
          </cell>
          <cell r="E48">
            <v>180.4</v>
          </cell>
          <cell r="F48">
            <v>1</v>
          </cell>
          <cell r="G48">
            <v>1</v>
          </cell>
          <cell r="H48">
            <v>35156</v>
          </cell>
        </row>
        <row r="49">
          <cell r="A49">
            <v>54</v>
          </cell>
          <cell r="B49" t="str">
            <v>福祉施設</v>
          </cell>
          <cell r="C49" t="str">
            <v>三田老人憩の家</v>
          </cell>
          <cell r="D49" t="str">
            <v>老人憩の家</v>
          </cell>
          <cell r="E49">
            <v>249.9</v>
          </cell>
          <cell r="F49">
            <v>1</v>
          </cell>
          <cell r="G49">
            <v>1</v>
          </cell>
          <cell r="H49">
            <v>39262</v>
          </cell>
        </row>
        <row r="50">
          <cell r="A50">
            <v>55</v>
          </cell>
          <cell r="B50" t="str">
            <v>福祉施設</v>
          </cell>
          <cell r="C50" t="str">
            <v>厚木南老人憩の家</v>
          </cell>
          <cell r="D50" t="str">
            <v>老人憩の家</v>
          </cell>
          <cell r="E50">
            <v>496.61</v>
          </cell>
          <cell r="F50">
            <v>1</v>
          </cell>
          <cell r="G50">
            <v>1</v>
          </cell>
          <cell r="H50">
            <v>39633</v>
          </cell>
        </row>
        <row r="51">
          <cell r="A51">
            <v>56</v>
          </cell>
          <cell r="B51" t="str">
            <v>福祉施設</v>
          </cell>
          <cell r="C51" t="str">
            <v>旭町４丁目ミニディ等実施会場</v>
          </cell>
          <cell r="D51" t="str">
            <v>ミニディ等実施会</v>
          </cell>
          <cell r="E51">
            <v>148.02000000000001</v>
          </cell>
          <cell r="F51">
            <v>1</v>
          </cell>
          <cell r="G51">
            <v>1</v>
          </cell>
          <cell r="H51">
            <v>30376</v>
          </cell>
        </row>
        <row r="52">
          <cell r="A52">
            <v>59</v>
          </cell>
          <cell r="B52" t="str">
            <v>福祉施設</v>
          </cell>
          <cell r="C52" t="str">
            <v>荻野新宿児童館・老人憩の家複合施設</v>
          </cell>
          <cell r="D52" t="str">
            <v>老人憩の家</v>
          </cell>
          <cell r="E52">
            <v>483.84</v>
          </cell>
          <cell r="F52">
            <v>1</v>
          </cell>
          <cell r="G52">
            <v>1</v>
          </cell>
          <cell r="H52">
            <v>36678</v>
          </cell>
        </row>
        <row r="53">
          <cell r="A53">
            <v>61</v>
          </cell>
          <cell r="B53" t="str">
            <v>福祉施設</v>
          </cell>
          <cell r="C53" t="str">
            <v>温水恩名児童館・老人憩の家複合施設</v>
          </cell>
          <cell r="D53" t="str">
            <v>老人憩の家</v>
          </cell>
          <cell r="E53">
            <v>462.8</v>
          </cell>
          <cell r="F53">
            <v>1</v>
          </cell>
          <cell r="G53">
            <v>1</v>
          </cell>
          <cell r="H53">
            <v>37195</v>
          </cell>
        </row>
        <row r="54">
          <cell r="A54">
            <v>62</v>
          </cell>
          <cell r="B54" t="str">
            <v>福祉施設</v>
          </cell>
          <cell r="C54" t="str">
            <v>愛甲児童館・老人憩の家複合施設</v>
          </cell>
          <cell r="D54" t="str">
            <v>老人憩の家</v>
          </cell>
          <cell r="E54">
            <v>558.77</v>
          </cell>
          <cell r="F54">
            <v>1</v>
          </cell>
          <cell r="G54">
            <v>1</v>
          </cell>
          <cell r="H54">
            <v>38302</v>
          </cell>
        </row>
        <row r="55">
          <cell r="A55">
            <v>66</v>
          </cell>
          <cell r="B55" t="str">
            <v>福祉施設</v>
          </cell>
          <cell r="C55" t="str">
            <v>生きがいセンタ－</v>
          </cell>
          <cell r="D55" t="str">
            <v>福祉集会所</v>
          </cell>
          <cell r="E55">
            <v>1576.99</v>
          </cell>
          <cell r="F55">
            <v>1</v>
          </cell>
          <cell r="G55">
            <v>1</v>
          </cell>
          <cell r="H55">
            <v>30763</v>
          </cell>
        </row>
        <row r="56">
          <cell r="A56">
            <v>67</v>
          </cell>
          <cell r="B56" t="str">
            <v>保育施設</v>
          </cell>
          <cell r="C56" t="str">
            <v>南毛利保育所</v>
          </cell>
          <cell r="D56" t="str">
            <v>保育所</v>
          </cell>
          <cell r="E56">
            <v>505.18</v>
          </cell>
          <cell r="F56">
            <v>1</v>
          </cell>
          <cell r="G56">
            <v>1</v>
          </cell>
          <cell r="H56">
            <v>27482</v>
          </cell>
        </row>
        <row r="57">
          <cell r="A57">
            <v>69</v>
          </cell>
          <cell r="B57" t="str">
            <v>保育施設</v>
          </cell>
          <cell r="C57" t="str">
            <v>南毛利保育所</v>
          </cell>
          <cell r="D57" t="str">
            <v>保育所</v>
          </cell>
          <cell r="E57">
            <v>166.74</v>
          </cell>
          <cell r="F57">
            <v>1</v>
          </cell>
          <cell r="G57">
            <v>0</v>
          </cell>
          <cell r="H57">
            <v>38065</v>
          </cell>
        </row>
        <row r="58">
          <cell r="A58">
            <v>70</v>
          </cell>
          <cell r="B58" t="str">
            <v>保育施設</v>
          </cell>
          <cell r="C58" t="str">
            <v>もみじ保育所</v>
          </cell>
          <cell r="D58" t="str">
            <v>保育所</v>
          </cell>
          <cell r="E58">
            <v>739.43</v>
          </cell>
          <cell r="F58">
            <v>1</v>
          </cell>
          <cell r="G58">
            <v>1</v>
          </cell>
          <cell r="H58">
            <v>27113</v>
          </cell>
        </row>
        <row r="59">
          <cell r="A59">
            <v>72</v>
          </cell>
          <cell r="B59" t="str">
            <v>保育施設</v>
          </cell>
          <cell r="C59" t="str">
            <v>玉川保育所</v>
          </cell>
          <cell r="D59" t="str">
            <v>保育所</v>
          </cell>
          <cell r="E59">
            <v>451.66</v>
          </cell>
          <cell r="F59">
            <v>1</v>
          </cell>
          <cell r="G59">
            <v>1</v>
          </cell>
          <cell r="H59">
            <v>29647</v>
          </cell>
        </row>
        <row r="60">
          <cell r="A60">
            <v>74</v>
          </cell>
          <cell r="B60" t="str">
            <v>保育施設</v>
          </cell>
          <cell r="C60" t="str">
            <v>玉川保育所</v>
          </cell>
          <cell r="D60" t="str">
            <v>保育所</v>
          </cell>
          <cell r="E60">
            <v>18.53</v>
          </cell>
          <cell r="F60">
            <v>1</v>
          </cell>
          <cell r="G60">
            <v>0</v>
          </cell>
          <cell r="H60">
            <v>35380</v>
          </cell>
        </row>
        <row r="61">
          <cell r="A61">
            <v>75</v>
          </cell>
          <cell r="B61" t="str">
            <v>保育施設</v>
          </cell>
          <cell r="C61" t="str">
            <v>玉川保育所</v>
          </cell>
          <cell r="D61" t="str">
            <v>保育所</v>
          </cell>
          <cell r="E61">
            <v>72.64</v>
          </cell>
          <cell r="F61">
            <v>1</v>
          </cell>
          <cell r="G61">
            <v>0</v>
          </cell>
          <cell r="H61">
            <v>38072</v>
          </cell>
        </row>
        <row r="62">
          <cell r="A62">
            <v>76</v>
          </cell>
          <cell r="B62" t="str">
            <v>保育施設</v>
          </cell>
          <cell r="C62" t="str">
            <v>小鮎保育所</v>
          </cell>
          <cell r="D62" t="str">
            <v>保育所</v>
          </cell>
          <cell r="E62">
            <v>447.3</v>
          </cell>
          <cell r="F62">
            <v>1</v>
          </cell>
          <cell r="G62">
            <v>1</v>
          </cell>
          <cell r="H62">
            <v>27846</v>
          </cell>
        </row>
        <row r="63">
          <cell r="A63">
            <v>77</v>
          </cell>
          <cell r="B63" t="str">
            <v>保育施設</v>
          </cell>
          <cell r="C63" t="str">
            <v>相川保育所</v>
          </cell>
          <cell r="D63" t="str">
            <v>保育所</v>
          </cell>
          <cell r="E63">
            <v>1001.79</v>
          </cell>
          <cell r="F63">
            <v>1</v>
          </cell>
          <cell r="G63">
            <v>1</v>
          </cell>
          <cell r="H63">
            <v>32923</v>
          </cell>
        </row>
        <row r="64">
          <cell r="A64">
            <v>78</v>
          </cell>
          <cell r="B64" t="str">
            <v>保育施設</v>
          </cell>
          <cell r="C64" t="str">
            <v>厚木保育所</v>
          </cell>
          <cell r="D64" t="str">
            <v>保育所</v>
          </cell>
          <cell r="E64">
            <v>940.87</v>
          </cell>
          <cell r="F64">
            <v>1</v>
          </cell>
          <cell r="G64">
            <v>1</v>
          </cell>
          <cell r="H64">
            <v>28531</v>
          </cell>
        </row>
        <row r="65">
          <cell r="A65">
            <v>80</v>
          </cell>
          <cell r="B65" t="str">
            <v>医療施設</v>
          </cell>
          <cell r="C65" t="str">
            <v>厚木市メジカルセンター</v>
          </cell>
          <cell r="D65" t="str">
            <v>診療所</v>
          </cell>
          <cell r="E65">
            <v>779.04</v>
          </cell>
          <cell r="F65">
            <v>1</v>
          </cell>
          <cell r="G65">
            <v>1</v>
          </cell>
          <cell r="H65">
            <v>38722</v>
          </cell>
        </row>
        <row r="66">
          <cell r="A66">
            <v>84</v>
          </cell>
          <cell r="B66" t="str">
            <v>市民施設</v>
          </cell>
          <cell r="C66" t="str">
            <v>あつぎパートナーセンター・厚木市保健センター</v>
          </cell>
          <cell r="D66" t="str">
            <v>会館</v>
          </cell>
          <cell r="E66">
            <v>3111.71</v>
          </cell>
          <cell r="F66">
            <v>1</v>
          </cell>
          <cell r="G66">
            <v>1</v>
          </cell>
          <cell r="H66">
            <v>30274</v>
          </cell>
        </row>
        <row r="67">
          <cell r="A67">
            <v>85</v>
          </cell>
          <cell r="B67" t="str">
            <v>市民施設</v>
          </cell>
          <cell r="C67" t="str">
            <v>斎場</v>
          </cell>
          <cell r="D67" t="str">
            <v>火葬場</v>
          </cell>
          <cell r="E67">
            <v>5549</v>
          </cell>
          <cell r="F67">
            <v>1</v>
          </cell>
          <cell r="G67">
            <v>1</v>
          </cell>
          <cell r="H67">
            <v>40968</v>
          </cell>
        </row>
        <row r="68">
          <cell r="A68">
            <v>86</v>
          </cell>
          <cell r="B68" t="str">
            <v>市民施設</v>
          </cell>
          <cell r="C68" t="str">
            <v>斎場</v>
          </cell>
          <cell r="D68" t="str">
            <v>式場棟</v>
          </cell>
          <cell r="E68">
            <v>1274</v>
          </cell>
          <cell r="F68">
            <v>1</v>
          </cell>
          <cell r="G68">
            <v>0</v>
          </cell>
          <cell r="H68">
            <v>40968</v>
          </cell>
        </row>
        <row r="69">
          <cell r="A69">
            <v>87</v>
          </cell>
          <cell r="B69" t="str">
            <v>市民施設</v>
          </cell>
          <cell r="C69" t="str">
            <v>旧斎場</v>
          </cell>
          <cell r="D69" t="str">
            <v>待合室（西）</v>
          </cell>
          <cell r="E69">
            <v>108.75</v>
          </cell>
          <cell r="F69">
            <v>1</v>
          </cell>
          <cell r="G69">
            <v>1</v>
          </cell>
          <cell r="H69">
            <v>26359</v>
          </cell>
        </row>
        <row r="70">
          <cell r="A70">
            <v>88</v>
          </cell>
          <cell r="B70" t="str">
            <v>市民施設</v>
          </cell>
          <cell r="C70" t="str">
            <v>旧斎場</v>
          </cell>
          <cell r="D70" t="str">
            <v>待合室（東）</v>
          </cell>
          <cell r="E70">
            <v>284.44</v>
          </cell>
          <cell r="F70">
            <v>1</v>
          </cell>
          <cell r="G70">
            <v>0</v>
          </cell>
          <cell r="H70">
            <v>32112</v>
          </cell>
        </row>
        <row r="71">
          <cell r="A71">
            <v>89</v>
          </cell>
          <cell r="B71" t="str">
            <v>市民施設</v>
          </cell>
          <cell r="C71" t="str">
            <v>旧斎場</v>
          </cell>
          <cell r="D71" t="str">
            <v>渡廊下</v>
          </cell>
          <cell r="E71">
            <v>57.2</v>
          </cell>
          <cell r="F71">
            <v>1</v>
          </cell>
          <cell r="G71">
            <v>0</v>
          </cell>
          <cell r="H71">
            <v>32112</v>
          </cell>
        </row>
        <row r="72">
          <cell r="A72">
            <v>90</v>
          </cell>
          <cell r="B72" t="str">
            <v>市民施設</v>
          </cell>
          <cell r="C72" t="str">
            <v>旧斎場</v>
          </cell>
          <cell r="D72" t="str">
            <v>火葬場</v>
          </cell>
          <cell r="E72">
            <v>294.97000000000003</v>
          </cell>
          <cell r="F72">
            <v>1</v>
          </cell>
          <cell r="G72">
            <v>0</v>
          </cell>
          <cell r="H72">
            <v>26359</v>
          </cell>
        </row>
        <row r="73">
          <cell r="A73">
            <v>92</v>
          </cell>
          <cell r="B73" t="str">
            <v>環境施設</v>
          </cell>
          <cell r="C73" t="str">
            <v>資源化センター</v>
          </cell>
          <cell r="D73" t="str">
            <v>リサイクル処理施設</v>
          </cell>
          <cell r="E73">
            <v>2530.11</v>
          </cell>
          <cell r="F73">
            <v>1</v>
          </cell>
          <cell r="G73">
            <v>1</v>
          </cell>
          <cell r="H73">
            <v>36586</v>
          </cell>
        </row>
        <row r="74">
          <cell r="A74">
            <v>93</v>
          </cell>
          <cell r="B74" t="str">
            <v>環境施設</v>
          </cell>
          <cell r="C74" t="str">
            <v>環境センタ－</v>
          </cell>
          <cell r="D74" t="str">
            <v>管理棟</v>
          </cell>
          <cell r="E74">
            <v>1689.95</v>
          </cell>
          <cell r="F74">
            <v>1</v>
          </cell>
          <cell r="G74">
            <v>1</v>
          </cell>
          <cell r="H74">
            <v>32051</v>
          </cell>
        </row>
        <row r="75">
          <cell r="A75">
            <v>94</v>
          </cell>
          <cell r="B75" t="str">
            <v>環境施設</v>
          </cell>
          <cell r="C75" t="str">
            <v>環境センタ－</v>
          </cell>
          <cell r="D75" t="str">
            <v>車庫</v>
          </cell>
          <cell r="E75">
            <v>57</v>
          </cell>
          <cell r="F75">
            <v>1</v>
          </cell>
          <cell r="G75">
            <v>0</v>
          </cell>
          <cell r="H75">
            <v>32051</v>
          </cell>
        </row>
        <row r="76">
          <cell r="A76">
            <v>95</v>
          </cell>
          <cell r="B76" t="str">
            <v>環境施設</v>
          </cell>
          <cell r="C76" t="str">
            <v>環境センタ－</v>
          </cell>
          <cell r="D76" t="str">
            <v>自転車置場</v>
          </cell>
          <cell r="E76">
            <v>28</v>
          </cell>
          <cell r="F76">
            <v>1</v>
          </cell>
          <cell r="G76">
            <v>0</v>
          </cell>
          <cell r="H76">
            <v>32051</v>
          </cell>
        </row>
        <row r="77">
          <cell r="A77">
            <v>96</v>
          </cell>
          <cell r="B77" t="str">
            <v>環境施設</v>
          </cell>
          <cell r="C77" t="str">
            <v>環境センタ－</v>
          </cell>
          <cell r="D77" t="str">
            <v>工場棟</v>
          </cell>
          <cell r="E77">
            <v>11056</v>
          </cell>
          <cell r="F77">
            <v>1</v>
          </cell>
          <cell r="G77">
            <v>0</v>
          </cell>
          <cell r="H77">
            <v>32112</v>
          </cell>
        </row>
        <row r="78">
          <cell r="A78">
            <v>97</v>
          </cell>
          <cell r="B78" t="str">
            <v>環境施設</v>
          </cell>
          <cell r="C78" t="str">
            <v>環境センタ－</v>
          </cell>
          <cell r="D78" t="str">
            <v>計量棟</v>
          </cell>
          <cell r="E78">
            <v>70</v>
          </cell>
          <cell r="F78">
            <v>1</v>
          </cell>
          <cell r="G78">
            <v>0</v>
          </cell>
          <cell r="H78">
            <v>32051</v>
          </cell>
        </row>
        <row r="79">
          <cell r="A79">
            <v>98</v>
          </cell>
          <cell r="B79" t="str">
            <v>環境施設</v>
          </cell>
          <cell r="C79" t="str">
            <v>環境センタ－</v>
          </cell>
          <cell r="D79" t="str">
            <v>カレット置場</v>
          </cell>
          <cell r="E79">
            <v>300</v>
          </cell>
          <cell r="F79">
            <v>1</v>
          </cell>
          <cell r="G79">
            <v>0</v>
          </cell>
          <cell r="H79">
            <v>32051</v>
          </cell>
        </row>
        <row r="80">
          <cell r="A80">
            <v>99</v>
          </cell>
          <cell r="B80" t="str">
            <v>環境施設</v>
          </cell>
          <cell r="C80" t="str">
            <v>環境センタ－</v>
          </cell>
          <cell r="D80" t="str">
            <v>油倉庫</v>
          </cell>
          <cell r="E80">
            <v>15</v>
          </cell>
          <cell r="F80">
            <v>1</v>
          </cell>
          <cell r="G80">
            <v>0</v>
          </cell>
          <cell r="H80">
            <v>33239</v>
          </cell>
        </row>
        <row r="81">
          <cell r="A81">
            <v>100</v>
          </cell>
          <cell r="B81" t="str">
            <v>環境施設</v>
          </cell>
          <cell r="C81" t="str">
            <v>環境センタ－</v>
          </cell>
          <cell r="D81" t="str">
            <v>カレット置場</v>
          </cell>
          <cell r="E81">
            <v>70</v>
          </cell>
          <cell r="F81">
            <v>1</v>
          </cell>
          <cell r="G81">
            <v>0</v>
          </cell>
          <cell r="H81">
            <v>34029</v>
          </cell>
        </row>
        <row r="82">
          <cell r="A82">
            <v>101</v>
          </cell>
          <cell r="B82" t="str">
            <v>環境施設</v>
          </cell>
          <cell r="C82" t="str">
            <v>環境センタ－</v>
          </cell>
          <cell r="D82" t="str">
            <v>作業所</v>
          </cell>
          <cell r="E82">
            <v>115</v>
          </cell>
          <cell r="F82">
            <v>1</v>
          </cell>
          <cell r="G82">
            <v>0</v>
          </cell>
          <cell r="H82">
            <v>32112</v>
          </cell>
        </row>
        <row r="83">
          <cell r="A83">
            <v>102</v>
          </cell>
          <cell r="B83" t="str">
            <v>環境施設</v>
          </cell>
          <cell r="C83" t="str">
            <v>環境センタ－</v>
          </cell>
          <cell r="D83" t="str">
            <v>便所</v>
          </cell>
          <cell r="E83">
            <v>8</v>
          </cell>
          <cell r="F83">
            <v>1</v>
          </cell>
          <cell r="G83">
            <v>0</v>
          </cell>
          <cell r="H83">
            <v>32813</v>
          </cell>
        </row>
        <row r="84">
          <cell r="A84">
            <v>103</v>
          </cell>
          <cell r="B84" t="str">
            <v>環境施設</v>
          </cell>
          <cell r="C84" t="str">
            <v>環境センタ－</v>
          </cell>
          <cell r="D84" t="str">
            <v>粗大ごみ受付室</v>
          </cell>
          <cell r="E84">
            <v>9</v>
          </cell>
          <cell r="F84">
            <v>1</v>
          </cell>
          <cell r="G84">
            <v>0</v>
          </cell>
          <cell r="H84">
            <v>36831</v>
          </cell>
        </row>
        <row r="85">
          <cell r="A85">
            <v>104</v>
          </cell>
          <cell r="B85" t="str">
            <v>環境施設</v>
          </cell>
          <cell r="C85" t="str">
            <v>環境センタ－</v>
          </cell>
          <cell r="D85" t="str">
            <v>工事者控室</v>
          </cell>
          <cell r="E85">
            <v>19</v>
          </cell>
          <cell r="F85">
            <v>1</v>
          </cell>
          <cell r="G85">
            <v>0</v>
          </cell>
          <cell r="H85">
            <v>37653</v>
          </cell>
        </row>
        <row r="86">
          <cell r="A86">
            <v>105</v>
          </cell>
          <cell r="B86" t="str">
            <v>環境施設</v>
          </cell>
          <cell r="C86" t="str">
            <v>環境センタ－</v>
          </cell>
          <cell r="D86" t="str">
            <v>不燃物処理施設</v>
          </cell>
          <cell r="E86">
            <v>440.17</v>
          </cell>
          <cell r="F86">
            <v>1</v>
          </cell>
          <cell r="G86">
            <v>0</v>
          </cell>
          <cell r="H86">
            <v>35490</v>
          </cell>
        </row>
        <row r="87">
          <cell r="A87">
            <v>106</v>
          </cell>
          <cell r="B87" t="str">
            <v>環境施設</v>
          </cell>
          <cell r="C87" t="str">
            <v>環境センタ－</v>
          </cell>
          <cell r="D87" t="str">
            <v>ストックヤード</v>
          </cell>
          <cell r="E87">
            <v>289</v>
          </cell>
          <cell r="F87">
            <v>1</v>
          </cell>
          <cell r="G87">
            <v>0</v>
          </cell>
          <cell r="H87">
            <v>35796</v>
          </cell>
        </row>
        <row r="88">
          <cell r="A88">
            <v>107</v>
          </cell>
          <cell r="B88" t="str">
            <v>環境施設</v>
          </cell>
          <cell r="C88" t="str">
            <v>ふれあいプラザ</v>
          </cell>
          <cell r="D88" t="str">
            <v>温水プール</v>
          </cell>
          <cell r="E88">
            <v>4537.09</v>
          </cell>
          <cell r="F88">
            <v>1</v>
          </cell>
          <cell r="G88">
            <v>1</v>
          </cell>
          <cell r="H88">
            <v>32964</v>
          </cell>
        </row>
        <row r="89">
          <cell r="A89">
            <v>108</v>
          </cell>
          <cell r="B89" t="str">
            <v>環境施設</v>
          </cell>
          <cell r="C89" t="str">
            <v>衛生プラント</v>
          </cell>
          <cell r="D89" t="str">
            <v>管理事務所</v>
          </cell>
          <cell r="E89">
            <v>596.97</v>
          </cell>
          <cell r="F89">
            <v>1</v>
          </cell>
          <cell r="G89">
            <v>1</v>
          </cell>
          <cell r="H89">
            <v>32596</v>
          </cell>
        </row>
        <row r="90">
          <cell r="A90">
            <v>109</v>
          </cell>
          <cell r="B90" t="str">
            <v>環境施設</v>
          </cell>
          <cell r="C90" t="str">
            <v>衛生プラント</v>
          </cell>
          <cell r="D90" t="str">
            <v>自転車置場</v>
          </cell>
          <cell r="E90">
            <v>19</v>
          </cell>
          <cell r="F90">
            <v>1</v>
          </cell>
          <cell r="G90">
            <v>0</v>
          </cell>
          <cell r="H90">
            <v>32596</v>
          </cell>
        </row>
        <row r="91">
          <cell r="A91">
            <v>110</v>
          </cell>
          <cell r="B91" t="str">
            <v>環境施設</v>
          </cell>
          <cell r="C91" t="str">
            <v>衛生プラント</v>
          </cell>
          <cell r="D91" t="str">
            <v>処理棟</v>
          </cell>
          <cell r="E91">
            <v>2097.64</v>
          </cell>
          <cell r="F91">
            <v>1</v>
          </cell>
          <cell r="G91">
            <v>0</v>
          </cell>
          <cell r="H91">
            <v>35733</v>
          </cell>
        </row>
        <row r="92">
          <cell r="A92">
            <v>111</v>
          </cell>
          <cell r="B92" t="str">
            <v>環境施設</v>
          </cell>
          <cell r="C92" t="str">
            <v>衛生プラント</v>
          </cell>
          <cell r="D92" t="str">
            <v>車庫1</v>
          </cell>
          <cell r="E92">
            <v>365.41</v>
          </cell>
          <cell r="F92">
            <v>1</v>
          </cell>
          <cell r="G92">
            <v>0</v>
          </cell>
          <cell r="H92">
            <v>35733</v>
          </cell>
        </row>
        <row r="93">
          <cell r="A93">
            <v>112</v>
          </cell>
          <cell r="B93" t="str">
            <v>環境施設</v>
          </cell>
          <cell r="C93" t="str">
            <v>衛生プラント</v>
          </cell>
          <cell r="D93" t="str">
            <v>車庫2</v>
          </cell>
          <cell r="E93">
            <v>148.04</v>
          </cell>
          <cell r="F93">
            <v>1</v>
          </cell>
          <cell r="G93">
            <v>0</v>
          </cell>
          <cell r="H93">
            <v>35733</v>
          </cell>
        </row>
        <row r="94">
          <cell r="A94">
            <v>113</v>
          </cell>
          <cell r="B94" t="str">
            <v>環境施設</v>
          </cell>
          <cell r="C94" t="str">
            <v>衛生プラント</v>
          </cell>
          <cell r="D94" t="str">
            <v>洗車棟</v>
          </cell>
          <cell r="E94">
            <v>78.489999999999995</v>
          </cell>
          <cell r="F94">
            <v>1</v>
          </cell>
          <cell r="G94">
            <v>0</v>
          </cell>
          <cell r="H94">
            <v>35733</v>
          </cell>
        </row>
        <row r="95">
          <cell r="A95">
            <v>114</v>
          </cell>
          <cell r="B95" t="str">
            <v>環境施設</v>
          </cell>
          <cell r="C95" t="str">
            <v>衛生プラント</v>
          </cell>
          <cell r="D95" t="str">
            <v>厚生施設</v>
          </cell>
          <cell r="E95">
            <v>119.42</v>
          </cell>
          <cell r="F95">
            <v>1</v>
          </cell>
          <cell r="G95">
            <v>0</v>
          </cell>
          <cell r="H95">
            <v>35874</v>
          </cell>
        </row>
        <row r="96">
          <cell r="A96">
            <v>115</v>
          </cell>
          <cell r="B96" t="str">
            <v>環境施設</v>
          </cell>
          <cell r="C96" t="str">
            <v>厚木バスセンター公衆便所</v>
          </cell>
          <cell r="D96" t="str">
            <v>便所</v>
          </cell>
          <cell r="E96">
            <v>39.39</v>
          </cell>
          <cell r="F96">
            <v>1</v>
          </cell>
          <cell r="G96">
            <v>1</v>
          </cell>
          <cell r="H96">
            <v>30992</v>
          </cell>
        </row>
        <row r="97">
          <cell r="A97">
            <v>116</v>
          </cell>
          <cell r="B97" t="str">
            <v>環境施設</v>
          </cell>
          <cell r="C97" t="str">
            <v>愛甲石田駅北口広場公衆便所</v>
          </cell>
          <cell r="D97" t="str">
            <v>便所</v>
          </cell>
          <cell r="E97">
            <v>39</v>
          </cell>
          <cell r="F97">
            <v>1</v>
          </cell>
          <cell r="G97">
            <v>1</v>
          </cell>
          <cell r="H97">
            <v>32055</v>
          </cell>
        </row>
        <row r="98">
          <cell r="A98">
            <v>117</v>
          </cell>
          <cell r="B98" t="str">
            <v>環境施設</v>
          </cell>
          <cell r="C98" t="str">
            <v>長谷地区公衆便所</v>
          </cell>
          <cell r="D98" t="str">
            <v>便所</v>
          </cell>
          <cell r="E98">
            <v>24.01</v>
          </cell>
          <cell r="F98">
            <v>1</v>
          </cell>
          <cell r="G98">
            <v>1</v>
          </cell>
          <cell r="H98">
            <v>33675</v>
          </cell>
        </row>
        <row r="99">
          <cell r="A99">
            <v>118</v>
          </cell>
          <cell r="B99" t="str">
            <v>環境施設</v>
          </cell>
          <cell r="C99" t="str">
            <v>大気測定機収納小屋</v>
          </cell>
          <cell r="D99" t="str">
            <v>倉庫</v>
          </cell>
          <cell r="E99">
            <v>4.97</v>
          </cell>
          <cell r="F99">
            <v>1</v>
          </cell>
          <cell r="G99">
            <v>1</v>
          </cell>
          <cell r="H99">
            <v>32419</v>
          </cell>
        </row>
        <row r="100">
          <cell r="A100">
            <v>119</v>
          </cell>
          <cell r="B100" t="str">
            <v>環境施設</v>
          </cell>
          <cell r="C100" t="str">
            <v>自動車排出ガス測定局</v>
          </cell>
          <cell r="D100" t="str">
            <v>環境測定局舎</v>
          </cell>
          <cell r="E100">
            <v>5.5</v>
          </cell>
          <cell r="F100">
            <v>1</v>
          </cell>
          <cell r="G100">
            <v>1</v>
          </cell>
          <cell r="H100">
            <v>37861</v>
          </cell>
        </row>
        <row r="101">
          <cell r="A101">
            <v>120</v>
          </cell>
          <cell r="B101" t="str">
            <v>市民施設</v>
          </cell>
          <cell r="C101" t="str">
            <v>中町２丁目自転車等駐車場</v>
          </cell>
          <cell r="D101" t="str">
            <v>駐輪場</v>
          </cell>
          <cell r="E101">
            <v>1458.67</v>
          </cell>
          <cell r="F101">
            <v>1</v>
          </cell>
          <cell r="G101">
            <v>1</v>
          </cell>
          <cell r="H101">
            <v>41085</v>
          </cell>
        </row>
        <row r="102">
          <cell r="A102">
            <v>121</v>
          </cell>
          <cell r="B102" t="str">
            <v>市民施設</v>
          </cell>
          <cell r="C102" t="str">
            <v>中町１丁目第１自転車等駐車場</v>
          </cell>
          <cell r="D102" t="str">
            <v>事務所</v>
          </cell>
          <cell r="E102">
            <v>7</v>
          </cell>
          <cell r="F102">
            <v>1</v>
          </cell>
          <cell r="G102">
            <v>1</v>
          </cell>
          <cell r="H102">
            <v>39417</v>
          </cell>
        </row>
        <row r="103">
          <cell r="A103">
            <v>122</v>
          </cell>
          <cell r="B103" t="str">
            <v>市民施設</v>
          </cell>
          <cell r="C103" t="str">
            <v>本厚木駅高架下旭町自転車駐車場</v>
          </cell>
          <cell r="D103" t="str">
            <v>事務所</v>
          </cell>
          <cell r="E103">
            <v>6.48</v>
          </cell>
          <cell r="F103">
            <v>1</v>
          </cell>
          <cell r="G103">
            <v>1</v>
          </cell>
          <cell r="H103">
            <v>30347</v>
          </cell>
        </row>
        <row r="104">
          <cell r="A104">
            <v>123</v>
          </cell>
          <cell r="B104" t="str">
            <v>市民施設</v>
          </cell>
          <cell r="C104" t="str">
            <v>本厚木駅高架下泉町自転車駐車場</v>
          </cell>
          <cell r="D104" t="str">
            <v>事務所</v>
          </cell>
          <cell r="E104">
            <v>6.48</v>
          </cell>
          <cell r="F104">
            <v>1</v>
          </cell>
          <cell r="G104">
            <v>1</v>
          </cell>
          <cell r="H104">
            <v>30987</v>
          </cell>
        </row>
        <row r="105">
          <cell r="A105">
            <v>124</v>
          </cell>
          <cell r="B105" t="str">
            <v>市民施設</v>
          </cell>
          <cell r="C105" t="str">
            <v>愛甲石田駅北口自転車等駐車場</v>
          </cell>
          <cell r="D105" t="str">
            <v>事務所</v>
          </cell>
          <cell r="E105">
            <v>5.19</v>
          </cell>
          <cell r="F105">
            <v>1</v>
          </cell>
          <cell r="G105">
            <v>1</v>
          </cell>
          <cell r="H105">
            <v>31717</v>
          </cell>
        </row>
        <row r="106">
          <cell r="A106">
            <v>125</v>
          </cell>
          <cell r="B106" t="str">
            <v>市民施設</v>
          </cell>
          <cell r="C106" t="str">
            <v>愛甲石田駅南口自転車等駐車場</v>
          </cell>
          <cell r="D106" t="str">
            <v>事務所</v>
          </cell>
          <cell r="E106">
            <v>5.98</v>
          </cell>
          <cell r="F106">
            <v>1</v>
          </cell>
          <cell r="G106">
            <v>1</v>
          </cell>
          <cell r="H106">
            <v>31868</v>
          </cell>
        </row>
        <row r="107">
          <cell r="A107">
            <v>126</v>
          </cell>
          <cell r="B107" t="str">
            <v>市民施設</v>
          </cell>
          <cell r="C107" t="str">
            <v>勤労福祉センター</v>
          </cell>
          <cell r="D107" t="str">
            <v>会館</v>
          </cell>
          <cell r="E107">
            <v>1424.24</v>
          </cell>
          <cell r="F107">
            <v>1</v>
          </cell>
          <cell r="G107">
            <v>1</v>
          </cell>
          <cell r="H107">
            <v>25647</v>
          </cell>
        </row>
        <row r="108">
          <cell r="A108">
            <v>127</v>
          </cell>
          <cell r="B108" t="str">
            <v>庁舎等関連</v>
          </cell>
          <cell r="C108" t="str">
            <v>道路補修事務所</v>
          </cell>
          <cell r="D108" t="str">
            <v>車庫</v>
          </cell>
          <cell r="E108">
            <v>119</v>
          </cell>
          <cell r="F108">
            <v>1</v>
          </cell>
          <cell r="G108">
            <v>1</v>
          </cell>
          <cell r="H108">
            <v>28887</v>
          </cell>
        </row>
        <row r="109">
          <cell r="A109">
            <v>128</v>
          </cell>
          <cell r="B109" t="str">
            <v>庁舎等関連</v>
          </cell>
          <cell r="C109" t="str">
            <v>道路補修事務所</v>
          </cell>
          <cell r="D109" t="str">
            <v>事務所</v>
          </cell>
          <cell r="E109">
            <v>394.91</v>
          </cell>
          <cell r="F109">
            <v>1</v>
          </cell>
          <cell r="G109">
            <v>0</v>
          </cell>
          <cell r="H109">
            <v>32932</v>
          </cell>
        </row>
        <row r="110">
          <cell r="A110">
            <v>129</v>
          </cell>
          <cell r="B110" t="str">
            <v>市民施設</v>
          </cell>
          <cell r="C110" t="str">
            <v>大手公園</v>
          </cell>
          <cell r="D110" t="str">
            <v>公衆便所</v>
          </cell>
          <cell r="E110">
            <v>10.08</v>
          </cell>
          <cell r="F110">
            <v>1</v>
          </cell>
          <cell r="G110">
            <v>1</v>
          </cell>
          <cell r="H110">
            <v>37956</v>
          </cell>
        </row>
        <row r="111">
          <cell r="A111">
            <v>130</v>
          </cell>
          <cell r="B111" t="str">
            <v>市民施設</v>
          </cell>
          <cell r="C111" t="str">
            <v>飯山白山森林公園</v>
          </cell>
          <cell r="D111" t="str">
            <v>野外ステ－ジ</v>
          </cell>
          <cell r="E111">
            <v>126</v>
          </cell>
          <cell r="F111">
            <v>1</v>
          </cell>
          <cell r="G111">
            <v>1</v>
          </cell>
          <cell r="H111">
            <v>30225</v>
          </cell>
        </row>
        <row r="112">
          <cell r="A112">
            <v>131</v>
          </cell>
          <cell r="B112" t="str">
            <v>市民施設</v>
          </cell>
          <cell r="C112" t="str">
            <v>厚木公園</v>
          </cell>
          <cell r="D112" t="str">
            <v>野外ステージ</v>
          </cell>
          <cell r="E112">
            <v>276.68</v>
          </cell>
          <cell r="F112">
            <v>1</v>
          </cell>
          <cell r="G112">
            <v>1</v>
          </cell>
          <cell r="H112">
            <v>37316</v>
          </cell>
        </row>
        <row r="113">
          <cell r="A113">
            <v>132</v>
          </cell>
          <cell r="B113" t="str">
            <v>市民施設</v>
          </cell>
          <cell r="C113" t="str">
            <v>鳶尾中央公園</v>
          </cell>
          <cell r="D113" t="str">
            <v>公衆便所</v>
          </cell>
          <cell r="E113">
            <v>42.7</v>
          </cell>
          <cell r="F113">
            <v>1</v>
          </cell>
          <cell r="G113">
            <v>1</v>
          </cell>
          <cell r="H113">
            <v>28216</v>
          </cell>
        </row>
        <row r="114">
          <cell r="A114">
            <v>133</v>
          </cell>
          <cell r="B114" t="str">
            <v>市民施設</v>
          </cell>
          <cell r="C114" t="str">
            <v>上ノ原公園</v>
          </cell>
          <cell r="D114" t="str">
            <v>公衆便所</v>
          </cell>
          <cell r="E114">
            <v>42.68</v>
          </cell>
          <cell r="F114">
            <v>1</v>
          </cell>
          <cell r="G114">
            <v>1</v>
          </cell>
          <cell r="H114">
            <v>34029</v>
          </cell>
        </row>
        <row r="115">
          <cell r="A115">
            <v>134</v>
          </cell>
          <cell r="B115" t="str">
            <v>市民施設</v>
          </cell>
          <cell r="C115" t="str">
            <v>飯山白山森林公園</v>
          </cell>
          <cell r="D115" t="str">
            <v>器具置場</v>
          </cell>
          <cell r="E115">
            <v>9</v>
          </cell>
          <cell r="F115">
            <v>1</v>
          </cell>
          <cell r="G115">
            <v>1</v>
          </cell>
          <cell r="H115">
            <v>31138</v>
          </cell>
        </row>
        <row r="116">
          <cell r="A116">
            <v>135</v>
          </cell>
          <cell r="B116" t="str">
            <v>市民施設</v>
          </cell>
          <cell r="C116" t="str">
            <v>飯山白山森林公園</v>
          </cell>
          <cell r="D116" t="str">
            <v>公衆便所</v>
          </cell>
          <cell r="E116">
            <v>65</v>
          </cell>
          <cell r="F116">
            <v>1</v>
          </cell>
          <cell r="G116">
            <v>0</v>
          </cell>
          <cell r="H116">
            <v>34029</v>
          </cell>
        </row>
        <row r="117">
          <cell r="A117">
            <v>136</v>
          </cell>
          <cell r="B117" t="str">
            <v>市民施設</v>
          </cell>
          <cell r="C117" t="str">
            <v>風月亭</v>
          </cell>
          <cell r="D117" t="str">
            <v>四阿</v>
          </cell>
          <cell r="E117">
            <v>10</v>
          </cell>
          <cell r="F117">
            <v>1</v>
          </cell>
          <cell r="G117">
            <v>1</v>
          </cell>
          <cell r="H117">
            <v>34700</v>
          </cell>
        </row>
        <row r="118">
          <cell r="A118">
            <v>137</v>
          </cell>
          <cell r="B118" t="str">
            <v>市民施設</v>
          </cell>
          <cell r="C118" t="str">
            <v>若宮公園</v>
          </cell>
          <cell r="D118" t="str">
            <v>管理棟</v>
          </cell>
          <cell r="E118">
            <v>298.42</v>
          </cell>
          <cell r="F118">
            <v>1</v>
          </cell>
          <cell r="G118">
            <v>1</v>
          </cell>
          <cell r="H118">
            <v>31413</v>
          </cell>
        </row>
        <row r="119">
          <cell r="A119">
            <v>138</v>
          </cell>
          <cell r="B119" t="str">
            <v>市民施設</v>
          </cell>
          <cell r="C119" t="str">
            <v>小町緑地</v>
          </cell>
          <cell r="D119" t="str">
            <v>四阿</v>
          </cell>
          <cell r="E119">
            <v>16</v>
          </cell>
          <cell r="F119">
            <v>1</v>
          </cell>
          <cell r="G119">
            <v>1</v>
          </cell>
          <cell r="H119">
            <v>31503</v>
          </cell>
        </row>
        <row r="120">
          <cell r="A120">
            <v>139</v>
          </cell>
          <cell r="B120" t="str">
            <v>市民施設</v>
          </cell>
          <cell r="C120" t="str">
            <v>小町緑地</v>
          </cell>
          <cell r="D120" t="str">
            <v>公衆便所</v>
          </cell>
          <cell r="E120">
            <v>10</v>
          </cell>
          <cell r="F120">
            <v>1</v>
          </cell>
          <cell r="G120">
            <v>0</v>
          </cell>
          <cell r="H120">
            <v>31503</v>
          </cell>
        </row>
        <row r="121">
          <cell r="A121">
            <v>140</v>
          </cell>
          <cell r="B121" t="str">
            <v>市民施設</v>
          </cell>
          <cell r="C121" t="str">
            <v>さぎさか公園</v>
          </cell>
          <cell r="D121" t="str">
            <v>公衆便所</v>
          </cell>
          <cell r="E121">
            <v>27</v>
          </cell>
          <cell r="F121">
            <v>1</v>
          </cell>
          <cell r="G121">
            <v>1</v>
          </cell>
          <cell r="H121">
            <v>31503</v>
          </cell>
        </row>
        <row r="122">
          <cell r="A122">
            <v>141</v>
          </cell>
          <cell r="B122" t="str">
            <v>市民施設</v>
          </cell>
          <cell r="C122" t="str">
            <v>中村公園</v>
          </cell>
          <cell r="D122" t="str">
            <v>公衆便所</v>
          </cell>
          <cell r="E122">
            <v>10.08</v>
          </cell>
          <cell r="F122">
            <v>1</v>
          </cell>
          <cell r="G122">
            <v>1</v>
          </cell>
          <cell r="H122">
            <v>31503</v>
          </cell>
        </row>
        <row r="123">
          <cell r="A123">
            <v>142</v>
          </cell>
          <cell r="B123" t="str">
            <v>市民施設</v>
          </cell>
          <cell r="C123" t="str">
            <v>船子長ヶ町公園</v>
          </cell>
          <cell r="D123" t="str">
            <v>公衆便所</v>
          </cell>
          <cell r="E123">
            <v>7.2</v>
          </cell>
          <cell r="F123">
            <v>1</v>
          </cell>
          <cell r="G123">
            <v>1</v>
          </cell>
          <cell r="H123">
            <v>31503</v>
          </cell>
        </row>
        <row r="124">
          <cell r="A124">
            <v>143</v>
          </cell>
          <cell r="B124" t="str">
            <v>市民施設</v>
          </cell>
          <cell r="C124" t="str">
            <v>明神池公園</v>
          </cell>
          <cell r="D124" t="str">
            <v>公衆便所</v>
          </cell>
          <cell r="E124">
            <v>13</v>
          </cell>
          <cell r="F124">
            <v>1</v>
          </cell>
          <cell r="G124">
            <v>1</v>
          </cell>
          <cell r="H124">
            <v>34700</v>
          </cell>
        </row>
        <row r="125">
          <cell r="A125">
            <v>144</v>
          </cell>
          <cell r="B125" t="str">
            <v>市民施設</v>
          </cell>
          <cell r="C125" t="str">
            <v>岩田山公園</v>
          </cell>
          <cell r="D125" t="str">
            <v>公衆便所</v>
          </cell>
          <cell r="E125">
            <v>16.670000000000002</v>
          </cell>
          <cell r="F125">
            <v>1</v>
          </cell>
          <cell r="G125">
            <v>1</v>
          </cell>
          <cell r="H125">
            <v>31503</v>
          </cell>
        </row>
        <row r="126">
          <cell r="A126">
            <v>145</v>
          </cell>
          <cell r="B126" t="str">
            <v>市民施設</v>
          </cell>
          <cell r="C126" t="str">
            <v>荻野運動公園</v>
          </cell>
          <cell r="D126" t="str">
            <v>メインスタンド</v>
          </cell>
          <cell r="E126">
            <v>2939.02</v>
          </cell>
          <cell r="F126">
            <v>1</v>
          </cell>
          <cell r="G126">
            <v>1</v>
          </cell>
          <cell r="H126">
            <v>32478</v>
          </cell>
        </row>
        <row r="127">
          <cell r="A127">
            <v>146</v>
          </cell>
          <cell r="B127" t="str">
            <v>市民施設</v>
          </cell>
          <cell r="C127" t="str">
            <v>荻野運動公園</v>
          </cell>
          <cell r="D127" t="str">
            <v>野草園管理棟</v>
          </cell>
          <cell r="E127">
            <v>118.15</v>
          </cell>
          <cell r="F127">
            <v>1</v>
          </cell>
          <cell r="G127">
            <v>0</v>
          </cell>
          <cell r="H127">
            <v>34029</v>
          </cell>
        </row>
        <row r="128">
          <cell r="A128">
            <v>147</v>
          </cell>
          <cell r="B128" t="str">
            <v>市民施設</v>
          </cell>
          <cell r="C128" t="str">
            <v>荻野運動公園</v>
          </cell>
          <cell r="D128" t="str">
            <v>体育館</v>
          </cell>
          <cell r="E128">
            <v>11002.6</v>
          </cell>
          <cell r="F128">
            <v>1</v>
          </cell>
          <cell r="G128">
            <v>0</v>
          </cell>
          <cell r="H128">
            <v>34213</v>
          </cell>
        </row>
        <row r="129">
          <cell r="A129">
            <v>148</v>
          </cell>
          <cell r="B129" t="str">
            <v>市民施設</v>
          </cell>
          <cell r="C129" t="str">
            <v>荻野運動公園</v>
          </cell>
          <cell r="D129" t="str">
            <v>物置</v>
          </cell>
          <cell r="E129">
            <v>12</v>
          </cell>
          <cell r="F129">
            <v>1</v>
          </cell>
          <cell r="G129">
            <v>0</v>
          </cell>
          <cell r="H129">
            <v>34029</v>
          </cell>
        </row>
        <row r="130">
          <cell r="A130">
            <v>149</v>
          </cell>
          <cell r="B130" t="str">
            <v>市民施設</v>
          </cell>
          <cell r="C130" t="str">
            <v>荻野運動公園</v>
          </cell>
          <cell r="D130" t="str">
            <v>倉庫</v>
          </cell>
          <cell r="E130">
            <v>129</v>
          </cell>
          <cell r="F130">
            <v>1</v>
          </cell>
          <cell r="G130">
            <v>0</v>
          </cell>
          <cell r="H130">
            <v>34394</v>
          </cell>
        </row>
        <row r="131">
          <cell r="A131">
            <v>150</v>
          </cell>
          <cell r="B131" t="str">
            <v>市民施設</v>
          </cell>
          <cell r="C131" t="str">
            <v>荻野運動公園</v>
          </cell>
          <cell r="D131" t="str">
            <v>プール</v>
          </cell>
          <cell r="E131">
            <v>4939.68</v>
          </cell>
          <cell r="F131">
            <v>1</v>
          </cell>
          <cell r="G131">
            <v>0</v>
          </cell>
          <cell r="H131">
            <v>34486</v>
          </cell>
        </row>
        <row r="132">
          <cell r="A132">
            <v>151</v>
          </cell>
          <cell r="B132" t="str">
            <v>市民施設</v>
          </cell>
          <cell r="C132" t="str">
            <v>まつかげ台山の手公園</v>
          </cell>
          <cell r="D132" t="str">
            <v>公衆便所</v>
          </cell>
          <cell r="E132">
            <v>11.5</v>
          </cell>
          <cell r="F132">
            <v>1</v>
          </cell>
          <cell r="G132">
            <v>1</v>
          </cell>
          <cell r="H132">
            <v>33298</v>
          </cell>
        </row>
        <row r="133">
          <cell r="A133">
            <v>152</v>
          </cell>
          <cell r="B133" t="str">
            <v>市民施設</v>
          </cell>
          <cell r="C133" t="str">
            <v>あさひ公園</v>
          </cell>
          <cell r="D133" t="str">
            <v>公衆便所</v>
          </cell>
          <cell r="E133">
            <v>20.79</v>
          </cell>
          <cell r="F133">
            <v>1</v>
          </cell>
          <cell r="G133">
            <v>1</v>
          </cell>
          <cell r="H133">
            <v>33298</v>
          </cell>
        </row>
        <row r="134">
          <cell r="A134">
            <v>153</v>
          </cell>
          <cell r="B134" t="str">
            <v>市民施設</v>
          </cell>
          <cell r="C134" t="str">
            <v>上古沢緑地</v>
          </cell>
          <cell r="D134" t="str">
            <v>公衆便所</v>
          </cell>
          <cell r="E134">
            <v>17</v>
          </cell>
          <cell r="F134">
            <v>1</v>
          </cell>
          <cell r="G134">
            <v>1</v>
          </cell>
          <cell r="H134">
            <v>33298</v>
          </cell>
        </row>
        <row r="135">
          <cell r="A135">
            <v>154</v>
          </cell>
          <cell r="B135" t="str">
            <v>市民施設</v>
          </cell>
          <cell r="C135" t="str">
            <v>上古沢緑地</v>
          </cell>
          <cell r="D135" t="str">
            <v>公衆便所</v>
          </cell>
          <cell r="E135">
            <v>15</v>
          </cell>
          <cell r="F135">
            <v>1</v>
          </cell>
          <cell r="G135">
            <v>0</v>
          </cell>
          <cell r="H135">
            <v>35886</v>
          </cell>
        </row>
        <row r="136">
          <cell r="A136">
            <v>155</v>
          </cell>
          <cell r="B136" t="str">
            <v>市民施設</v>
          </cell>
          <cell r="C136" t="str">
            <v>愛名緑地</v>
          </cell>
          <cell r="D136" t="str">
            <v>公衆便所</v>
          </cell>
          <cell r="E136">
            <v>9</v>
          </cell>
          <cell r="F136">
            <v>1</v>
          </cell>
          <cell r="G136">
            <v>1</v>
          </cell>
          <cell r="H136">
            <v>33298</v>
          </cell>
        </row>
        <row r="137">
          <cell r="A137">
            <v>156</v>
          </cell>
          <cell r="B137" t="str">
            <v>市民施設</v>
          </cell>
          <cell r="C137" t="str">
            <v>厚木中央公園</v>
          </cell>
          <cell r="D137" t="str">
            <v>公衆便所</v>
          </cell>
          <cell r="E137">
            <v>52.5</v>
          </cell>
          <cell r="F137">
            <v>1</v>
          </cell>
          <cell r="G137">
            <v>1</v>
          </cell>
          <cell r="H137">
            <v>34029</v>
          </cell>
        </row>
        <row r="138">
          <cell r="A138">
            <v>157</v>
          </cell>
          <cell r="B138" t="str">
            <v>市民施設</v>
          </cell>
          <cell r="C138" t="str">
            <v>ハイウェイパークあつぎ</v>
          </cell>
          <cell r="D138" t="str">
            <v>公衆便所</v>
          </cell>
          <cell r="E138">
            <v>11.57</v>
          </cell>
          <cell r="F138">
            <v>1</v>
          </cell>
          <cell r="G138">
            <v>1</v>
          </cell>
          <cell r="H138">
            <v>34731</v>
          </cell>
        </row>
        <row r="139">
          <cell r="A139">
            <v>158</v>
          </cell>
          <cell r="B139" t="str">
            <v>市民施設</v>
          </cell>
          <cell r="C139" t="str">
            <v>厚木さつき公園</v>
          </cell>
          <cell r="D139" t="str">
            <v>公衆便所</v>
          </cell>
          <cell r="E139">
            <v>10.11</v>
          </cell>
          <cell r="F139">
            <v>1</v>
          </cell>
          <cell r="G139">
            <v>1</v>
          </cell>
          <cell r="H139">
            <v>34759</v>
          </cell>
        </row>
        <row r="140">
          <cell r="A140">
            <v>159</v>
          </cell>
          <cell r="B140" t="str">
            <v>市民施設</v>
          </cell>
          <cell r="C140" t="str">
            <v>松羅公園</v>
          </cell>
          <cell r="D140" t="str">
            <v>公衆便所</v>
          </cell>
          <cell r="E140">
            <v>6.48</v>
          </cell>
          <cell r="F140">
            <v>1</v>
          </cell>
          <cell r="G140">
            <v>1</v>
          </cell>
          <cell r="H140">
            <v>35521</v>
          </cell>
        </row>
        <row r="141">
          <cell r="A141">
            <v>160</v>
          </cell>
          <cell r="B141" t="str">
            <v>市民施設</v>
          </cell>
          <cell r="C141" t="str">
            <v>長沼公園</v>
          </cell>
          <cell r="D141" t="str">
            <v>四阿</v>
          </cell>
          <cell r="E141">
            <v>20.25</v>
          </cell>
          <cell r="F141">
            <v>1</v>
          </cell>
          <cell r="G141">
            <v>1</v>
          </cell>
          <cell r="H141">
            <v>35674</v>
          </cell>
        </row>
        <row r="142">
          <cell r="A142">
            <v>161</v>
          </cell>
          <cell r="B142" t="str">
            <v>市民施設</v>
          </cell>
          <cell r="C142" t="str">
            <v>広町公園</v>
          </cell>
          <cell r="D142" t="str">
            <v>公衆便所</v>
          </cell>
          <cell r="E142">
            <v>22</v>
          </cell>
          <cell r="F142">
            <v>1</v>
          </cell>
          <cell r="G142">
            <v>1</v>
          </cell>
          <cell r="H142">
            <v>40265</v>
          </cell>
        </row>
        <row r="143">
          <cell r="A143">
            <v>162</v>
          </cell>
          <cell r="B143" t="str">
            <v>市民施設</v>
          </cell>
          <cell r="C143" t="str">
            <v>ねのかみ公園</v>
          </cell>
          <cell r="D143" t="str">
            <v>公衆便所</v>
          </cell>
          <cell r="E143">
            <v>18</v>
          </cell>
          <cell r="F143">
            <v>1</v>
          </cell>
          <cell r="G143">
            <v>1</v>
          </cell>
          <cell r="H143">
            <v>36069</v>
          </cell>
        </row>
        <row r="144">
          <cell r="A144">
            <v>163</v>
          </cell>
          <cell r="B144" t="str">
            <v>市民施設</v>
          </cell>
          <cell r="C144" t="str">
            <v>ぼうさいの丘公園</v>
          </cell>
          <cell r="D144" t="str">
            <v>１号機械室</v>
          </cell>
          <cell r="E144">
            <v>43.42</v>
          </cell>
          <cell r="F144">
            <v>1</v>
          </cell>
          <cell r="G144">
            <v>1</v>
          </cell>
          <cell r="H144">
            <v>35855</v>
          </cell>
        </row>
        <row r="145">
          <cell r="A145">
            <v>164</v>
          </cell>
          <cell r="B145" t="str">
            <v>市民施設</v>
          </cell>
          <cell r="C145" t="str">
            <v>ぼうさいの丘公園</v>
          </cell>
          <cell r="D145" t="str">
            <v>２号機械室</v>
          </cell>
          <cell r="E145">
            <v>13.86</v>
          </cell>
          <cell r="F145">
            <v>1</v>
          </cell>
          <cell r="G145">
            <v>0</v>
          </cell>
          <cell r="H145">
            <v>35855</v>
          </cell>
        </row>
        <row r="146">
          <cell r="A146">
            <v>165</v>
          </cell>
          <cell r="B146" t="str">
            <v>市民施設</v>
          </cell>
          <cell r="C146" t="str">
            <v>ぼうさいの丘公園</v>
          </cell>
          <cell r="D146" t="str">
            <v>公衆便所</v>
          </cell>
          <cell r="E146">
            <v>29.16</v>
          </cell>
          <cell r="F146">
            <v>1</v>
          </cell>
          <cell r="G146">
            <v>0</v>
          </cell>
          <cell r="H146">
            <v>35855</v>
          </cell>
        </row>
        <row r="147">
          <cell r="A147">
            <v>166</v>
          </cell>
          <cell r="B147" t="str">
            <v>市民施設</v>
          </cell>
          <cell r="C147" t="str">
            <v>ぼうさいの丘公園</v>
          </cell>
          <cell r="D147" t="str">
            <v>公衆便所</v>
          </cell>
          <cell r="E147">
            <v>29.16</v>
          </cell>
          <cell r="F147">
            <v>1</v>
          </cell>
          <cell r="G147">
            <v>0</v>
          </cell>
          <cell r="H147">
            <v>36465</v>
          </cell>
        </row>
        <row r="148">
          <cell r="A148">
            <v>167</v>
          </cell>
          <cell r="B148" t="str">
            <v>市民施設</v>
          </cell>
          <cell r="C148" t="str">
            <v>ぼうさいの丘公園</v>
          </cell>
          <cell r="D148" t="str">
            <v>公衆便所</v>
          </cell>
          <cell r="E148">
            <v>29.16</v>
          </cell>
          <cell r="F148">
            <v>1</v>
          </cell>
          <cell r="G148">
            <v>0</v>
          </cell>
          <cell r="H148">
            <v>35855</v>
          </cell>
        </row>
        <row r="149">
          <cell r="A149">
            <v>168</v>
          </cell>
          <cell r="B149" t="str">
            <v>市民施設</v>
          </cell>
          <cell r="C149" t="str">
            <v>ぼうさいの丘公園</v>
          </cell>
          <cell r="D149" t="str">
            <v>四阿</v>
          </cell>
          <cell r="E149">
            <v>16.36</v>
          </cell>
          <cell r="F149">
            <v>1</v>
          </cell>
          <cell r="G149">
            <v>0</v>
          </cell>
          <cell r="H149">
            <v>35855</v>
          </cell>
        </row>
        <row r="150">
          <cell r="A150">
            <v>169</v>
          </cell>
          <cell r="B150" t="str">
            <v>市民施設</v>
          </cell>
          <cell r="C150" t="str">
            <v>ぼうさいの丘公園</v>
          </cell>
          <cell r="D150" t="str">
            <v>公衆便所</v>
          </cell>
          <cell r="E150">
            <v>10.56</v>
          </cell>
          <cell r="F150">
            <v>1</v>
          </cell>
          <cell r="G150">
            <v>0</v>
          </cell>
          <cell r="H150">
            <v>36251</v>
          </cell>
        </row>
        <row r="151">
          <cell r="A151">
            <v>170</v>
          </cell>
          <cell r="B151" t="str">
            <v>市民施設</v>
          </cell>
          <cell r="C151" t="str">
            <v>ぼうさいの丘公園</v>
          </cell>
          <cell r="D151" t="str">
            <v>四阿</v>
          </cell>
          <cell r="E151">
            <v>57.96</v>
          </cell>
          <cell r="F151">
            <v>1</v>
          </cell>
          <cell r="G151">
            <v>0</v>
          </cell>
          <cell r="H151">
            <v>36251</v>
          </cell>
        </row>
        <row r="152">
          <cell r="A152">
            <v>171</v>
          </cell>
          <cell r="B152" t="str">
            <v>市民施設</v>
          </cell>
          <cell r="C152" t="str">
            <v>ぼうさいの丘公園</v>
          </cell>
          <cell r="D152" t="str">
            <v>管理棟</v>
          </cell>
          <cell r="E152">
            <v>2559.83</v>
          </cell>
          <cell r="F152">
            <v>1</v>
          </cell>
          <cell r="G152">
            <v>0</v>
          </cell>
          <cell r="H152">
            <v>36434</v>
          </cell>
        </row>
        <row r="153">
          <cell r="A153">
            <v>172</v>
          </cell>
          <cell r="B153" t="str">
            <v>市民施設</v>
          </cell>
          <cell r="C153" t="str">
            <v>ぼうさいの丘公園</v>
          </cell>
          <cell r="D153" t="str">
            <v>野外ステージ</v>
          </cell>
          <cell r="E153">
            <v>45.6</v>
          </cell>
          <cell r="F153">
            <v>1</v>
          </cell>
          <cell r="G153">
            <v>0</v>
          </cell>
          <cell r="H153">
            <v>36373</v>
          </cell>
        </row>
        <row r="154">
          <cell r="A154">
            <v>173</v>
          </cell>
          <cell r="B154" t="str">
            <v>市民施設</v>
          </cell>
          <cell r="C154" t="str">
            <v>ぼうさいの丘公園</v>
          </cell>
          <cell r="D154" t="str">
            <v>小動物園舎</v>
          </cell>
          <cell r="E154">
            <v>13.2</v>
          </cell>
          <cell r="F154">
            <v>1</v>
          </cell>
          <cell r="G154">
            <v>0</v>
          </cell>
          <cell r="H154">
            <v>36586</v>
          </cell>
        </row>
        <row r="155">
          <cell r="A155">
            <v>174</v>
          </cell>
          <cell r="B155" t="str">
            <v>市民施設</v>
          </cell>
          <cell r="C155" t="str">
            <v>ぼうさいの丘公園</v>
          </cell>
          <cell r="D155" t="str">
            <v>小動物園舎</v>
          </cell>
          <cell r="E155">
            <v>5.4</v>
          </cell>
          <cell r="F155">
            <v>1</v>
          </cell>
          <cell r="G155">
            <v>0</v>
          </cell>
          <cell r="H155">
            <v>36586</v>
          </cell>
        </row>
        <row r="156">
          <cell r="A156">
            <v>175</v>
          </cell>
          <cell r="B156" t="str">
            <v>市民施設</v>
          </cell>
          <cell r="C156" t="str">
            <v>ぼうさいの丘公園</v>
          </cell>
          <cell r="D156" t="str">
            <v>小動物園舎</v>
          </cell>
          <cell r="E156">
            <v>3.91</v>
          </cell>
          <cell r="F156">
            <v>1</v>
          </cell>
          <cell r="G156">
            <v>0</v>
          </cell>
          <cell r="H156">
            <v>36586</v>
          </cell>
        </row>
        <row r="157">
          <cell r="A157">
            <v>176</v>
          </cell>
          <cell r="B157" t="str">
            <v>市民施設</v>
          </cell>
          <cell r="C157" t="str">
            <v>ぼうさいの丘公園</v>
          </cell>
          <cell r="D157" t="str">
            <v>公衆便所</v>
          </cell>
          <cell r="E157">
            <v>29.16</v>
          </cell>
          <cell r="F157">
            <v>1</v>
          </cell>
          <cell r="G157">
            <v>0</v>
          </cell>
          <cell r="H157">
            <v>36831</v>
          </cell>
        </row>
        <row r="158">
          <cell r="A158">
            <v>177</v>
          </cell>
          <cell r="B158" t="str">
            <v>市民施設</v>
          </cell>
          <cell r="C158" t="str">
            <v>ぼうさいの丘公園</v>
          </cell>
          <cell r="D158" t="str">
            <v>公衆便所</v>
          </cell>
          <cell r="E158">
            <v>29.16</v>
          </cell>
          <cell r="F158">
            <v>1</v>
          </cell>
          <cell r="G158">
            <v>0</v>
          </cell>
          <cell r="H158">
            <v>35855</v>
          </cell>
        </row>
        <row r="159">
          <cell r="A159">
            <v>178</v>
          </cell>
          <cell r="B159" t="str">
            <v>市民施設</v>
          </cell>
          <cell r="C159" t="str">
            <v>ぼうさいの丘公園</v>
          </cell>
          <cell r="D159" t="str">
            <v>器具置場</v>
          </cell>
          <cell r="E159">
            <v>53.87</v>
          </cell>
          <cell r="F159">
            <v>1</v>
          </cell>
          <cell r="G159">
            <v>0</v>
          </cell>
          <cell r="H159">
            <v>37956</v>
          </cell>
        </row>
        <row r="160">
          <cell r="A160">
            <v>179</v>
          </cell>
          <cell r="B160" t="str">
            <v>市民施設</v>
          </cell>
          <cell r="C160" t="str">
            <v>ぼうさいの丘公園</v>
          </cell>
          <cell r="D160" t="str">
            <v>倉庫</v>
          </cell>
          <cell r="E160">
            <v>53</v>
          </cell>
          <cell r="F160">
            <v>1</v>
          </cell>
          <cell r="G160">
            <v>0</v>
          </cell>
          <cell r="H160">
            <v>37926</v>
          </cell>
        </row>
        <row r="161">
          <cell r="A161">
            <v>180</v>
          </cell>
          <cell r="B161" t="str">
            <v>市民施設</v>
          </cell>
          <cell r="C161" t="str">
            <v>ぼうさいの丘公園</v>
          </cell>
          <cell r="D161" t="str">
            <v>四阿</v>
          </cell>
          <cell r="E161">
            <v>9</v>
          </cell>
          <cell r="F161">
            <v>1</v>
          </cell>
          <cell r="G161">
            <v>0</v>
          </cell>
          <cell r="H161">
            <v>39052</v>
          </cell>
        </row>
        <row r="162">
          <cell r="A162">
            <v>181</v>
          </cell>
          <cell r="B162" t="str">
            <v>市民施設</v>
          </cell>
          <cell r="C162" t="str">
            <v>依胡田公園公衆便所</v>
          </cell>
          <cell r="D162" t="str">
            <v>公衆便所</v>
          </cell>
          <cell r="E162">
            <v>10.92</v>
          </cell>
          <cell r="F162">
            <v>1</v>
          </cell>
          <cell r="G162">
            <v>1</v>
          </cell>
          <cell r="H162">
            <v>36982</v>
          </cell>
        </row>
        <row r="163">
          <cell r="A163">
            <v>182</v>
          </cell>
          <cell r="B163" t="str">
            <v>市民施設</v>
          </cell>
          <cell r="C163" t="str">
            <v>八幡上公園</v>
          </cell>
          <cell r="D163" t="str">
            <v>公衆便所</v>
          </cell>
          <cell r="E163">
            <v>13.44</v>
          </cell>
          <cell r="F163">
            <v>1</v>
          </cell>
          <cell r="G163">
            <v>1</v>
          </cell>
          <cell r="H163">
            <v>37500</v>
          </cell>
        </row>
        <row r="164">
          <cell r="A164">
            <v>183</v>
          </cell>
          <cell r="B164" t="str">
            <v>市民施設</v>
          </cell>
          <cell r="C164" t="str">
            <v>旭町どんぐり公園</v>
          </cell>
          <cell r="D164" t="str">
            <v>公衆便所</v>
          </cell>
          <cell r="E164">
            <v>10.08</v>
          </cell>
          <cell r="F164">
            <v>1</v>
          </cell>
          <cell r="G164">
            <v>1</v>
          </cell>
          <cell r="H164">
            <v>37895</v>
          </cell>
        </row>
        <row r="165">
          <cell r="A165">
            <v>184</v>
          </cell>
          <cell r="B165" t="str">
            <v>市民施設</v>
          </cell>
          <cell r="C165" t="str">
            <v>藤塚みどり公園</v>
          </cell>
          <cell r="D165" t="str">
            <v>公衆便所</v>
          </cell>
          <cell r="E165">
            <v>21.35</v>
          </cell>
          <cell r="F165">
            <v>1</v>
          </cell>
          <cell r="G165">
            <v>1</v>
          </cell>
          <cell r="H165">
            <v>33695</v>
          </cell>
        </row>
        <row r="166">
          <cell r="A166">
            <v>185</v>
          </cell>
          <cell r="B166" t="str">
            <v>市民施設</v>
          </cell>
          <cell r="C166" t="str">
            <v>藤塚みどり公園</v>
          </cell>
          <cell r="D166" t="str">
            <v>四阿</v>
          </cell>
          <cell r="E166">
            <v>9</v>
          </cell>
          <cell r="F166">
            <v>1</v>
          </cell>
          <cell r="G166">
            <v>0</v>
          </cell>
          <cell r="H166">
            <v>39114</v>
          </cell>
        </row>
        <row r="167">
          <cell r="A167">
            <v>186</v>
          </cell>
          <cell r="B167" t="str">
            <v>市民施設</v>
          </cell>
          <cell r="C167" t="str">
            <v>里見台まる山公園</v>
          </cell>
          <cell r="D167" t="str">
            <v>公衆便所</v>
          </cell>
          <cell r="E167">
            <v>16.29</v>
          </cell>
          <cell r="F167">
            <v>1</v>
          </cell>
          <cell r="G167">
            <v>1</v>
          </cell>
          <cell r="H167">
            <v>33695</v>
          </cell>
        </row>
        <row r="168">
          <cell r="A168">
            <v>187</v>
          </cell>
          <cell r="B168" t="str">
            <v>市民施設</v>
          </cell>
          <cell r="C168" t="str">
            <v>中村橋公園</v>
          </cell>
          <cell r="D168" t="str">
            <v>資材置場</v>
          </cell>
          <cell r="E168">
            <v>31.02</v>
          </cell>
          <cell r="F168">
            <v>1</v>
          </cell>
          <cell r="G168">
            <v>1</v>
          </cell>
          <cell r="H168">
            <v>30407</v>
          </cell>
        </row>
        <row r="169">
          <cell r="A169">
            <v>188</v>
          </cell>
          <cell r="B169" t="str">
            <v>市民施設</v>
          </cell>
          <cell r="C169" t="str">
            <v>戸室しみず公園</v>
          </cell>
          <cell r="D169" t="str">
            <v>四阿</v>
          </cell>
          <cell r="E169">
            <v>9</v>
          </cell>
          <cell r="F169">
            <v>1</v>
          </cell>
          <cell r="G169">
            <v>1</v>
          </cell>
          <cell r="H169">
            <v>39142</v>
          </cell>
        </row>
        <row r="170">
          <cell r="A170">
            <v>189</v>
          </cell>
          <cell r="B170" t="str">
            <v>市民施設</v>
          </cell>
          <cell r="C170" t="str">
            <v>関谷公園</v>
          </cell>
          <cell r="D170" t="str">
            <v>四阿</v>
          </cell>
          <cell r="E170">
            <v>9</v>
          </cell>
          <cell r="F170">
            <v>1</v>
          </cell>
          <cell r="G170">
            <v>1</v>
          </cell>
          <cell r="H170">
            <v>39508</v>
          </cell>
        </row>
        <row r="171">
          <cell r="A171">
            <v>190</v>
          </cell>
          <cell r="B171" t="str">
            <v>市民施設</v>
          </cell>
          <cell r="C171" t="str">
            <v>井田公園</v>
          </cell>
          <cell r="D171" t="str">
            <v>公衆便所</v>
          </cell>
          <cell r="E171">
            <v>10.25</v>
          </cell>
          <cell r="F171">
            <v>1</v>
          </cell>
          <cell r="G171">
            <v>1</v>
          </cell>
          <cell r="H171">
            <v>39845</v>
          </cell>
        </row>
        <row r="172">
          <cell r="A172">
            <v>191</v>
          </cell>
          <cell r="B172" t="str">
            <v>市民施設</v>
          </cell>
          <cell r="C172" t="str">
            <v>林中央公園</v>
          </cell>
          <cell r="D172" t="str">
            <v>四阿</v>
          </cell>
          <cell r="E172">
            <v>9</v>
          </cell>
          <cell r="F172">
            <v>1</v>
          </cell>
          <cell r="G172">
            <v>1</v>
          </cell>
          <cell r="H172">
            <v>39873</v>
          </cell>
        </row>
        <row r="173">
          <cell r="A173">
            <v>192</v>
          </cell>
          <cell r="B173" t="str">
            <v>市民施設</v>
          </cell>
          <cell r="C173" t="str">
            <v>長坂北公園</v>
          </cell>
          <cell r="D173" t="str">
            <v>四阿</v>
          </cell>
          <cell r="E173">
            <v>8.41</v>
          </cell>
          <cell r="F173">
            <v>1</v>
          </cell>
          <cell r="G173">
            <v>1</v>
          </cell>
          <cell r="H173">
            <v>39783</v>
          </cell>
        </row>
        <row r="174">
          <cell r="A174">
            <v>193</v>
          </cell>
          <cell r="B174" t="str">
            <v>市営住宅</v>
          </cell>
          <cell r="C174" t="str">
            <v>長淵団地</v>
          </cell>
          <cell r="D174" t="str">
            <v>住宅</v>
          </cell>
          <cell r="E174">
            <v>28</v>
          </cell>
          <cell r="F174">
            <v>1</v>
          </cell>
          <cell r="G174">
            <v>1</v>
          </cell>
          <cell r="H174">
            <v>20515</v>
          </cell>
        </row>
        <row r="175">
          <cell r="A175">
            <v>194</v>
          </cell>
          <cell r="B175" t="str">
            <v>市営住宅</v>
          </cell>
          <cell r="C175" t="str">
            <v>長淵団地</v>
          </cell>
          <cell r="D175" t="str">
            <v>住宅</v>
          </cell>
          <cell r="E175">
            <v>28</v>
          </cell>
          <cell r="F175">
            <v>1</v>
          </cell>
          <cell r="G175">
            <v>0</v>
          </cell>
          <cell r="H175">
            <v>20515</v>
          </cell>
        </row>
        <row r="176">
          <cell r="A176">
            <v>195</v>
          </cell>
          <cell r="B176" t="str">
            <v>市営住宅</v>
          </cell>
          <cell r="C176" t="str">
            <v>長淵団地</v>
          </cell>
          <cell r="D176" t="str">
            <v>住宅</v>
          </cell>
          <cell r="E176">
            <v>28</v>
          </cell>
          <cell r="F176">
            <v>1</v>
          </cell>
          <cell r="G176">
            <v>0</v>
          </cell>
          <cell r="H176">
            <v>20515</v>
          </cell>
        </row>
        <row r="177">
          <cell r="A177">
            <v>196</v>
          </cell>
          <cell r="B177" t="str">
            <v>市営住宅</v>
          </cell>
          <cell r="C177" t="str">
            <v>長淵団地</v>
          </cell>
          <cell r="D177" t="str">
            <v>住宅</v>
          </cell>
          <cell r="E177">
            <v>28</v>
          </cell>
          <cell r="F177">
            <v>1</v>
          </cell>
          <cell r="G177">
            <v>0</v>
          </cell>
          <cell r="H177">
            <v>20515</v>
          </cell>
        </row>
        <row r="178">
          <cell r="A178">
            <v>197</v>
          </cell>
          <cell r="B178" t="str">
            <v>市営住宅</v>
          </cell>
          <cell r="C178" t="str">
            <v>子の神団地</v>
          </cell>
          <cell r="D178" t="str">
            <v>住宅</v>
          </cell>
          <cell r="E178">
            <v>28.05</v>
          </cell>
          <cell r="F178">
            <v>1</v>
          </cell>
          <cell r="G178">
            <v>1</v>
          </cell>
          <cell r="H178">
            <v>21976</v>
          </cell>
        </row>
        <row r="179">
          <cell r="A179">
            <v>198</v>
          </cell>
          <cell r="B179" t="str">
            <v>市営住宅</v>
          </cell>
          <cell r="C179" t="str">
            <v>子の神団地</v>
          </cell>
          <cell r="D179" t="str">
            <v>住宅</v>
          </cell>
          <cell r="E179">
            <v>28.05</v>
          </cell>
          <cell r="F179">
            <v>1</v>
          </cell>
          <cell r="G179">
            <v>0</v>
          </cell>
          <cell r="H179">
            <v>21976</v>
          </cell>
        </row>
        <row r="180">
          <cell r="A180">
            <v>199</v>
          </cell>
          <cell r="B180" t="str">
            <v>市営住宅</v>
          </cell>
          <cell r="C180" t="str">
            <v>子の神団地</v>
          </cell>
          <cell r="D180" t="str">
            <v>住宅</v>
          </cell>
          <cell r="E180">
            <v>28.05</v>
          </cell>
          <cell r="F180">
            <v>1</v>
          </cell>
          <cell r="G180">
            <v>0</v>
          </cell>
          <cell r="H180">
            <v>21976</v>
          </cell>
        </row>
        <row r="181">
          <cell r="A181">
            <v>200</v>
          </cell>
          <cell r="B181" t="str">
            <v>市営住宅</v>
          </cell>
          <cell r="C181" t="str">
            <v>子の神団地</v>
          </cell>
          <cell r="D181" t="str">
            <v>住宅</v>
          </cell>
          <cell r="E181">
            <v>28.05</v>
          </cell>
          <cell r="F181">
            <v>1</v>
          </cell>
          <cell r="G181">
            <v>0</v>
          </cell>
          <cell r="H181">
            <v>21976</v>
          </cell>
        </row>
        <row r="182">
          <cell r="A182">
            <v>201</v>
          </cell>
          <cell r="B182" t="str">
            <v>市営住宅</v>
          </cell>
          <cell r="C182" t="str">
            <v>子の神団地</v>
          </cell>
          <cell r="D182" t="str">
            <v>住宅</v>
          </cell>
          <cell r="E182">
            <v>28.05</v>
          </cell>
          <cell r="F182">
            <v>1</v>
          </cell>
          <cell r="G182">
            <v>0</v>
          </cell>
          <cell r="H182">
            <v>21976</v>
          </cell>
        </row>
        <row r="183">
          <cell r="A183">
            <v>202</v>
          </cell>
          <cell r="B183" t="str">
            <v>市営住宅</v>
          </cell>
          <cell r="C183" t="str">
            <v>子の神団地</v>
          </cell>
          <cell r="D183" t="str">
            <v>住宅</v>
          </cell>
          <cell r="E183">
            <v>28.05</v>
          </cell>
          <cell r="F183">
            <v>1</v>
          </cell>
          <cell r="G183">
            <v>0</v>
          </cell>
          <cell r="H183">
            <v>21976</v>
          </cell>
        </row>
        <row r="184">
          <cell r="A184">
            <v>203</v>
          </cell>
          <cell r="B184" t="str">
            <v>市営住宅</v>
          </cell>
          <cell r="C184" t="str">
            <v>子の神団地</v>
          </cell>
          <cell r="D184" t="str">
            <v>住宅</v>
          </cell>
          <cell r="E184">
            <v>28.05</v>
          </cell>
          <cell r="F184">
            <v>1</v>
          </cell>
          <cell r="G184">
            <v>0</v>
          </cell>
          <cell r="H184">
            <v>21976</v>
          </cell>
        </row>
        <row r="185">
          <cell r="A185">
            <v>204</v>
          </cell>
          <cell r="B185" t="str">
            <v>市営住宅</v>
          </cell>
          <cell r="C185" t="str">
            <v>子の神団地</v>
          </cell>
          <cell r="D185" t="str">
            <v>住宅</v>
          </cell>
          <cell r="E185">
            <v>28.05</v>
          </cell>
          <cell r="F185">
            <v>1</v>
          </cell>
          <cell r="G185">
            <v>0</v>
          </cell>
          <cell r="H185">
            <v>21976</v>
          </cell>
        </row>
        <row r="186">
          <cell r="A186">
            <v>205</v>
          </cell>
          <cell r="B186" t="str">
            <v>市営住宅</v>
          </cell>
          <cell r="C186" t="str">
            <v>子の神団地</v>
          </cell>
          <cell r="D186" t="str">
            <v>住宅</v>
          </cell>
          <cell r="E186">
            <v>28.05</v>
          </cell>
          <cell r="F186">
            <v>1</v>
          </cell>
          <cell r="G186">
            <v>0</v>
          </cell>
          <cell r="H186">
            <v>21976</v>
          </cell>
        </row>
        <row r="187">
          <cell r="A187">
            <v>206</v>
          </cell>
          <cell r="B187" t="str">
            <v>市営住宅</v>
          </cell>
          <cell r="C187" t="str">
            <v>子の神団地</v>
          </cell>
          <cell r="D187" t="str">
            <v>住宅</v>
          </cell>
          <cell r="E187">
            <v>28.05</v>
          </cell>
          <cell r="F187">
            <v>1</v>
          </cell>
          <cell r="G187">
            <v>0</v>
          </cell>
          <cell r="H187">
            <v>21976</v>
          </cell>
        </row>
        <row r="188">
          <cell r="A188">
            <v>207</v>
          </cell>
          <cell r="B188" t="str">
            <v>市営住宅</v>
          </cell>
          <cell r="C188" t="str">
            <v>子の神団地</v>
          </cell>
          <cell r="D188" t="str">
            <v>住宅</v>
          </cell>
          <cell r="E188">
            <v>28.05</v>
          </cell>
          <cell r="F188">
            <v>1</v>
          </cell>
          <cell r="G188">
            <v>0</v>
          </cell>
          <cell r="H188">
            <v>21976</v>
          </cell>
        </row>
        <row r="189">
          <cell r="A189">
            <v>208</v>
          </cell>
          <cell r="B189" t="str">
            <v>市営住宅</v>
          </cell>
          <cell r="C189" t="str">
            <v>子の神(2)団地</v>
          </cell>
          <cell r="D189" t="str">
            <v>住宅</v>
          </cell>
          <cell r="E189">
            <v>27.98</v>
          </cell>
          <cell r="F189">
            <v>1</v>
          </cell>
          <cell r="G189">
            <v>1</v>
          </cell>
          <cell r="H189">
            <v>22341</v>
          </cell>
        </row>
        <row r="190">
          <cell r="A190">
            <v>209</v>
          </cell>
          <cell r="B190" t="str">
            <v>市営住宅</v>
          </cell>
          <cell r="C190" t="str">
            <v>子の神(2)団地</v>
          </cell>
          <cell r="D190" t="str">
            <v>住宅</v>
          </cell>
          <cell r="E190">
            <v>27.98</v>
          </cell>
          <cell r="F190">
            <v>1</v>
          </cell>
          <cell r="G190">
            <v>0</v>
          </cell>
          <cell r="H190">
            <v>22341</v>
          </cell>
        </row>
        <row r="191">
          <cell r="A191">
            <v>210</v>
          </cell>
          <cell r="B191" t="str">
            <v>市営住宅</v>
          </cell>
          <cell r="C191" t="str">
            <v>子の神(2)団地</v>
          </cell>
          <cell r="D191" t="str">
            <v>住宅</v>
          </cell>
          <cell r="E191">
            <v>27.98</v>
          </cell>
          <cell r="F191">
            <v>1</v>
          </cell>
          <cell r="G191">
            <v>0</v>
          </cell>
          <cell r="H191">
            <v>22341</v>
          </cell>
        </row>
        <row r="192">
          <cell r="A192">
            <v>211</v>
          </cell>
          <cell r="B192" t="str">
            <v>市営住宅</v>
          </cell>
          <cell r="C192" t="str">
            <v>子の神(2)団地</v>
          </cell>
          <cell r="D192" t="str">
            <v>住宅</v>
          </cell>
          <cell r="E192">
            <v>27.98</v>
          </cell>
          <cell r="F192">
            <v>1</v>
          </cell>
          <cell r="G192">
            <v>0</v>
          </cell>
          <cell r="H192">
            <v>22341</v>
          </cell>
        </row>
        <row r="193">
          <cell r="A193">
            <v>212</v>
          </cell>
          <cell r="B193" t="str">
            <v>市営住宅</v>
          </cell>
          <cell r="C193" t="str">
            <v>子の神(2)団地</v>
          </cell>
          <cell r="D193" t="str">
            <v>住宅</v>
          </cell>
          <cell r="E193">
            <v>27.98</v>
          </cell>
          <cell r="F193">
            <v>1</v>
          </cell>
          <cell r="G193">
            <v>0</v>
          </cell>
          <cell r="H193">
            <v>22341</v>
          </cell>
        </row>
        <row r="194">
          <cell r="A194">
            <v>213</v>
          </cell>
          <cell r="B194" t="str">
            <v>市営住宅</v>
          </cell>
          <cell r="C194" t="str">
            <v>子の神(2)団地</v>
          </cell>
          <cell r="D194" t="str">
            <v>住宅</v>
          </cell>
          <cell r="E194">
            <v>27.98</v>
          </cell>
          <cell r="F194">
            <v>1</v>
          </cell>
          <cell r="G194">
            <v>0</v>
          </cell>
          <cell r="H194">
            <v>22341</v>
          </cell>
        </row>
        <row r="195">
          <cell r="A195">
            <v>214</v>
          </cell>
          <cell r="B195" t="str">
            <v>市営住宅</v>
          </cell>
          <cell r="C195" t="str">
            <v>子の神(2)団地</v>
          </cell>
          <cell r="D195" t="str">
            <v>住宅</v>
          </cell>
          <cell r="E195">
            <v>27.98</v>
          </cell>
          <cell r="F195">
            <v>1</v>
          </cell>
          <cell r="G195">
            <v>0</v>
          </cell>
          <cell r="H195">
            <v>22341</v>
          </cell>
        </row>
        <row r="196">
          <cell r="A196">
            <v>215</v>
          </cell>
          <cell r="B196" t="str">
            <v>市営住宅</v>
          </cell>
          <cell r="C196" t="str">
            <v>子の神(2)団地</v>
          </cell>
          <cell r="D196" t="str">
            <v>住宅</v>
          </cell>
          <cell r="E196">
            <v>27.98</v>
          </cell>
          <cell r="F196">
            <v>1</v>
          </cell>
          <cell r="G196">
            <v>0</v>
          </cell>
          <cell r="H196">
            <v>22341</v>
          </cell>
        </row>
        <row r="197">
          <cell r="A197">
            <v>216</v>
          </cell>
          <cell r="B197" t="str">
            <v>市営住宅</v>
          </cell>
          <cell r="C197" t="str">
            <v>子の神(2)団地</v>
          </cell>
          <cell r="D197" t="str">
            <v>住宅</v>
          </cell>
          <cell r="E197">
            <v>27.98</v>
          </cell>
          <cell r="F197">
            <v>1</v>
          </cell>
          <cell r="G197">
            <v>0</v>
          </cell>
          <cell r="H197">
            <v>22341</v>
          </cell>
        </row>
        <row r="198">
          <cell r="A198">
            <v>217</v>
          </cell>
          <cell r="B198" t="str">
            <v>市営住宅</v>
          </cell>
          <cell r="C198" t="str">
            <v>子の神(2)団地</v>
          </cell>
          <cell r="D198" t="str">
            <v>住宅</v>
          </cell>
          <cell r="E198">
            <v>27.98</v>
          </cell>
          <cell r="F198">
            <v>1</v>
          </cell>
          <cell r="G198">
            <v>0</v>
          </cell>
          <cell r="H198">
            <v>22341</v>
          </cell>
        </row>
        <row r="199">
          <cell r="A199">
            <v>218</v>
          </cell>
          <cell r="B199" t="str">
            <v>市営住宅</v>
          </cell>
          <cell r="C199" t="str">
            <v>子の神(2)団地</v>
          </cell>
          <cell r="D199" t="str">
            <v>住宅</v>
          </cell>
          <cell r="E199">
            <v>27.98</v>
          </cell>
          <cell r="F199">
            <v>1</v>
          </cell>
          <cell r="G199">
            <v>0</v>
          </cell>
          <cell r="H199">
            <v>22341</v>
          </cell>
        </row>
        <row r="200">
          <cell r="A200">
            <v>219</v>
          </cell>
          <cell r="B200" t="str">
            <v>市営住宅</v>
          </cell>
          <cell r="C200" t="str">
            <v>子の神(2)団地</v>
          </cell>
          <cell r="D200" t="str">
            <v>住宅</v>
          </cell>
          <cell r="E200">
            <v>27.98</v>
          </cell>
          <cell r="F200">
            <v>1</v>
          </cell>
          <cell r="G200">
            <v>0</v>
          </cell>
          <cell r="H200">
            <v>22341</v>
          </cell>
        </row>
        <row r="201">
          <cell r="A201">
            <v>220</v>
          </cell>
          <cell r="B201" t="str">
            <v>市営住宅</v>
          </cell>
          <cell r="C201" t="str">
            <v>子の神(2)団地</v>
          </cell>
          <cell r="D201" t="str">
            <v>住宅</v>
          </cell>
          <cell r="E201">
            <v>27.98</v>
          </cell>
          <cell r="F201">
            <v>1</v>
          </cell>
          <cell r="G201">
            <v>0</v>
          </cell>
          <cell r="H201">
            <v>22341</v>
          </cell>
        </row>
        <row r="202">
          <cell r="A202">
            <v>221</v>
          </cell>
          <cell r="B202" t="str">
            <v>市営住宅</v>
          </cell>
          <cell r="C202" t="str">
            <v>長谷団地</v>
          </cell>
          <cell r="D202" t="str">
            <v>住宅</v>
          </cell>
          <cell r="E202">
            <v>30.11</v>
          </cell>
          <cell r="F202">
            <v>1</v>
          </cell>
          <cell r="G202">
            <v>1</v>
          </cell>
          <cell r="H202">
            <v>22706</v>
          </cell>
        </row>
        <row r="203">
          <cell r="A203">
            <v>222</v>
          </cell>
          <cell r="B203" t="str">
            <v>市営住宅</v>
          </cell>
          <cell r="C203" t="str">
            <v>長谷団地</v>
          </cell>
          <cell r="D203" t="str">
            <v>住宅</v>
          </cell>
          <cell r="E203">
            <v>30.11</v>
          </cell>
          <cell r="F203">
            <v>1</v>
          </cell>
          <cell r="G203">
            <v>0</v>
          </cell>
          <cell r="H203">
            <v>22706</v>
          </cell>
        </row>
        <row r="204">
          <cell r="A204">
            <v>223</v>
          </cell>
          <cell r="B204" t="str">
            <v>市営住宅</v>
          </cell>
          <cell r="C204" t="str">
            <v>長谷団地</v>
          </cell>
          <cell r="D204" t="str">
            <v>住宅</v>
          </cell>
          <cell r="E204">
            <v>30.11</v>
          </cell>
          <cell r="F204">
            <v>1</v>
          </cell>
          <cell r="G204">
            <v>0</v>
          </cell>
          <cell r="H204">
            <v>22706</v>
          </cell>
        </row>
        <row r="205">
          <cell r="A205">
            <v>224</v>
          </cell>
          <cell r="B205" t="str">
            <v>市営住宅</v>
          </cell>
          <cell r="C205" t="str">
            <v>長谷団地</v>
          </cell>
          <cell r="D205" t="str">
            <v>住宅</v>
          </cell>
          <cell r="E205">
            <v>30.11</v>
          </cell>
          <cell r="F205">
            <v>1</v>
          </cell>
          <cell r="G205">
            <v>0</v>
          </cell>
          <cell r="H205">
            <v>22706</v>
          </cell>
        </row>
        <row r="206">
          <cell r="A206">
            <v>225</v>
          </cell>
          <cell r="B206" t="str">
            <v>市営住宅</v>
          </cell>
          <cell r="C206" t="str">
            <v>長谷団地</v>
          </cell>
          <cell r="D206" t="str">
            <v>住宅</v>
          </cell>
          <cell r="E206">
            <v>30.11</v>
          </cell>
          <cell r="F206">
            <v>1</v>
          </cell>
          <cell r="G206">
            <v>0</v>
          </cell>
          <cell r="H206">
            <v>22706</v>
          </cell>
        </row>
        <row r="207">
          <cell r="A207">
            <v>226</v>
          </cell>
          <cell r="B207" t="str">
            <v>市営住宅</v>
          </cell>
          <cell r="C207" t="str">
            <v>長谷団地</v>
          </cell>
          <cell r="D207" t="str">
            <v>住宅</v>
          </cell>
          <cell r="E207">
            <v>30.11</v>
          </cell>
          <cell r="F207">
            <v>1</v>
          </cell>
          <cell r="G207">
            <v>0</v>
          </cell>
          <cell r="H207">
            <v>22706</v>
          </cell>
        </row>
        <row r="208">
          <cell r="A208">
            <v>227</v>
          </cell>
          <cell r="B208" t="str">
            <v>市営住宅</v>
          </cell>
          <cell r="C208" t="str">
            <v>長谷団地</v>
          </cell>
          <cell r="D208" t="str">
            <v>住宅</v>
          </cell>
          <cell r="E208">
            <v>30.11</v>
          </cell>
          <cell r="F208">
            <v>1</v>
          </cell>
          <cell r="G208">
            <v>0</v>
          </cell>
          <cell r="H208">
            <v>22706</v>
          </cell>
        </row>
        <row r="209">
          <cell r="A209">
            <v>228</v>
          </cell>
          <cell r="B209" t="str">
            <v>市営住宅</v>
          </cell>
          <cell r="C209" t="str">
            <v>堀切団地</v>
          </cell>
          <cell r="D209" t="str">
            <v>住宅</v>
          </cell>
          <cell r="E209">
            <v>157.35</v>
          </cell>
          <cell r="F209">
            <v>1</v>
          </cell>
          <cell r="G209">
            <v>1</v>
          </cell>
          <cell r="H209">
            <v>24898</v>
          </cell>
        </row>
        <row r="210">
          <cell r="A210">
            <v>229</v>
          </cell>
          <cell r="B210" t="str">
            <v>市営住宅</v>
          </cell>
          <cell r="C210" t="str">
            <v>堀切団地</v>
          </cell>
          <cell r="D210" t="str">
            <v>住宅</v>
          </cell>
          <cell r="E210">
            <v>157.35</v>
          </cell>
          <cell r="F210">
            <v>1</v>
          </cell>
          <cell r="G210">
            <v>0</v>
          </cell>
          <cell r="H210">
            <v>24898</v>
          </cell>
        </row>
        <row r="211">
          <cell r="A211">
            <v>230</v>
          </cell>
          <cell r="B211" t="str">
            <v>市営住宅</v>
          </cell>
          <cell r="C211" t="str">
            <v>吾妻団地</v>
          </cell>
          <cell r="D211" t="str">
            <v>住宅</v>
          </cell>
          <cell r="E211">
            <v>972.89</v>
          </cell>
          <cell r="F211">
            <v>1</v>
          </cell>
          <cell r="G211">
            <v>1</v>
          </cell>
          <cell r="H211">
            <v>26661</v>
          </cell>
        </row>
        <row r="212">
          <cell r="A212">
            <v>231</v>
          </cell>
          <cell r="B212" t="str">
            <v>市営住宅</v>
          </cell>
          <cell r="C212" t="str">
            <v>吾妻（２）団地</v>
          </cell>
          <cell r="D212" t="str">
            <v>住宅</v>
          </cell>
          <cell r="E212">
            <v>1256.8900000000001</v>
          </cell>
          <cell r="F212">
            <v>1</v>
          </cell>
          <cell r="G212">
            <v>1</v>
          </cell>
          <cell r="H212">
            <v>29143</v>
          </cell>
        </row>
        <row r="213">
          <cell r="A213">
            <v>232</v>
          </cell>
          <cell r="B213" t="str">
            <v>市営住宅</v>
          </cell>
          <cell r="C213" t="str">
            <v>吾妻（２）団地</v>
          </cell>
          <cell r="D213" t="str">
            <v>ポンプ室</v>
          </cell>
          <cell r="E213">
            <v>30</v>
          </cell>
          <cell r="F213">
            <v>1</v>
          </cell>
          <cell r="G213">
            <v>0</v>
          </cell>
          <cell r="H213">
            <v>29129</v>
          </cell>
        </row>
        <row r="214">
          <cell r="A214">
            <v>233</v>
          </cell>
          <cell r="B214" t="str">
            <v>市営住宅</v>
          </cell>
          <cell r="C214" t="str">
            <v>富士見町団地</v>
          </cell>
          <cell r="D214" t="str">
            <v>住宅</v>
          </cell>
          <cell r="E214">
            <v>1906.8</v>
          </cell>
          <cell r="F214">
            <v>1</v>
          </cell>
          <cell r="G214">
            <v>1</v>
          </cell>
          <cell r="H214">
            <v>30385</v>
          </cell>
        </row>
        <row r="215">
          <cell r="A215">
            <v>234</v>
          </cell>
          <cell r="B215" t="str">
            <v>市営住宅</v>
          </cell>
          <cell r="C215" t="str">
            <v>富士見町団地</v>
          </cell>
          <cell r="D215" t="str">
            <v>ポンプ室</v>
          </cell>
          <cell r="E215">
            <v>33</v>
          </cell>
          <cell r="F215">
            <v>1</v>
          </cell>
          <cell r="G215">
            <v>0</v>
          </cell>
          <cell r="H215">
            <v>30376</v>
          </cell>
        </row>
        <row r="216">
          <cell r="A216">
            <v>235</v>
          </cell>
          <cell r="B216" t="str">
            <v>市営住宅</v>
          </cell>
          <cell r="C216" t="str">
            <v>旭町ハイツ</v>
          </cell>
          <cell r="D216" t="str">
            <v>住宅</v>
          </cell>
          <cell r="E216">
            <v>2069.36</v>
          </cell>
          <cell r="F216">
            <v>1</v>
          </cell>
          <cell r="G216">
            <v>1</v>
          </cell>
          <cell r="H216">
            <v>32864</v>
          </cell>
        </row>
        <row r="217">
          <cell r="A217">
            <v>236</v>
          </cell>
          <cell r="B217" t="str">
            <v>市営住宅</v>
          </cell>
          <cell r="C217" t="str">
            <v>旭町ハイツ</v>
          </cell>
          <cell r="D217" t="str">
            <v>ポンプ室棟</v>
          </cell>
          <cell r="E217">
            <v>32</v>
          </cell>
          <cell r="F217">
            <v>1</v>
          </cell>
          <cell r="G217">
            <v>0</v>
          </cell>
          <cell r="H217">
            <v>32843</v>
          </cell>
        </row>
        <row r="218">
          <cell r="A218">
            <v>237</v>
          </cell>
          <cell r="B218" t="str">
            <v>市営住宅</v>
          </cell>
          <cell r="C218" t="str">
            <v>妻田東ハイツ（１）</v>
          </cell>
          <cell r="D218" t="str">
            <v>住宅</v>
          </cell>
          <cell r="E218">
            <v>2091.0500000000002</v>
          </cell>
          <cell r="F218">
            <v>1</v>
          </cell>
          <cell r="G218">
            <v>1</v>
          </cell>
          <cell r="H218">
            <v>33877</v>
          </cell>
        </row>
        <row r="219">
          <cell r="A219">
            <v>238</v>
          </cell>
          <cell r="B219" t="str">
            <v>市営住宅</v>
          </cell>
          <cell r="C219" t="str">
            <v>妻田東ハイツ（１）</v>
          </cell>
          <cell r="D219" t="str">
            <v>ポンプ室</v>
          </cell>
          <cell r="E219">
            <v>55</v>
          </cell>
          <cell r="F219">
            <v>1</v>
          </cell>
          <cell r="G219">
            <v>0</v>
          </cell>
          <cell r="H219">
            <v>33878</v>
          </cell>
        </row>
        <row r="220">
          <cell r="A220">
            <v>239</v>
          </cell>
          <cell r="B220" t="str">
            <v>市営住宅</v>
          </cell>
          <cell r="C220" t="str">
            <v>妻田東ハイツ（１）</v>
          </cell>
          <cell r="D220" t="str">
            <v>自転車置場</v>
          </cell>
          <cell r="E220">
            <v>18</v>
          </cell>
          <cell r="F220">
            <v>1</v>
          </cell>
          <cell r="G220">
            <v>0</v>
          </cell>
          <cell r="H220">
            <v>33878</v>
          </cell>
        </row>
        <row r="221">
          <cell r="A221">
            <v>240</v>
          </cell>
          <cell r="B221" t="str">
            <v>市営住宅</v>
          </cell>
          <cell r="C221" t="str">
            <v>妻田東ハイツ（１）</v>
          </cell>
          <cell r="D221" t="str">
            <v>自転車置場</v>
          </cell>
          <cell r="E221">
            <v>18</v>
          </cell>
          <cell r="F221">
            <v>1</v>
          </cell>
          <cell r="G221">
            <v>0</v>
          </cell>
          <cell r="H221">
            <v>33878</v>
          </cell>
        </row>
        <row r="222">
          <cell r="A222">
            <v>241</v>
          </cell>
          <cell r="B222" t="str">
            <v>市営住宅</v>
          </cell>
          <cell r="C222" t="str">
            <v>妻田東ハイツ</v>
          </cell>
          <cell r="D222" t="str">
            <v>集会所</v>
          </cell>
          <cell r="E222">
            <v>50.97</v>
          </cell>
          <cell r="F222">
            <v>1</v>
          </cell>
          <cell r="G222">
            <v>1</v>
          </cell>
          <cell r="H222">
            <v>34731</v>
          </cell>
        </row>
        <row r="223">
          <cell r="A223">
            <v>242</v>
          </cell>
          <cell r="B223" t="str">
            <v>市営住宅</v>
          </cell>
          <cell r="C223" t="str">
            <v>妻田東ハイツ（２）</v>
          </cell>
          <cell r="D223" t="str">
            <v>住宅</v>
          </cell>
          <cell r="E223">
            <v>1407.12</v>
          </cell>
          <cell r="F223">
            <v>1</v>
          </cell>
          <cell r="G223">
            <v>1</v>
          </cell>
          <cell r="H223">
            <v>34598</v>
          </cell>
        </row>
        <row r="224">
          <cell r="A224">
            <v>243</v>
          </cell>
          <cell r="B224" t="str">
            <v>市営住宅</v>
          </cell>
          <cell r="C224" t="str">
            <v>妻田東ハイツ（２）</v>
          </cell>
          <cell r="D224" t="str">
            <v>自転車置場</v>
          </cell>
          <cell r="E224">
            <v>24</v>
          </cell>
          <cell r="F224">
            <v>1</v>
          </cell>
          <cell r="G224">
            <v>0</v>
          </cell>
          <cell r="H224">
            <v>34578</v>
          </cell>
        </row>
        <row r="225">
          <cell r="A225">
            <v>244</v>
          </cell>
          <cell r="B225" t="str">
            <v>市営住宅</v>
          </cell>
          <cell r="C225" t="str">
            <v>妻田東ハイツ（３）</v>
          </cell>
          <cell r="D225" t="str">
            <v>住宅</v>
          </cell>
          <cell r="E225">
            <v>2591.1799999999998</v>
          </cell>
          <cell r="F225">
            <v>1</v>
          </cell>
          <cell r="G225">
            <v>1</v>
          </cell>
          <cell r="H225">
            <v>34769</v>
          </cell>
        </row>
        <row r="226">
          <cell r="A226">
            <v>245</v>
          </cell>
          <cell r="B226" t="str">
            <v>市営住宅</v>
          </cell>
          <cell r="C226" t="str">
            <v>妻田東ハイツ（３）</v>
          </cell>
          <cell r="D226" t="str">
            <v>車庫</v>
          </cell>
          <cell r="E226">
            <v>137.08000000000001</v>
          </cell>
          <cell r="F226">
            <v>1</v>
          </cell>
          <cell r="G226">
            <v>0</v>
          </cell>
          <cell r="H226">
            <v>34973</v>
          </cell>
        </row>
        <row r="227">
          <cell r="A227">
            <v>246</v>
          </cell>
          <cell r="B227" t="str">
            <v>市営住宅</v>
          </cell>
          <cell r="C227" t="str">
            <v>妻田東ハイツ（３）</v>
          </cell>
          <cell r="D227" t="str">
            <v>自転車置場</v>
          </cell>
          <cell r="E227">
            <v>23.32</v>
          </cell>
          <cell r="F227">
            <v>1</v>
          </cell>
          <cell r="G227">
            <v>0</v>
          </cell>
          <cell r="H227">
            <v>34973</v>
          </cell>
        </row>
        <row r="228">
          <cell r="A228">
            <v>247</v>
          </cell>
          <cell r="B228" t="str">
            <v>市営住宅</v>
          </cell>
          <cell r="C228" t="str">
            <v>妻田東ハイツ（３）</v>
          </cell>
          <cell r="D228" t="str">
            <v>自転車置場</v>
          </cell>
          <cell r="E228">
            <v>23.32</v>
          </cell>
          <cell r="F228">
            <v>1</v>
          </cell>
          <cell r="G228">
            <v>0</v>
          </cell>
          <cell r="H228">
            <v>34973</v>
          </cell>
        </row>
        <row r="229">
          <cell r="A229">
            <v>248</v>
          </cell>
          <cell r="B229" t="str">
            <v>市営住宅</v>
          </cell>
          <cell r="C229" t="str">
            <v>妻田ひびき公園</v>
          </cell>
          <cell r="D229" t="str">
            <v>便所</v>
          </cell>
          <cell r="E229">
            <v>34.24</v>
          </cell>
          <cell r="F229">
            <v>1</v>
          </cell>
          <cell r="G229">
            <v>1</v>
          </cell>
          <cell r="H229">
            <v>34973</v>
          </cell>
        </row>
        <row r="230">
          <cell r="A230">
            <v>249</v>
          </cell>
          <cell r="B230" t="str">
            <v>市営住宅</v>
          </cell>
          <cell r="C230" t="str">
            <v>妻田ひびき公園</v>
          </cell>
          <cell r="D230" t="str">
            <v>倉庫</v>
          </cell>
          <cell r="E230">
            <v>21.05</v>
          </cell>
          <cell r="F230">
            <v>1</v>
          </cell>
          <cell r="G230">
            <v>0</v>
          </cell>
          <cell r="H230">
            <v>34973</v>
          </cell>
        </row>
        <row r="231">
          <cell r="A231">
            <v>250</v>
          </cell>
          <cell r="B231" t="str">
            <v>市営住宅</v>
          </cell>
          <cell r="C231" t="str">
            <v>宮の里ハイツ</v>
          </cell>
          <cell r="D231" t="str">
            <v>住宅</v>
          </cell>
          <cell r="E231">
            <v>5375.96</v>
          </cell>
          <cell r="F231">
            <v>1</v>
          </cell>
          <cell r="G231">
            <v>1</v>
          </cell>
          <cell r="H231">
            <v>36115</v>
          </cell>
        </row>
        <row r="232">
          <cell r="A232">
            <v>251</v>
          </cell>
          <cell r="B232" t="str">
            <v>市営住宅</v>
          </cell>
          <cell r="C232" t="str">
            <v>宮の里ハイツ</v>
          </cell>
          <cell r="D232" t="str">
            <v>設備棟</v>
          </cell>
          <cell r="E232">
            <v>68.400000000000006</v>
          </cell>
          <cell r="F232">
            <v>1</v>
          </cell>
          <cell r="G232">
            <v>0</v>
          </cell>
          <cell r="H232">
            <v>36100</v>
          </cell>
        </row>
        <row r="233">
          <cell r="A233">
            <v>252</v>
          </cell>
          <cell r="B233" t="str">
            <v>市営住宅</v>
          </cell>
          <cell r="C233" t="str">
            <v>宮の里ハイツ</v>
          </cell>
          <cell r="D233" t="str">
            <v>自転車置場</v>
          </cell>
          <cell r="E233">
            <v>19.91</v>
          </cell>
          <cell r="F233">
            <v>1</v>
          </cell>
          <cell r="G233">
            <v>0</v>
          </cell>
          <cell r="H233">
            <v>36100</v>
          </cell>
        </row>
        <row r="234">
          <cell r="A234">
            <v>253</v>
          </cell>
          <cell r="B234" t="str">
            <v>市営住宅</v>
          </cell>
          <cell r="C234" t="str">
            <v>宮の里ハイツ</v>
          </cell>
          <cell r="D234" t="str">
            <v>自転車置場</v>
          </cell>
          <cell r="E234">
            <v>19.91</v>
          </cell>
          <cell r="F234">
            <v>1</v>
          </cell>
          <cell r="G234">
            <v>0</v>
          </cell>
          <cell r="H234">
            <v>36100</v>
          </cell>
        </row>
        <row r="235">
          <cell r="A235">
            <v>254</v>
          </cell>
          <cell r="B235" t="str">
            <v>市営住宅</v>
          </cell>
          <cell r="C235" t="str">
            <v>宮の里ハイツ</v>
          </cell>
          <cell r="D235" t="str">
            <v>自転車置場</v>
          </cell>
          <cell r="E235">
            <v>19.91</v>
          </cell>
          <cell r="F235">
            <v>1</v>
          </cell>
          <cell r="G235">
            <v>0</v>
          </cell>
          <cell r="H235">
            <v>36100</v>
          </cell>
        </row>
        <row r="236">
          <cell r="A236">
            <v>255</v>
          </cell>
          <cell r="B236" t="str">
            <v>市営住宅</v>
          </cell>
          <cell r="C236" t="str">
            <v>宮の里ハイツ</v>
          </cell>
          <cell r="D236" t="str">
            <v>自転車置場</v>
          </cell>
          <cell r="E236">
            <v>19.91</v>
          </cell>
          <cell r="F236">
            <v>1</v>
          </cell>
          <cell r="G236">
            <v>0</v>
          </cell>
          <cell r="H236">
            <v>36100</v>
          </cell>
        </row>
        <row r="237">
          <cell r="A237">
            <v>256</v>
          </cell>
          <cell r="B237" t="str">
            <v>市営住宅</v>
          </cell>
          <cell r="C237" t="str">
            <v>宮の里ハイツ</v>
          </cell>
          <cell r="D237" t="str">
            <v>自転車置場</v>
          </cell>
          <cell r="E237">
            <v>19.91</v>
          </cell>
          <cell r="F237">
            <v>1</v>
          </cell>
          <cell r="G237">
            <v>0</v>
          </cell>
          <cell r="H237">
            <v>36100</v>
          </cell>
        </row>
        <row r="238">
          <cell r="A238">
            <v>257</v>
          </cell>
          <cell r="B238" t="str">
            <v>市営住宅</v>
          </cell>
          <cell r="C238" t="str">
            <v>宮の里ハイツ</v>
          </cell>
          <cell r="D238" t="str">
            <v>自転車置場</v>
          </cell>
          <cell r="E238">
            <v>19.91</v>
          </cell>
          <cell r="F238">
            <v>1</v>
          </cell>
          <cell r="G238">
            <v>0</v>
          </cell>
          <cell r="H238">
            <v>36100</v>
          </cell>
        </row>
        <row r="239">
          <cell r="A239">
            <v>258</v>
          </cell>
          <cell r="B239" t="str">
            <v>市営住宅</v>
          </cell>
          <cell r="C239" t="str">
            <v>宮の里ハイツ</v>
          </cell>
          <cell r="D239" t="str">
            <v>自転車置場</v>
          </cell>
          <cell r="E239">
            <v>19.91</v>
          </cell>
          <cell r="F239">
            <v>1</v>
          </cell>
          <cell r="G239">
            <v>0</v>
          </cell>
          <cell r="H239">
            <v>36100</v>
          </cell>
        </row>
        <row r="240">
          <cell r="A240">
            <v>259</v>
          </cell>
          <cell r="B240" t="str">
            <v>市営住宅</v>
          </cell>
          <cell r="C240" t="str">
            <v>宮の里ハイツ</v>
          </cell>
          <cell r="D240" t="str">
            <v>自転車置場</v>
          </cell>
          <cell r="E240">
            <v>19.91</v>
          </cell>
          <cell r="F240">
            <v>1</v>
          </cell>
          <cell r="G240">
            <v>0</v>
          </cell>
          <cell r="H240">
            <v>36100</v>
          </cell>
        </row>
        <row r="241">
          <cell r="A241">
            <v>260</v>
          </cell>
          <cell r="B241" t="str">
            <v>市営住宅</v>
          </cell>
          <cell r="C241" t="str">
            <v>宮の里ハイツ</v>
          </cell>
          <cell r="D241" t="str">
            <v>自転車置場</v>
          </cell>
          <cell r="E241">
            <v>19.91</v>
          </cell>
          <cell r="F241">
            <v>1</v>
          </cell>
          <cell r="G241">
            <v>0</v>
          </cell>
          <cell r="H241">
            <v>36100</v>
          </cell>
        </row>
        <row r="242">
          <cell r="A242">
            <v>261</v>
          </cell>
          <cell r="B242" t="str">
            <v>市営住宅</v>
          </cell>
          <cell r="C242" t="str">
            <v>上向原ハイツＡ</v>
          </cell>
          <cell r="D242" t="str">
            <v>住宅</v>
          </cell>
          <cell r="E242">
            <v>3163.45</v>
          </cell>
          <cell r="F242">
            <v>1</v>
          </cell>
          <cell r="G242">
            <v>1</v>
          </cell>
          <cell r="H242">
            <v>37572</v>
          </cell>
        </row>
        <row r="243">
          <cell r="A243">
            <v>262</v>
          </cell>
          <cell r="B243" t="str">
            <v>市営住宅</v>
          </cell>
          <cell r="C243" t="str">
            <v>上向原ハイツＡ</v>
          </cell>
          <cell r="D243" t="str">
            <v>自転車置場</v>
          </cell>
          <cell r="E243">
            <v>23.67</v>
          </cell>
          <cell r="F243">
            <v>1</v>
          </cell>
          <cell r="G243">
            <v>0</v>
          </cell>
          <cell r="H243">
            <v>37591</v>
          </cell>
        </row>
        <row r="244">
          <cell r="A244">
            <v>263</v>
          </cell>
          <cell r="B244" t="str">
            <v>市営住宅</v>
          </cell>
          <cell r="C244" t="str">
            <v>上向原ハイツＡ</v>
          </cell>
          <cell r="D244" t="str">
            <v>自転車置場</v>
          </cell>
          <cell r="E244">
            <v>23.67</v>
          </cell>
          <cell r="F244">
            <v>1</v>
          </cell>
          <cell r="G244">
            <v>0</v>
          </cell>
          <cell r="H244">
            <v>37591</v>
          </cell>
        </row>
        <row r="245">
          <cell r="A245">
            <v>264</v>
          </cell>
          <cell r="B245" t="str">
            <v>市営住宅</v>
          </cell>
          <cell r="C245" t="str">
            <v>上向原ハイツＡ</v>
          </cell>
          <cell r="D245" t="str">
            <v>自転車置場</v>
          </cell>
          <cell r="E245">
            <v>23.67</v>
          </cell>
          <cell r="F245">
            <v>1</v>
          </cell>
          <cell r="G245">
            <v>0</v>
          </cell>
          <cell r="H245">
            <v>37591</v>
          </cell>
        </row>
        <row r="246">
          <cell r="A246">
            <v>265</v>
          </cell>
          <cell r="B246" t="str">
            <v>市営住宅</v>
          </cell>
          <cell r="C246" t="str">
            <v>上向原ハイツ</v>
          </cell>
          <cell r="D246" t="str">
            <v>集会所</v>
          </cell>
          <cell r="E246">
            <v>185.19</v>
          </cell>
          <cell r="F246">
            <v>1</v>
          </cell>
          <cell r="G246">
            <v>1</v>
          </cell>
          <cell r="H246">
            <v>37696</v>
          </cell>
        </row>
        <row r="247">
          <cell r="A247">
            <v>266</v>
          </cell>
          <cell r="B247" t="str">
            <v>市営住宅</v>
          </cell>
          <cell r="C247" t="str">
            <v>上向原ハイツＢ</v>
          </cell>
          <cell r="D247" t="str">
            <v>住宅</v>
          </cell>
          <cell r="E247">
            <v>2620.64</v>
          </cell>
          <cell r="F247">
            <v>1</v>
          </cell>
          <cell r="G247">
            <v>1</v>
          </cell>
          <cell r="H247">
            <v>38776</v>
          </cell>
        </row>
        <row r="248">
          <cell r="A248">
            <v>267</v>
          </cell>
          <cell r="B248" t="str">
            <v>市営住宅</v>
          </cell>
          <cell r="C248" t="str">
            <v>上向原ハイツＢ</v>
          </cell>
          <cell r="D248" t="str">
            <v>自転車置場</v>
          </cell>
          <cell r="E248">
            <v>10.8</v>
          </cell>
          <cell r="F248">
            <v>1</v>
          </cell>
          <cell r="G248">
            <v>0</v>
          </cell>
          <cell r="H248">
            <v>38777</v>
          </cell>
        </row>
        <row r="249">
          <cell r="A249">
            <v>268</v>
          </cell>
          <cell r="B249" t="str">
            <v>市営住宅</v>
          </cell>
          <cell r="C249" t="str">
            <v>上向原ハイツＢ</v>
          </cell>
          <cell r="D249" t="str">
            <v>自転車置場</v>
          </cell>
          <cell r="E249">
            <v>10.8</v>
          </cell>
          <cell r="F249">
            <v>1</v>
          </cell>
          <cell r="G249">
            <v>0</v>
          </cell>
          <cell r="H249">
            <v>38777</v>
          </cell>
        </row>
        <row r="250">
          <cell r="A250">
            <v>269</v>
          </cell>
          <cell r="B250" t="str">
            <v>市営住宅</v>
          </cell>
          <cell r="C250" t="str">
            <v>上向原ハイツＢ</v>
          </cell>
          <cell r="D250" t="str">
            <v>自転車置場</v>
          </cell>
          <cell r="E250">
            <v>10.8</v>
          </cell>
          <cell r="F250">
            <v>1</v>
          </cell>
          <cell r="G250">
            <v>0</v>
          </cell>
          <cell r="H250">
            <v>38777</v>
          </cell>
        </row>
        <row r="251">
          <cell r="A251">
            <v>270</v>
          </cell>
          <cell r="B251" t="str">
            <v>市営住宅</v>
          </cell>
          <cell r="C251" t="str">
            <v>上向原ハイツＢ</v>
          </cell>
          <cell r="D251" t="str">
            <v>自転車置場</v>
          </cell>
          <cell r="E251">
            <v>10.8</v>
          </cell>
          <cell r="F251">
            <v>1</v>
          </cell>
          <cell r="G251">
            <v>0</v>
          </cell>
          <cell r="H251">
            <v>38777</v>
          </cell>
        </row>
        <row r="252">
          <cell r="A252">
            <v>271</v>
          </cell>
          <cell r="B252" t="str">
            <v>市営住宅</v>
          </cell>
          <cell r="C252" t="str">
            <v>上向原ハイツＢ</v>
          </cell>
          <cell r="D252" t="str">
            <v>自転車置場</v>
          </cell>
          <cell r="E252">
            <v>10.8</v>
          </cell>
          <cell r="F252">
            <v>1</v>
          </cell>
          <cell r="G252">
            <v>0</v>
          </cell>
          <cell r="H252">
            <v>38777</v>
          </cell>
        </row>
        <row r="253">
          <cell r="A253">
            <v>272</v>
          </cell>
          <cell r="B253" t="str">
            <v>市営住宅</v>
          </cell>
          <cell r="C253" t="str">
            <v>（仮称）戸室ハイツ</v>
          </cell>
          <cell r="D253" t="str">
            <v>便所</v>
          </cell>
          <cell r="E253">
            <v>3.74</v>
          </cell>
          <cell r="F253">
            <v>1</v>
          </cell>
          <cell r="G253">
            <v>1</v>
          </cell>
          <cell r="H253">
            <v>37469</v>
          </cell>
        </row>
        <row r="254">
          <cell r="A254">
            <v>273</v>
          </cell>
          <cell r="B254" t="str">
            <v>防災関連施設</v>
          </cell>
          <cell r="C254" t="str">
            <v>厚木消防署本署</v>
          </cell>
          <cell r="D254" t="str">
            <v>本署</v>
          </cell>
          <cell r="E254">
            <v>2070.1799999999998</v>
          </cell>
          <cell r="F254">
            <v>1</v>
          </cell>
          <cell r="G254">
            <v>1</v>
          </cell>
          <cell r="H254">
            <v>26450</v>
          </cell>
        </row>
        <row r="255">
          <cell r="A255">
            <v>274</v>
          </cell>
          <cell r="B255" t="str">
            <v>防災関連施設</v>
          </cell>
          <cell r="C255" t="str">
            <v>厚木消防署本署</v>
          </cell>
          <cell r="D255" t="str">
            <v>訓練塔</v>
          </cell>
          <cell r="E255">
            <v>50.8</v>
          </cell>
          <cell r="F255">
            <v>1</v>
          </cell>
          <cell r="G255">
            <v>0</v>
          </cell>
          <cell r="H255">
            <v>26480</v>
          </cell>
        </row>
        <row r="256">
          <cell r="A256">
            <v>275</v>
          </cell>
          <cell r="B256" t="str">
            <v>防災関連施設</v>
          </cell>
          <cell r="C256" t="str">
            <v>厚木消防署本署</v>
          </cell>
          <cell r="D256" t="str">
            <v>車庫</v>
          </cell>
          <cell r="E256">
            <v>160.06</v>
          </cell>
          <cell r="F256">
            <v>1</v>
          </cell>
          <cell r="G256">
            <v>0</v>
          </cell>
          <cell r="H256">
            <v>26479</v>
          </cell>
        </row>
        <row r="257">
          <cell r="A257">
            <v>276</v>
          </cell>
          <cell r="B257" t="str">
            <v>防災関連施設</v>
          </cell>
          <cell r="C257" t="str">
            <v>第１－１消防器具置場</v>
          </cell>
          <cell r="D257" t="str">
            <v>器具庫</v>
          </cell>
          <cell r="E257">
            <v>83.19</v>
          </cell>
          <cell r="F257">
            <v>1</v>
          </cell>
          <cell r="G257">
            <v>1</v>
          </cell>
          <cell r="H257">
            <v>30376</v>
          </cell>
        </row>
        <row r="258">
          <cell r="A258">
            <v>277</v>
          </cell>
          <cell r="B258" t="str">
            <v>防災関連施設</v>
          </cell>
          <cell r="C258" t="str">
            <v>第１－３消防器具置場</v>
          </cell>
          <cell r="D258" t="str">
            <v>器具庫</v>
          </cell>
          <cell r="E258">
            <v>78</v>
          </cell>
          <cell r="F258">
            <v>1</v>
          </cell>
          <cell r="G258">
            <v>1</v>
          </cell>
          <cell r="H258">
            <v>38384</v>
          </cell>
        </row>
        <row r="259">
          <cell r="A259">
            <v>278</v>
          </cell>
          <cell r="B259" t="str">
            <v>防災関連施設</v>
          </cell>
          <cell r="C259" t="str">
            <v>第２－１消防器具置場</v>
          </cell>
          <cell r="D259" t="str">
            <v>器具庫</v>
          </cell>
          <cell r="E259">
            <v>50.92</v>
          </cell>
          <cell r="F259">
            <v>1</v>
          </cell>
          <cell r="G259">
            <v>1</v>
          </cell>
          <cell r="H259">
            <v>31686</v>
          </cell>
        </row>
        <row r="260">
          <cell r="A260">
            <v>279</v>
          </cell>
          <cell r="B260" t="str">
            <v>防災関連施設</v>
          </cell>
          <cell r="C260" t="str">
            <v>第２－２消防器具置場</v>
          </cell>
          <cell r="D260" t="str">
            <v>器具庫</v>
          </cell>
          <cell r="E260">
            <v>47.78</v>
          </cell>
          <cell r="F260">
            <v>1</v>
          </cell>
          <cell r="G260">
            <v>1</v>
          </cell>
          <cell r="H260">
            <v>31079</v>
          </cell>
        </row>
        <row r="261">
          <cell r="A261">
            <v>280</v>
          </cell>
          <cell r="B261" t="str">
            <v>防災関連施設</v>
          </cell>
          <cell r="C261" t="str">
            <v>第２－３消防器具置場複合施設</v>
          </cell>
          <cell r="D261" t="str">
            <v>器具庫</v>
          </cell>
          <cell r="E261">
            <v>209.56</v>
          </cell>
          <cell r="F261">
            <v>1</v>
          </cell>
          <cell r="G261">
            <v>1</v>
          </cell>
          <cell r="H261">
            <v>31360</v>
          </cell>
        </row>
        <row r="262">
          <cell r="A262">
            <v>282</v>
          </cell>
          <cell r="B262" t="str">
            <v>防災関連施設</v>
          </cell>
          <cell r="C262" t="str">
            <v>第２－４消防器具置場</v>
          </cell>
          <cell r="D262" t="str">
            <v>器具庫</v>
          </cell>
          <cell r="E262">
            <v>176.23</v>
          </cell>
          <cell r="F262">
            <v>1</v>
          </cell>
          <cell r="G262">
            <v>1</v>
          </cell>
          <cell r="H262">
            <v>38055</v>
          </cell>
        </row>
        <row r="263">
          <cell r="A263">
            <v>283</v>
          </cell>
          <cell r="B263" t="str">
            <v>防災関連施設</v>
          </cell>
          <cell r="C263" t="str">
            <v>第２－５消防器具置場</v>
          </cell>
          <cell r="D263" t="str">
            <v>器具庫</v>
          </cell>
          <cell r="E263">
            <v>44.3</v>
          </cell>
          <cell r="F263">
            <v>1</v>
          </cell>
          <cell r="G263">
            <v>1</v>
          </cell>
          <cell r="H263">
            <v>31472</v>
          </cell>
        </row>
        <row r="264">
          <cell r="A264">
            <v>284</v>
          </cell>
          <cell r="B264" t="str">
            <v>防災関連施設</v>
          </cell>
          <cell r="C264" t="str">
            <v>第２－６消防器具置場複合施設</v>
          </cell>
          <cell r="D264" t="str">
            <v>倉庫兼器具庫</v>
          </cell>
          <cell r="E264">
            <v>84.46</v>
          </cell>
          <cell r="F264">
            <v>1</v>
          </cell>
          <cell r="G264">
            <v>1</v>
          </cell>
          <cell r="H264">
            <v>32933</v>
          </cell>
        </row>
        <row r="265">
          <cell r="A265">
            <v>285</v>
          </cell>
          <cell r="B265" t="str">
            <v>防災関連施設</v>
          </cell>
          <cell r="C265" t="str">
            <v>第２－７消防器具置場</v>
          </cell>
          <cell r="D265" t="str">
            <v>器具庫</v>
          </cell>
          <cell r="E265">
            <v>48.02</v>
          </cell>
          <cell r="F265">
            <v>1</v>
          </cell>
          <cell r="G265">
            <v>1</v>
          </cell>
          <cell r="H265">
            <v>32203</v>
          </cell>
        </row>
        <row r="266">
          <cell r="A266">
            <v>286</v>
          </cell>
          <cell r="B266" t="str">
            <v>防災関連施設</v>
          </cell>
          <cell r="C266" t="str">
            <v>第２－８消防器具置場</v>
          </cell>
          <cell r="D266" t="str">
            <v>器具庫</v>
          </cell>
          <cell r="E266">
            <v>50.51</v>
          </cell>
          <cell r="F266">
            <v>1</v>
          </cell>
          <cell r="G266">
            <v>1</v>
          </cell>
          <cell r="H266">
            <v>31809</v>
          </cell>
        </row>
        <row r="267">
          <cell r="A267">
            <v>287</v>
          </cell>
          <cell r="B267" t="str">
            <v>防災関連施設</v>
          </cell>
          <cell r="C267" t="str">
            <v>第２－９消防器具置場</v>
          </cell>
          <cell r="D267" t="str">
            <v>器具庫</v>
          </cell>
          <cell r="E267">
            <v>100.8</v>
          </cell>
          <cell r="F267">
            <v>1</v>
          </cell>
          <cell r="G267">
            <v>1</v>
          </cell>
          <cell r="H267">
            <v>36543</v>
          </cell>
        </row>
        <row r="268">
          <cell r="A268">
            <v>288</v>
          </cell>
          <cell r="B268" t="str">
            <v>防災関連施設</v>
          </cell>
          <cell r="C268" t="str">
            <v>林水防倉庫</v>
          </cell>
          <cell r="D268" t="str">
            <v>倉庫</v>
          </cell>
          <cell r="E268">
            <v>33.119999999999997</v>
          </cell>
          <cell r="F268">
            <v>1</v>
          </cell>
          <cell r="G268">
            <v>1</v>
          </cell>
          <cell r="H268">
            <v>28915</v>
          </cell>
        </row>
        <row r="269">
          <cell r="A269">
            <v>289</v>
          </cell>
          <cell r="B269" t="str">
            <v>防災関連施設</v>
          </cell>
          <cell r="C269" t="str">
            <v>第３－１消防器具置場</v>
          </cell>
          <cell r="D269" t="str">
            <v>器具庫</v>
          </cell>
          <cell r="E269">
            <v>175.21</v>
          </cell>
          <cell r="F269">
            <v>1</v>
          </cell>
          <cell r="G269">
            <v>1</v>
          </cell>
          <cell r="H269">
            <v>32913</v>
          </cell>
        </row>
        <row r="270">
          <cell r="A270">
            <v>290</v>
          </cell>
          <cell r="B270" t="str">
            <v>防災関連施設</v>
          </cell>
          <cell r="C270" t="str">
            <v>第３－２消防器具置場</v>
          </cell>
          <cell r="D270" t="str">
            <v>器具庫</v>
          </cell>
          <cell r="E270">
            <v>79.92</v>
          </cell>
          <cell r="F270">
            <v>1</v>
          </cell>
          <cell r="G270">
            <v>1</v>
          </cell>
          <cell r="H270">
            <v>35827</v>
          </cell>
        </row>
        <row r="271">
          <cell r="A271">
            <v>292</v>
          </cell>
          <cell r="B271" t="str">
            <v>防災関連施設</v>
          </cell>
          <cell r="C271" t="str">
            <v>第３－３消防器具置場</v>
          </cell>
          <cell r="D271" t="str">
            <v>器具庫</v>
          </cell>
          <cell r="E271">
            <v>79.92</v>
          </cell>
          <cell r="F271">
            <v>1</v>
          </cell>
          <cell r="G271">
            <v>1</v>
          </cell>
          <cell r="H271">
            <v>39052</v>
          </cell>
        </row>
        <row r="272">
          <cell r="A272">
            <v>293</v>
          </cell>
          <cell r="B272" t="str">
            <v>防災関連施設</v>
          </cell>
          <cell r="C272" t="str">
            <v>第３－５消防器具置場</v>
          </cell>
          <cell r="D272" t="str">
            <v>器具置場</v>
          </cell>
          <cell r="E272">
            <v>75.75</v>
          </cell>
          <cell r="F272">
            <v>1</v>
          </cell>
          <cell r="G272">
            <v>1</v>
          </cell>
          <cell r="H272">
            <v>36923</v>
          </cell>
        </row>
        <row r="273">
          <cell r="A273">
            <v>294</v>
          </cell>
          <cell r="B273" t="str">
            <v>防災関連施設</v>
          </cell>
          <cell r="C273" t="str">
            <v>第２－１０消防器具置場</v>
          </cell>
          <cell r="D273" t="str">
            <v>器具庫</v>
          </cell>
          <cell r="E273">
            <v>66.239999999999995</v>
          </cell>
          <cell r="F273">
            <v>1</v>
          </cell>
          <cell r="G273">
            <v>1</v>
          </cell>
          <cell r="H273">
            <v>33664</v>
          </cell>
        </row>
        <row r="274">
          <cell r="A274">
            <v>295</v>
          </cell>
          <cell r="B274" t="str">
            <v>防災関連施設</v>
          </cell>
          <cell r="C274" t="str">
            <v>北消防署睦合分署</v>
          </cell>
          <cell r="D274" t="str">
            <v>分署</v>
          </cell>
          <cell r="E274">
            <v>945.62</v>
          </cell>
          <cell r="F274">
            <v>1</v>
          </cell>
          <cell r="G274">
            <v>1</v>
          </cell>
          <cell r="H274">
            <v>33315</v>
          </cell>
        </row>
        <row r="275">
          <cell r="A275">
            <v>296</v>
          </cell>
          <cell r="B275" t="str">
            <v>防災関連施設</v>
          </cell>
          <cell r="C275" t="str">
            <v>北消防署睦合分署</v>
          </cell>
          <cell r="D275" t="str">
            <v>便所</v>
          </cell>
          <cell r="E275">
            <v>15.94</v>
          </cell>
          <cell r="F275">
            <v>1</v>
          </cell>
          <cell r="G275">
            <v>0</v>
          </cell>
          <cell r="H275">
            <v>33319</v>
          </cell>
        </row>
        <row r="276">
          <cell r="A276">
            <v>297</v>
          </cell>
          <cell r="B276" t="str">
            <v>防災関連施設</v>
          </cell>
          <cell r="C276" t="str">
            <v>北消防署睦合分署</v>
          </cell>
          <cell r="D276" t="str">
            <v>コンプレッサー棟</v>
          </cell>
          <cell r="E276">
            <v>15</v>
          </cell>
          <cell r="F276">
            <v>1</v>
          </cell>
          <cell r="G276">
            <v>0</v>
          </cell>
          <cell r="H276">
            <v>33694</v>
          </cell>
        </row>
        <row r="277">
          <cell r="A277">
            <v>298</v>
          </cell>
          <cell r="B277" t="str">
            <v>防災関連施設</v>
          </cell>
          <cell r="C277" t="str">
            <v>北消防署本署</v>
          </cell>
          <cell r="D277" t="str">
            <v>本署</v>
          </cell>
          <cell r="E277">
            <v>1626.76</v>
          </cell>
          <cell r="F277">
            <v>1</v>
          </cell>
          <cell r="G277">
            <v>1</v>
          </cell>
          <cell r="H277">
            <v>36697</v>
          </cell>
        </row>
        <row r="278">
          <cell r="A278">
            <v>299</v>
          </cell>
          <cell r="B278" t="str">
            <v>防災関連施設</v>
          </cell>
          <cell r="C278" t="str">
            <v>北消防署本署</v>
          </cell>
          <cell r="D278" t="str">
            <v>コンプレッサー棟</v>
          </cell>
          <cell r="E278">
            <v>20</v>
          </cell>
          <cell r="F278">
            <v>1</v>
          </cell>
          <cell r="G278">
            <v>0</v>
          </cell>
          <cell r="H278">
            <v>36720</v>
          </cell>
        </row>
        <row r="279">
          <cell r="A279">
            <v>300</v>
          </cell>
          <cell r="B279" t="str">
            <v>防災関連施設</v>
          </cell>
          <cell r="C279" t="str">
            <v>第４－１消防器具置場</v>
          </cell>
          <cell r="D279" t="str">
            <v>器具庫</v>
          </cell>
          <cell r="E279">
            <v>52.92</v>
          </cell>
          <cell r="F279">
            <v>1</v>
          </cell>
          <cell r="G279">
            <v>1</v>
          </cell>
          <cell r="H279">
            <v>33298</v>
          </cell>
        </row>
        <row r="280">
          <cell r="A280">
            <v>301</v>
          </cell>
          <cell r="B280" t="str">
            <v>防災関連施設</v>
          </cell>
          <cell r="C280" t="str">
            <v>荻野水防倉庫第４－２器具置場</v>
          </cell>
          <cell r="D280" t="str">
            <v>器具庫</v>
          </cell>
          <cell r="E280">
            <v>87</v>
          </cell>
          <cell r="F280">
            <v>1</v>
          </cell>
          <cell r="G280">
            <v>1</v>
          </cell>
          <cell r="H280">
            <v>30742</v>
          </cell>
        </row>
        <row r="281">
          <cell r="A281">
            <v>302</v>
          </cell>
          <cell r="B281" t="str">
            <v>防災関連施設</v>
          </cell>
          <cell r="C281" t="str">
            <v>第４－３消防器具置場</v>
          </cell>
          <cell r="D281" t="str">
            <v>器具庫</v>
          </cell>
          <cell r="E281">
            <v>43.05</v>
          </cell>
          <cell r="F281">
            <v>1</v>
          </cell>
          <cell r="G281">
            <v>1</v>
          </cell>
          <cell r="H281">
            <v>30742</v>
          </cell>
        </row>
        <row r="282">
          <cell r="A282">
            <v>303</v>
          </cell>
          <cell r="B282" t="str">
            <v>防災関連施設</v>
          </cell>
          <cell r="C282" t="str">
            <v>第４－４消防器具置場</v>
          </cell>
          <cell r="D282" t="str">
            <v>器具庫</v>
          </cell>
          <cell r="E282">
            <v>93.57</v>
          </cell>
          <cell r="F282">
            <v>1</v>
          </cell>
          <cell r="G282">
            <v>1</v>
          </cell>
          <cell r="H282">
            <v>32933</v>
          </cell>
        </row>
        <row r="283">
          <cell r="A283">
            <v>304</v>
          </cell>
          <cell r="B283" t="str">
            <v>防災関連施設</v>
          </cell>
          <cell r="C283" t="str">
            <v>第４－５消防器具置場</v>
          </cell>
          <cell r="D283" t="str">
            <v>器具庫</v>
          </cell>
          <cell r="E283">
            <v>72.78</v>
          </cell>
          <cell r="F283">
            <v>1</v>
          </cell>
          <cell r="G283">
            <v>1</v>
          </cell>
          <cell r="H283">
            <v>35400</v>
          </cell>
        </row>
        <row r="284">
          <cell r="A284">
            <v>305</v>
          </cell>
          <cell r="B284" t="str">
            <v>防災関連施設</v>
          </cell>
          <cell r="C284" t="str">
            <v>荻野消防資材倉庫</v>
          </cell>
          <cell r="D284" t="str">
            <v>倉庫</v>
          </cell>
          <cell r="E284">
            <v>39.74</v>
          </cell>
          <cell r="F284">
            <v>1</v>
          </cell>
          <cell r="G284">
            <v>1</v>
          </cell>
          <cell r="H284">
            <v>30407</v>
          </cell>
        </row>
        <row r="285">
          <cell r="A285">
            <v>306</v>
          </cell>
          <cell r="B285" t="str">
            <v>防災関連施設</v>
          </cell>
          <cell r="C285" t="str">
            <v>北消防署小鮎分署</v>
          </cell>
          <cell r="D285" t="str">
            <v>分署</v>
          </cell>
          <cell r="E285">
            <v>443.38</v>
          </cell>
          <cell r="F285">
            <v>1</v>
          </cell>
          <cell r="G285">
            <v>1</v>
          </cell>
          <cell r="H285">
            <v>30741</v>
          </cell>
        </row>
        <row r="286">
          <cell r="A286">
            <v>307</v>
          </cell>
          <cell r="B286" t="str">
            <v>防災関連施設</v>
          </cell>
          <cell r="C286" t="str">
            <v>小鮎水防倉庫</v>
          </cell>
          <cell r="D286" t="str">
            <v>倉庫</v>
          </cell>
          <cell r="E286">
            <v>33.119999999999997</v>
          </cell>
          <cell r="F286">
            <v>1</v>
          </cell>
          <cell r="G286">
            <v>1</v>
          </cell>
          <cell r="H286">
            <v>30011</v>
          </cell>
        </row>
        <row r="287">
          <cell r="A287">
            <v>308</v>
          </cell>
          <cell r="B287" t="str">
            <v>防災関連施設</v>
          </cell>
          <cell r="C287" t="str">
            <v>第５－１消防器具置場</v>
          </cell>
          <cell r="D287" t="str">
            <v>器具庫</v>
          </cell>
          <cell r="E287">
            <v>80.400000000000006</v>
          </cell>
          <cell r="F287">
            <v>1</v>
          </cell>
          <cell r="G287">
            <v>1</v>
          </cell>
          <cell r="H287">
            <v>33298</v>
          </cell>
        </row>
        <row r="288">
          <cell r="A288">
            <v>309</v>
          </cell>
          <cell r="B288" t="str">
            <v>防災関連施設</v>
          </cell>
          <cell r="C288" t="str">
            <v>第５－２消防器具置場</v>
          </cell>
          <cell r="D288" t="str">
            <v>器具庫</v>
          </cell>
          <cell r="E288">
            <v>46.37</v>
          </cell>
          <cell r="F288">
            <v>1</v>
          </cell>
          <cell r="G288">
            <v>1</v>
          </cell>
          <cell r="H288">
            <v>31837</v>
          </cell>
        </row>
        <row r="289">
          <cell r="A289">
            <v>310</v>
          </cell>
          <cell r="B289" t="str">
            <v>防災関連施設</v>
          </cell>
          <cell r="C289" t="str">
            <v>第５－３消防器具置場</v>
          </cell>
          <cell r="D289" t="str">
            <v>器具庫</v>
          </cell>
          <cell r="E289">
            <v>44.3</v>
          </cell>
          <cell r="F289">
            <v>1</v>
          </cell>
          <cell r="G289">
            <v>1</v>
          </cell>
          <cell r="H289">
            <v>31472</v>
          </cell>
        </row>
        <row r="290">
          <cell r="A290">
            <v>311</v>
          </cell>
          <cell r="B290" t="str">
            <v>防災関連施設</v>
          </cell>
          <cell r="C290" t="str">
            <v>第５－４消防器具置場</v>
          </cell>
          <cell r="D290" t="str">
            <v>器具庫</v>
          </cell>
          <cell r="E290">
            <v>53.8</v>
          </cell>
          <cell r="F290">
            <v>1</v>
          </cell>
          <cell r="G290">
            <v>1</v>
          </cell>
          <cell r="H290">
            <v>25263</v>
          </cell>
        </row>
        <row r="291">
          <cell r="A291">
            <v>313</v>
          </cell>
          <cell r="B291" t="str">
            <v>防災関連施設</v>
          </cell>
          <cell r="C291" t="str">
            <v>第５－５消防器具置場</v>
          </cell>
          <cell r="D291" t="str">
            <v>器具庫</v>
          </cell>
          <cell r="E291">
            <v>89.44</v>
          </cell>
          <cell r="F291">
            <v>1</v>
          </cell>
          <cell r="G291">
            <v>1</v>
          </cell>
          <cell r="H291">
            <v>32874</v>
          </cell>
        </row>
        <row r="292">
          <cell r="A292">
            <v>314</v>
          </cell>
          <cell r="B292" t="str">
            <v>防災関連施設</v>
          </cell>
          <cell r="C292" t="str">
            <v>第５－６消防器具置場</v>
          </cell>
          <cell r="D292" t="str">
            <v>器具庫</v>
          </cell>
          <cell r="E292">
            <v>43.05</v>
          </cell>
          <cell r="F292">
            <v>1</v>
          </cell>
          <cell r="G292">
            <v>1</v>
          </cell>
          <cell r="H292">
            <v>30713</v>
          </cell>
        </row>
        <row r="293">
          <cell r="A293">
            <v>315</v>
          </cell>
          <cell r="B293" t="str">
            <v>防災関連施設</v>
          </cell>
          <cell r="C293" t="str">
            <v>第５－７消防器具置場</v>
          </cell>
          <cell r="D293" t="str">
            <v>器具庫</v>
          </cell>
          <cell r="E293">
            <v>45.95</v>
          </cell>
          <cell r="F293">
            <v>1</v>
          </cell>
          <cell r="G293">
            <v>1</v>
          </cell>
          <cell r="H293">
            <v>32568</v>
          </cell>
        </row>
        <row r="294">
          <cell r="A294">
            <v>316</v>
          </cell>
          <cell r="B294" t="str">
            <v>防災関連施設</v>
          </cell>
          <cell r="C294" t="str">
            <v>厚木消防署南毛利分署</v>
          </cell>
          <cell r="D294" t="str">
            <v>分署</v>
          </cell>
          <cell r="E294">
            <v>250.53</v>
          </cell>
          <cell r="F294">
            <v>1</v>
          </cell>
          <cell r="G294">
            <v>1</v>
          </cell>
          <cell r="H294">
            <v>28938</v>
          </cell>
        </row>
        <row r="295">
          <cell r="A295">
            <v>319</v>
          </cell>
          <cell r="B295" t="str">
            <v>防災関連施設</v>
          </cell>
          <cell r="C295" t="str">
            <v>長谷防災備蓄倉庫</v>
          </cell>
          <cell r="D295" t="str">
            <v>倉庫</v>
          </cell>
          <cell r="E295">
            <v>172.8</v>
          </cell>
          <cell r="F295">
            <v>1</v>
          </cell>
          <cell r="G295">
            <v>1</v>
          </cell>
          <cell r="H295">
            <v>29642</v>
          </cell>
        </row>
        <row r="296">
          <cell r="A296">
            <v>320</v>
          </cell>
          <cell r="B296" t="str">
            <v>防災関連施設</v>
          </cell>
          <cell r="C296" t="str">
            <v>第６－１消防器具置場</v>
          </cell>
          <cell r="D296" t="str">
            <v>器具庫</v>
          </cell>
          <cell r="E296">
            <v>79.92</v>
          </cell>
          <cell r="F296">
            <v>1</v>
          </cell>
          <cell r="G296">
            <v>1</v>
          </cell>
          <cell r="H296">
            <v>39783</v>
          </cell>
        </row>
        <row r="297">
          <cell r="A297">
            <v>321</v>
          </cell>
          <cell r="B297" t="str">
            <v>防災関連施設</v>
          </cell>
          <cell r="C297" t="str">
            <v>第６－２消防器具置場</v>
          </cell>
          <cell r="D297" t="str">
            <v>器具庫</v>
          </cell>
          <cell r="E297">
            <v>51.34</v>
          </cell>
          <cell r="F297">
            <v>1</v>
          </cell>
          <cell r="G297">
            <v>1</v>
          </cell>
          <cell r="H297">
            <v>30713</v>
          </cell>
        </row>
        <row r="298">
          <cell r="A298">
            <v>322</v>
          </cell>
          <cell r="B298" t="str">
            <v>防災関連施設</v>
          </cell>
          <cell r="C298" t="str">
            <v>第６－３消防器具置場複合施設</v>
          </cell>
          <cell r="D298" t="str">
            <v>器具庫兼倉庫</v>
          </cell>
          <cell r="E298">
            <v>117.17</v>
          </cell>
          <cell r="F298">
            <v>1</v>
          </cell>
          <cell r="G298">
            <v>1</v>
          </cell>
          <cell r="H298">
            <v>32539</v>
          </cell>
        </row>
        <row r="299">
          <cell r="A299">
            <v>323</v>
          </cell>
          <cell r="B299" t="str">
            <v>防災関連施設</v>
          </cell>
          <cell r="C299" t="str">
            <v>第６－４消防器具置場</v>
          </cell>
          <cell r="D299" t="str">
            <v>器具庫</v>
          </cell>
          <cell r="E299">
            <v>83.72</v>
          </cell>
          <cell r="F299">
            <v>1</v>
          </cell>
          <cell r="G299">
            <v>1</v>
          </cell>
          <cell r="H299">
            <v>35462</v>
          </cell>
        </row>
        <row r="300">
          <cell r="A300">
            <v>324</v>
          </cell>
          <cell r="B300" t="str">
            <v>防災関連施設</v>
          </cell>
          <cell r="C300" t="str">
            <v>第６－５器具置場玉川水防倉庫</v>
          </cell>
          <cell r="D300" t="str">
            <v>器具庫</v>
          </cell>
          <cell r="E300">
            <v>93.56</v>
          </cell>
          <cell r="F300">
            <v>1</v>
          </cell>
          <cell r="G300">
            <v>1</v>
          </cell>
          <cell r="H300">
            <v>31107</v>
          </cell>
        </row>
        <row r="301">
          <cell r="A301">
            <v>325</v>
          </cell>
          <cell r="B301" t="str">
            <v>防災関連施設</v>
          </cell>
          <cell r="C301" t="str">
            <v>第６－６消防器具置場</v>
          </cell>
          <cell r="D301" t="str">
            <v>器具庫</v>
          </cell>
          <cell r="E301">
            <v>24.78</v>
          </cell>
          <cell r="F301">
            <v>1</v>
          </cell>
          <cell r="G301">
            <v>1</v>
          </cell>
          <cell r="H301">
            <v>28095</v>
          </cell>
        </row>
        <row r="302">
          <cell r="A302">
            <v>326</v>
          </cell>
          <cell r="B302" t="str">
            <v>防災関連施設</v>
          </cell>
          <cell r="C302" t="str">
            <v>第６－６消防器具置場</v>
          </cell>
          <cell r="D302" t="str">
            <v>待機所</v>
          </cell>
          <cell r="E302">
            <v>23.18</v>
          </cell>
          <cell r="F302">
            <v>1</v>
          </cell>
          <cell r="G302">
            <v>0</v>
          </cell>
          <cell r="H302">
            <v>31837</v>
          </cell>
        </row>
        <row r="303">
          <cell r="A303">
            <v>327</v>
          </cell>
          <cell r="B303" t="str">
            <v>防災関連施設</v>
          </cell>
          <cell r="C303" t="str">
            <v>第７－１消防器具置場</v>
          </cell>
          <cell r="D303" t="str">
            <v>器具庫</v>
          </cell>
          <cell r="E303">
            <v>60.48</v>
          </cell>
          <cell r="F303">
            <v>1</v>
          </cell>
          <cell r="G303">
            <v>1</v>
          </cell>
          <cell r="H303">
            <v>33664</v>
          </cell>
        </row>
        <row r="304">
          <cell r="A304">
            <v>328</v>
          </cell>
          <cell r="B304" t="str">
            <v>防災関連施設</v>
          </cell>
          <cell r="C304" t="str">
            <v>第７－２消防器具置場</v>
          </cell>
          <cell r="D304" t="str">
            <v>器具庫</v>
          </cell>
          <cell r="E304">
            <v>48.86</v>
          </cell>
          <cell r="F304">
            <v>1</v>
          </cell>
          <cell r="G304">
            <v>1</v>
          </cell>
          <cell r="H304">
            <v>31017</v>
          </cell>
        </row>
        <row r="305">
          <cell r="A305">
            <v>329</v>
          </cell>
          <cell r="B305" t="str">
            <v>防災関連施設</v>
          </cell>
          <cell r="C305" t="str">
            <v>第７－３消防器具置場</v>
          </cell>
          <cell r="D305" t="str">
            <v>器具庫</v>
          </cell>
          <cell r="E305">
            <v>43.89</v>
          </cell>
          <cell r="F305">
            <v>1</v>
          </cell>
          <cell r="G305">
            <v>1</v>
          </cell>
          <cell r="H305">
            <v>26604</v>
          </cell>
        </row>
        <row r="306">
          <cell r="A306">
            <v>330</v>
          </cell>
          <cell r="B306" t="str">
            <v>防災関連施設</v>
          </cell>
          <cell r="C306" t="str">
            <v>第７－４消防器具置場複合施設</v>
          </cell>
          <cell r="D306" t="str">
            <v>器具庫兼倉庫</v>
          </cell>
          <cell r="E306">
            <v>80.73</v>
          </cell>
          <cell r="F306">
            <v>1</v>
          </cell>
          <cell r="G306">
            <v>1</v>
          </cell>
          <cell r="H306">
            <v>32203</v>
          </cell>
        </row>
        <row r="307">
          <cell r="A307">
            <v>331</v>
          </cell>
          <cell r="B307" t="str">
            <v>防災関連施設</v>
          </cell>
          <cell r="C307" t="str">
            <v>第７－５消防器具置場</v>
          </cell>
          <cell r="D307" t="str">
            <v>器具庫</v>
          </cell>
          <cell r="E307">
            <v>46.37</v>
          </cell>
          <cell r="F307">
            <v>1</v>
          </cell>
          <cell r="G307">
            <v>1</v>
          </cell>
          <cell r="H307">
            <v>32478</v>
          </cell>
        </row>
        <row r="308">
          <cell r="A308">
            <v>332</v>
          </cell>
          <cell r="B308" t="str">
            <v>防災関連施設</v>
          </cell>
          <cell r="C308" t="str">
            <v>第７－７消防器具置場</v>
          </cell>
          <cell r="D308" t="str">
            <v>器具庫</v>
          </cell>
          <cell r="E308">
            <v>46.37</v>
          </cell>
          <cell r="F308">
            <v>1</v>
          </cell>
          <cell r="G308">
            <v>1</v>
          </cell>
          <cell r="H308">
            <v>32478</v>
          </cell>
        </row>
        <row r="309">
          <cell r="A309">
            <v>333</v>
          </cell>
          <cell r="B309" t="str">
            <v>防災関連施設</v>
          </cell>
          <cell r="C309" t="str">
            <v>第７－８消防器具置場</v>
          </cell>
          <cell r="D309" t="str">
            <v>器具庫</v>
          </cell>
          <cell r="E309">
            <v>75.92</v>
          </cell>
          <cell r="F309">
            <v>1</v>
          </cell>
          <cell r="G309">
            <v>1</v>
          </cell>
          <cell r="H309">
            <v>36161</v>
          </cell>
        </row>
        <row r="310">
          <cell r="A310">
            <v>334</v>
          </cell>
          <cell r="B310" t="str">
            <v>防災関連施設</v>
          </cell>
          <cell r="C310" t="str">
            <v>第７－９消防器具置場</v>
          </cell>
          <cell r="D310" t="str">
            <v>器具庫兼待機室</v>
          </cell>
          <cell r="E310">
            <v>46.74</v>
          </cell>
          <cell r="F310">
            <v>1</v>
          </cell>
          <cell r="G310">
            <v>1</v>
          </cell>
          <cell r="H310">
            <v>32051</v>
          </cell>
        </row>
        <row r="311">
          <cell r="A311">
            <v>335</v>
          </cell>
          <cell r="B311" t="str">
            <v>防災関連施設</v>
          </cell>
          <cell r="C311" t="str">
            <v>毛利台消防資材倉庫</v>
          </cell>
          <cell r="D311" t="str">
            <v>倉庫</v>
          </cell>
          <cell r="E311">
            <v>31.1</v>
          </cell>
          <cell r="F311">
            <v>1</v>
          </cell>
          <cell r="G311">
            <v>1</v>
          </cell>
          <cell r="H311">
            <v>32203</v>
          </cell>
        </row>
        <row r="312">
          <cell r="A312">
            <v>336</v>
          </cell>
          <cell r="B312" t="str">
            <v>防災関連施設</v>
          </cell>
          <cell r="C312" t="str">
            <v>厚木消防署玉川分署</v>
          </cell>
          <cell r="D312" t="str">
            <v>分署</v>
          </cell>
          <cell r="E312">
            <v>1008.02</v>
          </cell>
          <cell r="F312">
            <v>1</v>
          </cell>
          <cell r="G312">
            <v>1</v>
          </cell>
          <cell r="H312">
            <v>33785</v>
          </cell>
        </row>
        <row r="313">
          <cell r="A313">
            <v>337</v>
          </cell>
          <cell r="B313" t="str">
            <v>防災関連施設</v>
          </cell>
          <cell r="C313" t="str">
            <v>厚木消防署相川分署</v>
          </cell>
          <cell r="D313" t="str">
            <v>分署</v>
          </cell>
          <cell r="E313">
            <v>365.31</v>
          </cell>
          <cell r="F313">
            <v>1</v>
          </cell>
          <cell r="G313">
            <v>1</v>
          </cell>
          <cell r="H313">
            <v>30020</v>
          </cell>
        </row>
        <row r="314">
          <cell r="A314">
            <v>339</v>
          </cell>
          <cell r="B314" t="str">
            <v>防災関連施設</v>
          </cell>
          <cell r="C314" t="str">
            <v>第８－１消防器具置場</v>
          </cell>
          <cell r="D314" t="str">
            <v>器具庫</v>
          </cell>
          <cell r="E314">
            <v>53.82</v>
          </cell>
          <cell r="F314">
            <v>1</v>
          </cell>
          <cell r="G314">
            <v>1</v>
          </cell>
          <cell r="H314">
            <v>30956</v>
          </cell>
        </row>
        <row r="315">
          <cell r="A315">
            <v>340</v>
          </cell>
          <cell r="B315" t="str">
            <v>防災関連施設</v>
          </cell>
          <cell r="C315" t="str">
            <v>第８－２消防器具置場</v>
          </cell>
          <cell r="D315" t="str">
            <v>器具庫</v>
          </cell>
          <cell r="E315">
            <v>80.38</v>
          </cell>
          <cell r="F315">
            <v>1</v>
          </cell>
          <cell r="G315">
            <v>1</v>
          </cell>
          <cell r="H315">
            <v>34029</v>
          </cell>
        </row>
        <row r="316">
          <cell r="A316">
            <v>341</v>
          </cell>
          <cell r="B316" t="str">
            <v>防災関連施設</v>
          </cell>
          <cell r="C316" t="str">
            <v>第８－３消防器具置場</v>
          </cell>
          <cell r="D316" t="str">
            <v>器具庫</v>
          </cell>
          <cell r="E316">
            <v>75.67</v>
          </cell>
          <cell r="F316">
            <v>1</v>
          </cell>
          <cell r="G316">
            <v>1</v>
          </cell>
          <cell r="H316">
            <v>37288</v>
          </cell>
        </row>
        <row r="317">
          <cell r="A317">
            <v>342</v>
          </cell>
          <cell r="B317" t="str">
            <v>防災関連施設</v>
          </cell>
          <cell r="C317" t="str">
            <v>第８－４消防器具置場</v>
          </cell>
          <cell r="D317" t="str">
            <v>器具庫</v>
          </cell>
          <cell r="E317">
            <v>62.1</v>
          </cell>
          <cell r="F317">
            <v>1</v>
          </cell>
          <cell r="G317">
            <v>1</v>
          </cell>
          <cell r="H317">
            <v>34394</v>
          </cell>
        </row>
        <row r="318">
          <cell r="A318">
            <v>343</v>
          </cell>
          <cell r="B318" t="str">
            <v>防災関連施設</v>
          </cell>
          <cell r="C318" t="str">
            <v>第８－５消防器具置場</v>
          </cell>
          <cell r="D318" t="str">
            <v>器具庫</v>
          </cell>
          <cell r="E318">
            <v>46.37</v>
          </cell>
          <cell r="F318">
            <v>1</v>
          </cell>
          <cell r="G318">
            <v>1</v>
          </cell>
          <cell r="H318">
            <v>31837</v>
          </cell>
        </row>
        <row r="319">
          <cell r="A319">
            <v>344</v>
          </cell>
          <cell r="B319" t="str">
            <v>防災関連施設</v>
          </cell>
          <cell r="C319" t="str">
            <v>第８－６消防器具置場</v>
          </cell>
          <cell r="D319" t="str">
            <v>器具庫</v>
          </cell>
          <cell r="E319">
            <v>48.02</v>
          </cell>
          <cell r="F319">
            <v>1</v>
          </cell>
          <cell r="G319">
            <v>1</v>
          </cell>
          <cell r="H319">
            <v>31747</v>
          </cell>
        </row>
        <row r="320">
          <cell r="A320">
            <v>345</v>
          </cell>
          <cell r="B320" t="str">
            <v>防災関連施設</v>
          </cell>
          <cell r="C320" t="str">
            <v>第８－７消防器具置場</v>
          </cell>
          <cell r="D320" t="str">
            <v>器具庫</v>
          </cell>
          <cell r="E320">
            <v>87.99</v>
          </cell>
          <cell r="F320">
            <v>1</v>
          </cell>
          <cell r="G320">
            <v>1</v>
          </cell>
          <cell r="H320">
            <v>38687</v>
          </cell>
        </row>
        <row r="321">
          <cell r="A321">
            <v>346</v>
          </cell>
          <cell r="B321" t="str">
            <v>防災関連施設</v>
          </cell>
          <cell r="C321" t="str">
            <v>相川水防倉庫防災備蓄倉庫複合施設</v>
          </cell>
          <cell r="D321" t="str">
            <v>倉庫</v>
          </cell>
          <cell r="E321">
            <v>100.82</v>
          </cell>
          <cell r="F321">
            <v>1</v>
          </cell>
          <cell r="G321">
            <v>1</v>
          </cell>
          <cell r="H321">
            <v>32136</v>
          </cell>
        </row>
        <row r="322">
          <cell r="A322">
            <v>347</v>
          </cell>
          <cell r="B322" t="str">
            <v>防災関連施設</v>
          </cell>
          <cell r="C322" t="str">
            <v>第３－４消防器具置場複合施設</v>
          </cell>
          <cell r="D322" t="str">
            <v>器具庫兼倉庫</v>
          </cell>
          <cell r="E322">
            <v>105</v>
          </cell>
          <cell r="F322">
            <v>1</v>
          </cell>
          <cell r="G322">
            <v>1</v>
          </cell>
          <cell r="H322">
            <v>40207</v>
          </cell>
        </row>
        <row r="323">
          <cell r="A323">
            <v>348</v>
          </cell>
          <cell r="B323" t="str">
            <v>防災関連施設</v>
          </cell>
          <cell r="C323" t="str">
            <v>北消防署依知分署（仮設）</v>
          </cell>
          <cell r="D323" t="str">
            <v>分署</v>
          </cell>
          <cell r="E323">
            <v>550.48</v>
          </cell>
          <cell r="F323">
            <v>1</v>
          </cell>
          <cell r="G323">
            <v>1</v>
          </cell>
          <cell r="H323">
            <v>28569</v>
          </cell>
        </row>
        <row r="324">
          <cell r="A324">
            <v>349</v>
          </cell>
          <cell r="B324" t="str">
            <v>防災関連施設</v>
          </cell>
          <cell r="C324" t="str">
            <v>北消防署依知分署（仮設）</v>
          </cell>
          <cell r="D324" t="str">
            <v>自動車車庫</v>
          </cell>
          <cell r="E324">
            <v>46.75</v>
          </cell>
          <cell r="F324">
            <v>1</v>
          </cell>
          <cell r="G324">
            <v>0</v>
          </cell>
          <cell r="H324">
            <v>40066</v>
          </cell>
        </row>
        <row r="325">
          <cell r="A325">
            <v>350</v>
          </cell>
          <cell r="B325" t="str">
            <v>学校教育施設</v>
          </cell>
          <cell r="C325" t="str">
            <v>厚木小学校</v>
          </cell>
          <cell r="D325" t="str">
            <v>北棟校舎</v>
          </cell>
          <cell r="E325">
            <v>3069</v>
          </cell>
          <cell r="F325">
            <v>1</v>
          </cell>
          <cell r="G325">
            <v>1</v>
          </cell>
          <cell r="H325">
            <v>25658</v>
          </cell>
        </row>
        <row r="326">
          <cell r="A326">
            <v>351</v>
          </cell>
          <cell r="B326" t="str">
            <v>学校教育施設</v>
          </cell>
          <cell r="C326" t="str">
            <v>厚木小学校</v>
          </cell>
          <cell r="D326" t="str">
            <v>東棟校舎</v>
          </cell>
          <cell r="E326">
            <v>1089.8399999999999</v>
          </cell>
          <cell r="F326">
            <v>1</v>
          </cell>
          <cell r="G326">
            <v>0</v>
          </cell>
          <cell r="H326">
            <v>25987</v>
          </cell>
        </row>
        <row r="327">
          <cell r="A327">
            <v>353</v>
          </cell>
          <cell r="B327" t="str">
            <v>学校教育施設</v>
          </cell>
          <cell r="C327" t="str">
            <v>厚木小学校</v>
          </cell>
          <cell r="D327" t="str">
            <v>南棟校舎</v>
          </cell>
          <cell r="E327">
            <v>2352.96</v>
          </cell>
          <cell r="F327">
            <v>1</v>
          </cell>
          <cell r="G327">
            <v>0</v>
          </cell>
          <cell r="H327">
            <v>30399</v>
          </cell>
        </row>
        <row r="328">
          <cell r="A328">
            <v>355</v>
          </cell>
          <cell r="B328" t="str">
            <v>学校教育施設</v>
          </cell>
          <cell r="C328" t="str">
            <v>厚木小学校</v>
          </cell>
          <cell r="D328" t="str">
            <v>体育館</v>
          </cell>
          <cell r="E328">
            <v>1015.55</v>
          </cell>
          <cell r="F328">
            <v>1</v>
          </cell>
          <cell r="G328">
            <v>0</v>
          </cell>
          <cell r="H328">
            <v>31462</v>
          </cell>
        </row>
        <row r="329">
          <cell r="A329">
            <v>356</v>
          </cell>
          <cell r="B329" t="str">
            <v>学校教育施設</v>
          </cell>
          <cell r="C329" t="str">
            <v>厚木小学校</v>
          </cell>
          <cell r="D329" t="str">
            <v>プール更衣室</v>
          </cell>
          <cell r="E329">
            <v>53.46</v>
          </cell>
          <cell r="F329">
            <v>1</v>
          </cell>
          <cell r="G329">
            <v>0</v>
          </cell>
          <cell r="H329">
            <v>26485</v>
          </cell>
        </row>
        <row r="330">
          <cell r="A330">
            <v>357</v>
          </cell>
          <cell r="B330" t="str">
            <v>学校教育施設</v>
          </cell>
          <cell r="C330" t="str">
            <v>厚木小学校</v>
          </cell>
          <cell r="D330" t="str">
            <v>油庫</v>
          </cell>
          <cell r="E330">
            <v>4.8600000000000003</v>
          </cell>
          <cell r="F330">
            <v>1</v>
          </cell>
          <cell r="G330">
            <v>0</v>
          </cell>
          <cell r="H330">
            <v>32962</v>
          </cell>
        </row>
        <row r="331">
          <cell r="A331">
            <v>358</v>
          </cell>
          <cell r="B331" t="str">
            <v>学校教育施設</v>
          </cell>
          <cell r="C331" t="str">
            <v>厚木小学校</v>
          </cell>
          <cell r="D331" t="str">
            <v>体育器具庫</v>
          </cell>
          <cell r="E331">
            <v>54.65</v>
          </cell>
          <cell r="F331">
            <v>1</v>
          </cell>
          <cell r="G331">
            <v>0</v>
          </cell>
          <cell r="H331">
            <v>35881</v>
          </cell>
        </row>
        <row r="332">
          <cell r="A332">
            <v>359</v>
          </cell>
          <cell r="B332" t="str">
            <v>学校教育施設</v>
          </cell>
          <cell r="C332" t="str">
            <v>厚木小学校</v>
          </cell>
          <cell r="D332" t="str">
            <v>楽焼庫</v>
          </cell>
          <cell r="E332">
            <v>8.1</v>
          </cell>
          <cell r="F332">
            <v>1</v>
          </cell>
          <cell r="G332">
            <v>0</v>
          </cell>
          <cell r="H332">
            <v>30410</v>
          </cell>
        </row>
        <row r="333">
          <cell r="A333">
            <v>360</v>
          </cell>
          <cell r="B333" t="str">
            <v>学校教育施設</v>
          </cell>
          <cell r="C333" t="str">
            <v>厚木小学校</v>
          </cell>
          <cell r="D333" t="str">
            <v>物置</v>
          </cell>
          <cell r="E333">
            <v>11.62</v>
          </cell>
          <cell r="F333">
            <v>1</v>
          </cell>
          <cell r="G333">
            <v>0</v>
          </cell>
          <cell r="H333">
            <v>27822</v>
          </cell>
        </row>
        <row r="334">
          <cell r="A334">
            <v>361</v>
          </cell>
          <cell r="B334" t="str">
            <v>学校教育施設</v>
          </cell>
          <cell r="C334" t="str">
            <v>依知南小学校</v>
          </cell>
          <cell r="D334" t="str">
            <v>中央棟校舎</v>
          </cell>
          <cell r="E334">
            <v>1859.31</v>
          </cell>
          <cell r="F334">
            <v>1</v>
          </cell>
          <cell r="G334">
            <v>1</v>
          </cell>
          <cell r="H334">
            <v>23811</v>
          </cell>
        </row>
        <row r="335">
          <cell r="A335">
            <v>362</v>
          </cell>
          <cell r="B335" t="str">
            <v>学校教育施設</v>
          </cell>
          <cell r="C335" t="str">
            <v>依知南小学校</v>
          </cell>
          <cell r="D335" t="str">
            <v>西棟校舎</v>
          </cell>
          <cell r="E335">
            <v>1549</v>
          </cell>
          <cell r="F335">
            <v>1</v>
          </cell>
          <cell r="G335">
            <v>0</v>
          </cell>
          <cell r="H335">
            <v>27458</v>
          </cell>
        </row>
        <row r="336">
          <cell r="A336">
            <v>364</v>
          </cell>
          <cell r="B336" t="str">
            <v>学校教育施設</v>
          </cell>
          <cell r="C336" t="str">
            <v>依知南小学校</v>
          </cell>
          <cell r="D336" t="str">
            <v>東棟校舎</v>
          </cell>
          <cell r="E336">
            <v>1782.12</v>
          </cell>
          <cell r="F336">
            <v>1</v>
          </cell>
          <cell r="G336">
            <v>0</v>
          </cell>
          <cell r="H336">
            <v>28947</v>
          </cell>
        </row>
        <row r="337">
          <cell r="A337">
            <v>365</v>
          </cell>
          <cell r="B337" t="str">
            <v>学校教育施設</v>
          </cell>
          <cell r="C337" t="str">
            <v>依知南小学校</v>
          </cell>
          <cell r="D337" t="str">
            <v>体育館</v>
          </cell>
          <cell r="E337">
            <v>1042.77</v>
          </cell>
          <cell r="F337">
            <v>1</v>
          </cell>
          <cell r="G337">
            <v>0</v>
          </cell>
          <cell r="H337">
            <v>30606</v>
          </cell>
        </row>
        <row r="338">
          <cell r="A338">
            <v>367</v>
          </cell>
          <cell r="B338" t="str">
            <v>学校教育施設</v>
          </cell>
          <cell r="C338" t="str">
            <v>依知南小学校</v>
          </cell>
          <cell r="D338" t="str">
            <v>物置</v>
          </cell>
          <cell r="E338">
            <v>26.49</v>
          </cell>
          <cell r="F338">
            <v>1</v>
          </cell>
          <cell r="G338">
            <v>0</v>
          </cell>
          <cell r="H338">
            <v>26604</v>
          </cell>
        </row>
        <row r="339">
          <cell r="A339">
            <v>368</v>
          </cell>
          <cell r="B339" t="str">
            <v>学校教育施設</v>
          </cell>
          <cell r="C339" t="str">
            <v>依知南小学校</v>
          </cell>
          <cell r="D339" t="str">
            <v>物置</v>
          </cell>
          <cell r="E339">
            <v>66</v>
          </cell>
          <cell r="F339">
            <v>1</v>
          </cell>
          <cell r="G339">
            <v>0</v>
          </cell>
          <cell r="H339">
            <v>28185</v>
          </cell>
        </row>
        <row r="340">
          <cell r="A340">
            <v>369</v>
          </cell>
          <cell r="B340" t="str">
            <v>学校教育施設</v>
          </cell>
          <cell r="C340" t="str">
            <v>依知南小学校</v>
          </cell>
          <cell r="D340" t="str">
            <v>簡易上屋</v>
          </cell>
          <cell r="E340">
            <v>17.600000000000001</v>
          </cell>
          <cell r="F340">
            <v>1</v>
          </cell>
          <cell r="G340">
            <v>0</v>
          </cell>
          <cell r="H340">
            <v>30650</v>
          </cell>
        </row>
        <row r="341">
          <cell r="A341">
            <v>370</v>
          </cell>
          <cell r="B341" t="str">
            <v>学校教育施設</v>
          </cell>
          <cell r="C341" t="str">
            <v>依知南小学校</v>
          </cell>
          <cell r="D341" t="str">
            <v>プール更衣棟</v>
          </cell>
          <cell r="E341">
            <v>135.1</v>
          </cell>
          <cell r="F341">
            <v>1</v>
          </cell>
          <cell r="G341">
            <v>0</v>
          </cell>
          <cell r="H341">
            <v>40116</v>
          </cell>
        </row>
        <row r="342">
          <cell r="A342">
            <v>371</v>
          </cell>
          <cell r="B342" t="str">
            <v>学校教育施設</v>
          </cell>
          <cell r="C342" t="str">
            <v>依知南小学校</v>
          </cell>
          <cell r="D342" t="str">
            <v>体育器具庫</v>
          </cell>
          <cell r="E342">
            <v>74.7</v>
          </cell>
          <cell r="F342">
            <v>1</v>
          </cell>
          <cell r="G342">
            <v>0</v>
          </cell>
          <cell r="H342">
            <v>40129</v>
          </cell>
        </row>
        <row r="343">
          <cell r="A343">
            <v>372</v>
          </cell>
          <cell r="B343" t="str">
            <v>学校教育施設</v>
          </cell>
          <cell r="C343" t="str">
            <v>北小学校</v>
          </cell>
          <cell r="D343" t="str">
            <v>南棟校舎</v>
          </cell>
          <cell r="E343">
            <v>2284.7399999999998</v>
          </cell>
          <cell r="F343">
            <v>1</v>
          </cell>
          <cell r="G343">
            <v>1</v>
          </cell>
          <cell r="H343">
            <v>24541</v>
          </cell>
        </row>
        <row r="344">
          <cell r="A344">
            <v>373</v>
          </cell>
          <cell r="B344" t="str">
            <v>学校教育施設</v>
          </cell>
          <cell r="C344" t="str">
            <v>北小学校</v>
          </cell>
          <cell r="D344" t="str">
            <v>西棟校舎</v>
          </cell>
          <cell r="E344">
            <v>716</v>
          </cell>
          <cell r="F344">
            <v>1</v>
          </cell>
          <cell r="G344">
            <v>0</v>
          </cell>
          <cell r="H344">
            <v>27460</v>
          </cell>
        </row>
        <row r="345">
          <cell r="A345">
            <v>374</v>
          </cell>
          <cell r="B345" t="str">
            <v>学校教育施設</v>
          </cell>
          <cell r="C345" t="str">
            <v>北小学校</v>
          </cell>
          <cell r="D345" t="str">
            <v>北棟校舎</v>
          </cell>
          <cell r="E345">
            <v>3731.99</v>
          </cell>
          <cell r="F345">
            <v>1</v>
          </cell>
          <cell r="G345">
            <v>0</v>
          </cell>
          <cell r="H345">
            <v>28724</v>
          </cell>
        </row>
        <row r="346">
          <cell r="A346">
            <v>376</v>
          </cell>
          <cell r="B346" t="str">
            <v>学校教育施設</v>
          </cell>
          <cell r="C346" t="str">
            <v>北小学校</v>
          </cell>
          <cell r="D346" t="str">
            <v>プール更衣室</v>
          </cell>
          <cell r="E346">
            <v>64.8</v>
          </cell>
          <cell r="F346">
            <v>1</v>
          </cell>
          <cell r="G346">
            <v>0</v>
          </cell>
          <cell r="H346">
            <v>30132</v>
          </cell>
        </row>
        <row r="347">
          <cell r="A347">
            <v>377</v>
          </cell>
          <cell r="B347" t="str">
            <v>学校教育施設</v>
          </cell>
          <cell r="C347" t="str">
            <v>北小学校</v>
          </cell>
          <cell r="D347" t="str">
            <v>体育館</v>
          </cell>
          <cell r="E347">
            <v>1212.71</v>
          </cell>
          <cell r="F347">
            <v>1</v>
          </cell>
          <cell r="G347">
            <v>0</v>
          </cell>
          <cell r="H347">
            <v>30387</v>
          </cell>
        </row>
        <row r="348">
          <cell r="A348">
            <v>379</v>
          </cell>
          <cell r="B348" t="str">
            <v>学校教育施設</v>
          </cell>
          <cell r="C348" t="str">
            <v>北小学校</v>
          </cell>
          <cell r="D348" t="str">
            <v>楽焼庫</v>
          </cell>
          <cell r="E348">
            <v>13.9</v>
          </cell>
          <cell r="F348">
            <v>1</v>
          </cell>
          <cell r="G348">
            <v>0</v>
          </cell>
          <cell r="H348">
            <v>32962</v>
          </cell>
        </row>
        <row r="349">
          <cell r="A349">
            <v>380</v>
          </cell>
          <cell r="B349" t="str">
            <v>学校教育施設</v>
          </cell>
          <cell r="C349" t="str">
            <v>北小学校</v>
          </cell>
          <cell r="D349" t="str">
            <v>体育器具庫</v>
          </cell>
          <cell r="E349">
            <v>72.39</v>
          </cell>
          <cell r="F349">
            <v>1</v>
          </cell>
          <cell r="G349">
            <v>0</v>
          </cell>
          <cell r="H349">
            <v>37896</v>
          </cell>
        </row>
        <row r="350">
          <cell r="A350">
            <v>381</v>
          </cell>
          <cell r="B350" t="str">
            <v>学校教育施設</v>
          </cell>
          <cell r="C350" t="str">
            <v>北小学校</v>
          </cell>
          <cell r="D350" t="str">
            <v>ポンプ室</v>
          </cell>
          <cell r="E350">
            <v>9</v>
          </cell>
          <cell r="F350">
            <v>1</v>
          </cell>
          <cell r="G350">
            <v>0</v>
          </cell>
          <cell r="H350">
            <v>37896</v>
          </cell>
        </row>
        <row r="351">
          <cell r="A351">
            <v>383</v>
          </cell>
          <cell r="B351" t="str">
            <v>学校教育施設</v>
          </cell>
          <cell r="C351" t="str">
            <v>荻野小学校</v>
          </cell>
          <cell r="D351" t="str">
            <v>南棟校舎</v>
          </cell>
          <cell r="E351">
            <v>2638.52</v>
          </cell>
          <cell r="F351">
            <v>1</v>
          </cell>
          <cell r="G351">
            <v>1</v>
          </cell>
          <cell r="H351">
            <v>28324</v>
          </cell>
        </row>
        <row r="352">
          <cell r="A352">
            <v>384</v>
          </cell>
          <cell r="B352" t="str">
            <v>学校教育施設</v>
          </cell>
          <cell r="C352" t="str">
            <v>荻野小学校</v>
          </cell>
          <cell r="D352" t="str">
            <v>東棟校舎</v>
          </cell>
          <cell r="E352">
            <v>1158.19</v>
          </cell>
          <cell r="F352">
            <v>1</v>
          </cell>
          <cell r="G352">
            <v>0</v>
          </cell>
          <cell r="H352">
            <v>31472</v>
          </cell>
        </row>
        <row r="353">
          <cell r="A353">
            <v>385</v>
          </cell>
          <cell r="B353" t="str">
            <v>学校教育施設</v>
          </cell>
          <cell r="C353" t="str">
            <v>荻野小学校</v>
          </cell>
          <cell r="D353" t="str">
            <v>体育館</v>
          </cell>
          <cell r="E353">
            <v>989.73</v>
          </cell>
          <cell r="F353">
            <v>1</v>
          </cell>
          <cell r="G353">
            <v>0</v>
          </cell>
          <cell r="H353">
            <v>30026</v>
          </cell>
        </row>
        <row r="354">
          <cell r="A354">
            <v>387</v>
          </cell>
          <cell r="B354" t="str">
            <v>学校教育施設</v>
          </cell>
          <cell r="C354" t="str">
            <v>荻野小学校</v>
          </cell>
          <cell r="D354" t="str">
            <v>プール更衣室</v>
          </cell>
          <cell r="E354">
            <v>50.63</v>
          </cell>
          <cell r="F354">
            <v>1</v>
          </cell>
          <cell r="G354">
            <v>0</v>
          </cell>
          <cell r="H354">
            <v>31246</v>
          </cell>
        </row>
        <row r="355">
          <cell r="A355">
            <v>388</v>
          </cell>
          <cell r="B355" t="str">
            <v>学校教育施設</v>
          </cell>
          <cell r="C355" t="str">
            <v>荻野小学校</v>
          </cell>
          <cell r="D355" t="str">
            <v>機械棟</v>
          </cell>
          <cell r="E355">
            <v>20.02</v>
          </cell>
          <cell r="F355">
            <v>1</v>
          </cell>
          <cell r="G355">
            <v>0</v>
          </cell>
          <cell r="H355">
            <v>31260</v>
          </cell>
        </row>
        <row r="356">
          <cell r="A356">
            <v>389</v>
          </cell>
          <cell r="B356" t="str">
            <v>学校教育施設</v>
          </cell>
          <cell r="C356" t="str">
            <v>荻野小学校</v>
          </cell>
          <cell r="D356" t="str">
            <v>北棟校舎</v>
          </cell>
          <cell r="E356">
            <v>1146.3900000000001</v>
          </cell>
          <cell r="F356">
            <v>1</v>
          </cell>
          <cell r="G356">
            <v>0</v>
          </cell>
          <cell r="H356">
            <v>31635</v>
          </cell>
        </row>
        <row r="357">
          <cell r="A357">
            <v>391</v>
          </cell>
          <cell r="B357" t="str">
            <v>学校教育施設</v>
          </cell>
          <cell r="C357" t="str">
            <v>荻野小学校</v>
          </cell>
          <cell r="D357" t="str">
            <v>屋外便所</v>
          </cell>
          <cell r="E357">
            <v>35.79</v>
          </cell>
          <cell r="F357">
            <v>1</v>
          </cell>
          <cell r="G357">
            <v>0</v>
          </cell>
          <cell r="H357">
            <v>37539</v>
          </cell>
        </row>
        <row r="358">
          <cell r="A358">
            <v>392</v>
          </cell>
          <cell r="B358" t="str">
            <v>学校教育施設</v>
          </cell>
          <cell r="C358" t="str">
            <v>荻野小学校</v>
          </cell>
          <cell r="D358" t="str">
            <v>ポンプ室</v>
          </cell>
          <cell r="E358">
            <v>9</v>
          </cell>
          <cell r="F358">
            <v>1</v>
          </cell>
          <cell r="G358">
            <v>0</v>
          </cell>
          <cell r="H358">
            <v>37539</v>
          </cell>
        </row>
        <row r="359">
          <cell r="A359">
            <v>393</v>
          </cell>
          <cell r="B359" t="str">
            <v>学校教育施設</v>
          </cell>
          <cell r="C359" t="str">
            <v>三田小学校</v>
          </cell>
          <cell r="D359" t="str">
            <v>中央棟校舎</v>
          </cell>
          <cell r="E359">
            <v>2789.1</v>
          </cell>
          <cell r="F359">
            <v>1</v>
          </cell>
          <cell r="G359">
            <v>1</v>
          </cell>
          <cell r="H359">
            <v>26844</v>
          </cell>
        </row>
        <row r="360">
          <cell r="A360">
            <v>394</v>
          </cell>
          <cell r="B360" t="str">
            <v>学校教育施設</v>
          </cell>
          <cell r="C360" t="str">
            <v>三田小学校</v>
          </cell>
          <cell r="D360" t="str">
            <v>北棟校舎</v>
          </cell>
          <cell r="E360">
            <v>2532.16</v>
          </cell>
          <cell r="F360">
            <v>1</v>
          </cell>
          <cell r="G360">
            <v>0</v>
          </cell>
          <cell r="H360">
            <v>28334</v>
          </cell>
        </row>
        <row r="361">
          <cell r="A361">
            <v>396</v>
          </cell>
          <cell r="B361" t="str">
            <v>学校教育施設</v>
          </cell>
          <cell r="C361" t="str">
            <v>三田小学校</v>
          </cell>
          <cell r="D361" t="str">
            <v>西棟校舎</v>
          </cell>
          <cell r="E361">
            <v>960.23</v>
          </cell>
          <cell r="F361">
            <v>1</v>
          </cell>
          <cell r="G361">
            <v>0</v>
          </cell>
          <cell r="H361">
            <v>29656</v>
          </cell>
        </row>
        <row r="362">
          <cell r="A362">
            <v>397</v>
          </cell>
          <cell r="B362" t="str">
            <v>学校教育施設</v>
          </cell>
          <cell r="C362" t="str">
            <v>三田小学校</v>
          </cell>
          <cell r="D362" t="str">
            <v>体育館</v>
          </cell>
          <cell r="E362">
            <v>932.59</v>
          </cell>
          <cell r="F362">
            <v>1</v>
          </cell>
          <cell r="G362">
            <v>0</v>
          </cell>
          <cell r="H362">
            <v>29639</v>
          </cell>
        </row>
        <row r="363">
          <cell r="A363">
            <v>399</v>
          </cell>
          <cell r="B363" t="str">
            <v>学校教育施設</v>
          </cell>
          <cell r="C363" t="str">
            <v>三田小学校</v>
          </cell>
          <cell r="D363" t="str">
            <v>プール更衣室</v>
          </cell>
          <cell r="E363">
            <v>82.6</v>
          </cell>
          <cell r="F363">
            <v>1</v>
          </cell>
          <cell r="G363">
            <v>0</v>
          </cell>
          <cell r="H363">
            <v>38518</v>
          </cell>
        </row>
        <row r="364">
          <cell r="A364">
            <v>400</v>
          </cell>
          <cell r="B364" t="str">
            <v>学校教育施設</v>
          </cell>
          <cell r="C364" t="str">
            <v>清水小学校</v>
          </cell>
          <cell r="D364" t="str">
            <v>北棟校舎</v>
          </cell>
          <cell r="E364">
            <v>2803.3</v>
          </cell>
          <cell r="F364">
            <v>1</v>
          </cell>
          <cell r="G364">
            <v>1</v>
          </cell>
          <cell r="H364">
            <v>26350</v>
          </cell>
        </row>
        <row r="365">
          <cell r="A365">
            <v>402</v>
          </cell>
          <cell r="B365" t="str">
            <v>学校教育施設</v>
          </cell>
          <cell r="C365" t="str">
            <v>清水小学校</v>
          </cell>
          <cell r="D365" t="str">
            <v>南棟校舎</v>
          </cell>
          <cell r="E365">
            <v>2511.9</v>
          </cell>
          <cell r="F365">
            <v>1</v>
          </cell>
          <cell r="G365">
            <v>0</v>
          </cell>
          <cell r="H365">
            <v>27477</v>
          </cell>
        </row>
        <row r="366">
          <cell r="A366">
            <v>403</v>
          </cell>
          <cell r="B366" t="str">
            <v>学校教育施設</v>
          </cell>
          <cell r="C366" t="str">
            <v>清水小学校</v>
          </cell>
          <cell r="D366" t="str">
            <v>東棟校舎</v>
          </cell>
          <cell r="E366">
            <v>3211.22</v>
          </cell>
          <cell r="F366">
            <v>1</v>
          </cell>
          <cell r="G366">
            <v>0</v>
          </cell>
          <cell r="H366">
            <v>29680</v>
          </cell>
        </row>
        <row r="367">
          <cell r="A367">
            <v>404</v>
          </cell>
          <cell r="B367" t="str">
            <v>学校教育施設</v>
          </cell>
          <cell r="C367" t="str">
            <v>清水小学校</v>
          </cell>
          <cell r="D367" t="str">
            <v>楽焼庫</v>
          </cell>
          <cell r="E367">
            <v>13.9</v>
          </cell>
          <cell r="F367">
            <v>1</v>
          </cell>
          <cell r="G367">
            <v>0</v>
          </cell>
          <cell r="H367">
            <v>32584</v>
          </cell>
        </row>
        <row r="368">
          <cell r="A368">
            <v>405</v>
          </cell>
          <cell r="B368" t="str">
            <v>学校教育施設</v>
          </cell>
          <cell r="C368" t="str">
            <v>清水小学校</v>
          </cell>
          <cell r="D368" t="str">
            <v>体育器具庫</v>
          </cell>
          <cell r="E368">
            <v>21.6</v>
          </cell>
          <cell r="F368">
            <v>1</v>
          </cell>
          <cell r="G368">
            <v>0</v>
          </cell>
          <cell r="H368">
            <v>32584</v>
          </cell>
        </row>
        <row r="369">
          <cell r="A369">
            <v>406</v>
          </cell>
          <cell r="B369" t="str">
            <v>学校教育施設</v>
          </cell>
          <cell r="C369" t="str">
            <v>清水小学校</v>
          </cell>
          <cell r="D369" t="str">
            <v>飼育小屋</v>
          </cell>
          <cell r="E369">
            <v>15</v>
          </cell>
          <cell r="F369">
            <v>1</v>
          </cell>
          <cell r="G369">
            <v>0</v>
          </cell>
          <cell r="H369">
            <v>38596</v>
          </cell>
        </row>
        <row r="370">
          <cell r="A370">
            <v>407</v>
          </cell>
          <cell r="B370" t="str">
            <v>学校教育施設</v>
          </cell>
          <cell r="C370" t="str">
            <v>清水小学校</v>
          </cell>
          <cell r="D370" t="str">
            <v>倉庫</v>
          </cell>
          <cell r="E370">
            <v>24.22</v>
          </cell>
          <cell r="F370">
            <v>1</v>
          </cell>
          <cell r="G370">
            <v>0</v>
          </cell>
          <cell r="H370">
            <v>38596</v>
          </cell>
        </row>
        <row r="371">
          <cell r="A371">
            <v>408</v>
          </cell>
          <cell r="B371" t="str">
            <v>学校教育施設</v>
          </cell>
          <cell r="C371" t="str">
            <v>清水小学校</v>
          </cell>
          <cell r="D371" t="str">
            <v>プール更衣棟</v>
          </cell>
          <cell r="E371">
            <v>172.34</v>
          </cell>
          <cell r="F371">
            <v>1</v>
          </cell>
          <cell r="G371">
            <v>0</v>
          </cell>
          <cell r="H371">
            <v>38968</v>
          </cell>
        </row>
        <row r="372">
          <cell r="A372">
            <v>409</v>
          </cell>
          <cell r="B372" t="str">
            <v>学校教育施設</v>
          </cell>
          <cell r="C372" t="str">
            <v>小鮎小学校</v>
          </cell>
          <cell r="D372" t="str">
            <v>南棟校舎</v>
          </cell>
          <cell r="E372">
            <v>1802.25</v>
          </cell>
          <cell r="F372">
            <v>1</v>
          </cell>
          <cell r="G372">
            <v>1</v>
          </cell>
          <cell r="H372">
            <v>24709</v>
          </cell>
        </row>
        <row r="373">
          <cell r="A373">
            <v>411</v>
          </cell>
          <cell r="B373" t="str">
            <v>学校教育施設</v>
          </cell>
          <cell r="C373" t="str">
            <v>小鮎小学校</v>
          </cell>
          <cell r="D373" t="str">
            <v>中央棟、北棟校舎</v>
          </cell>
          <cell r="E373">
            <v>3617.74</v>
          </cell>
          <cell r="F373">
            <v>2</v>
          </cell>
          <cell r="G373">
            <v>0</v>
          </cell>
          <cell r="H373">
            <v>28583</v>
          </cell>
        </row>
        <row r="374">
          <cell r="A374">
            <v>412</v>
          </cell>
          <cell r="B374" t="str">
            <v>学校教育施設</v>
          </cell>
          <cell r="C374" t="str">
            <v>小鮎小学校</v>
          </cell>
          <cell r="D374" t="str">
            <v>体育館</v>
          </cell>
          <cell r="E374">
            <v>993.33</v>
          </cell>
          <cell r="F374">
            <v>1</v>
          </cell>
          <cell r="G374">
            <v>0</v>
          </cell>
          <cell r="H374">
            <v>29733</v>
          </cell>
        </row>
        <row r="375">
          <cell r="A375">
            <v>413</v>
          </cell>
          <cell r="B375" t="str">
            <v>学校教育施設</v>
          </cell>
          <cell r="C375" t="str">
            <v>小鮎小学校</v>
          </cell>
          <cell r="D375" t="str">
            <v>プール更衣室</v>
          </cell>
          <cell r="E375">
            <v>75.63</v>
          </cell>
          <cell r="F375">
            <v>1</v>
          </cell>
          <cell r="G375">
            <v>0</v>
          </cell>
          <cell r="H375">
            <v>31483</v>
          </cell>
        </row>
        <row r="376">
          <cell r="A376">
            <v>414</v>
          </cell>
          <cell r="B376" t="str">
            <v>学校教育施設</v>
          </cell>
          <cell r="C376" t="str">
            <v>小鮎小学校</v>
          </cell>
          <cell r="D376" t="str">
            <v>楽焼庫</v>
          </cell>
          <cell r="E376">
            <v>13.9</v>
          </cell>
          <cell r="F376">
            <v>1</v>
          </cell>
          <cell r="G376">
            <v>0</v>
          </cell>
          <cell r="H376">
            <v>32962</v>
          </cell>
        </row>
        <row r="377">
          <cell r="A377">
            <v>417</v>
          </cell>
          <cell r="B377" t="str">
            <v>学校教育施設</v>
          </cell>
          <cell r="C377" t="str">
            <v>小鮎小学校</v>
          </cell>
          <cell r="D377" t="str">
            <v>物置</v>
          </cell>
          <cell r="E377">
            <v>22.5</v>
          </cell>
          <cell r="F377">
            <v>1</v>
          </cell>
          <cell r="G377">
            <v>0</v>
          </cell>
          <cell r="H377">
            <v>31490</v>
          </cell>
        </row>
        <row r="378">
          <cell r="A378">
            <v>418</v>
          </cell>
          <cell r="B378" t="str">
            <v>学校教育施設</v>
          </cell>
          <cell r="C378" t="str">
            <v>玉川小学校</v>
          </cell>
          <cell r="D378" t="str">
            <v>校舎棟</v>
          </cell>
          <cell r="E378">
            <v>3631.44</v>
          </cell>
          <cell r="F378">
            <v>1</v>
          </cell>
          <cell r="G378">
            <v>1</v>
          </cell>
          <cell r="H378">
            <v>29416</v>
          </cell>
        </row>
        <row r="379">
          <cell r="A379">
            <v>419</v>
          </cell>
          <cell r="B379" t="str">
            <v>学校教育施設</v>
          </cell>
          <cell r="C379" t="str">
            <v>玉川小学校</v>
          </cell>
          <cell r="D379" t="str">
            <v>体育館</v>
          </cell>
          <cell r="E379">
            <v>949.83</v>
          </cell>
          <cell r="F379">
            <v>1</v>
          </cell>
          <cell r="G379">
            <v>0</v>
          </cell>
          <cell r="H379">
            <v>30004</v>
          </cell>
        </row>
        <row r="380">
          <cell r="A380">
            <v>421</v>
          </cell>
          <cell r="B380" t="str">
            <v>学校教育施設</v>
          </cell>
          <cell r="C380" t="str">
            <v>玉川小学校</v>
          </cell>
          <cell r="D380" t="str">
            <v>体育器具庫</v>
          </cell>
          <cell r="E380">
            <v>24.75</v>
          </cell>
          <cell r="F380">
            <v>1</v>
          </cell>
          <cell r="G380">
            <v>0</v>
          </cell>
          <cell r="H380">
            <v>30407</v>
          </cell>
        </row>
        <row r="381">
          <cell r="A381">
            <v>422</v>
          </cell>
          <cell r="B381" t="str">
            <v>学校教育施設</v>
          </cell>
          <cell r="C381" t="str">
            <v>玉川小学校</v>
          </cell>
          <cell r="D381" t="str">
            <v>楽焼庫</v>
          </cell>
          <cell r="E381">
            <v>13.9</v>
          </cell>
          <cell r="F381">
            <v>1</v>
          </cell>
          <cell r="G381">
            <v>0</v>
          </cell>
          <cell r="H381">
            <v>33327</v>
          </cell>
        </row>
        <row r="382">
          <cell r="A382">
            <v>423</v>
          </cell>
          <cell r="B382" t="str">
            <v>学校教育施設</v>
          </cell>
          <cell r="C382" t="str">
            <v>玉川小学校</v>
          </cell>
          <cell r="D382" t="str">
            <v>ログハウス棟</v>
          </cell>
          <cell r="E382">
            <v>132</v>
          </cell>
          <cell r="F382">
            <v>1</v>
          </cell>
          <cell r="G382">
            <v>0</v>
          </cell>
          <cell r="H382">
            <v>33670</v>
          </cell>
        </row>
        <row r="383">
          <cell r="A383">
            <v>425</v>
          </cell>
          <cell r="B383" t="str">
            <v>学校教育施設</v>
          </cell>
          <cell r="C383" t="str">
            <v>玉川小学校</v>
          </cell>
          <cell r="D383" t="str">
            <v>プール更衣棟</v>
          </cell>
          <cell r="E383">
            <v>152.1</v>
          </cell>
          <cell r="F383">
            <v>1</v>
          </cell>
          <cell r="G383">
            <v>0</v>
          </cell>
          <cell r="H383">
            <v>39644</v>
          </cell>
        </row>
        <row r="384">
          <cell r="A384">
            <v>426</v>
          </cell>
          <cell r="B384" t="str">
            <v>学校教育施設</v>
          </cell>
          <cell r="C384" t="str">
            <v>南毛利小学校</v>
          </cell>
          <cell r="D384" t="str">
            <v>北棟校舎</v>
          </cell>
          <cell r="E384">
            <v>1134.6600000000001</v>
          </cell>
          <cell r="F384">
            <v>1</v>
          </cell>
          <cell r="G384">
            <v>1</v>
          </cell>
          <cell r="H384">
            <v>27098</v>
          </cell>
        </row>
        <row r="385">
          <cell r="A385">
            <v>427</v>
          </cell>
          <cell r="B385" t="str">
            <v>学校教育施設</v>
          </cell>
          <cell r="C385" t="str">
            <v>南毛利小学校</v>
          </cell>
          <cell r="D385" t="str">
            <v>南棟校舎</v>
          </cell>
          <cell r="E385">
            <v>3960.01</v>
          </cell>
          <cell r="F385">
            <v>1</v>
          </cell>
          <cell r="G385">
            <v>0</v>
          </cell>
          <cell r="H385">
            <v>28216</v>
          </cell>
        </row>
        <row r="386">
          <cell r="A386">
            <v>429</v>
          </cell>
          <cell r="B386" t="str">
            <v>学校教育施設</v>
          </cell>
          <cell r="C386" t="str">
            <v>南毛利小学校</v>
          </cell>
          <cell r="D386" t="str">
            <v>体育館</v>
          </cell>
          <cell r="E386">
            <v>881.41</v>
          </cell>
          <cell r="F386">
            <v>1</v>
          </cell>
          <cell r="G386">
            <v>0</v>
          </cell>
          <cell r="H386">
            <v>29717</v>
          </cell>
        </row>
        <row r="387">
          <cell r="A387">
            <v>430</v>
          </cell>
          <cell r="B387" t="str">
            <v>学校教育施設</v>
          </cell>
          <cell r="C387" t="str">
            <v>南毛利小学校</v>
          </cell>
          <cell r="D387" t="str">
            <v>東棟校舎</v>
          </cell>
          <cell r="E387">
            <v>1843.89</v>
          </cell>
          <cell r="F387">
            <v>1</v>
          </cell>
          <cell r="G387">
            <v>0</v>
          </cell>
          <cell r="H387">
            <v>31121</v>
          </cell>
        </row>
        <row r="388">
          <cell r="A388">
            <v>432</v>
          </cell>
          <cell r="B388" t="str">
            <v>学校教育施設</v>
          </cell>
          <cell r="C388" t="str">
            <v>南毛利小学校</v>
          </cell>
          <cell r="D388" t="str">
            <v>給食調理場プール棟</v>
          </cell>
          <cell r="E388">
            <v>1917.01</v>
          </cell>
          <cell r="F388">
            <v>1</v>
          </cell>
          <cell r="G388">
            <v>0</v>
          </cell>
          <cell r="H388">
            <v>38776</v>
          </cell>
        </row>
        <row r="389">
          <cell r="A389">
            <v>433</v>
          </cell>
          <cell r="B389" t="str">
            <v>学校教育施設</v>
          </cell>
          <cell r="C389" t="str">
            <v>南毛利小学校</v>
          </cell>
          <cell r="D389" t="str">
            <v>ポンプ室</v>
          </cell>
          <cell r="E389">
            <v>40.89</v>
          </cell>
          <cell r="F389">
            <v>1</v>
          </cell>
          <cell r="G389">
            <v>0</v>
          </cell>
          <cell r="H389">
            <v>38786</v>
          </cell>
        </row>
        <row r="390">
          <cell r="A390">
            <v>434</v>
          </cell>
          <cell r="B390" t="str">
            <v>学校教育施設</v>
          </cell>
          <cell r="C390" t="str">
            <v>南毛利小学校</v>
          </cell>
          <cell r="D390" t="str">
            <v>倉庫</v>
          </cell>
          <cell r="E390">
            <v>80.8</v>
          </cell>
          <cell r="F390">
            <v>1</v>
          </cell>
          <cell r="G390">
            <v>0</v>
          </cell>
          <cell r="H390">
            <v>38077</v>
          </cell>
        </row>
        <row r="391">
          <cell r="A391">
            <v>435</v>
          </cell>
          <cell r="B391" t="str">
            <v>学校教育施設</v>
          </cell>
          <cell r="C391" t="str">
            <v>南毛利小学校</v>
          </cell>
          <cell r="D391" t="str">
            <v>渡り廊下棟</v>
          </cell>
          <cell r="E391">
            <v>125.1</v>
          </cell>
          <cell r="F391">
            <v>1</v>
          </cell>
          <cell r="G391">
            <v>0</v>
          </cell>
          <cell r="H391">
            <v>38069</v>
          </cell>
        </row>
        <row r="392">
          <cell r="A392">
            <v>438</v>
          </cell>
          <cell r="B392" t="str">
            <v>学校教育施設</v>
          </cell>
          <cell r="C392" t="str">
            <v>相川小学校</v>
          </cell>
          <cell r="D392" t="str">
            <v>校舎棟</v>
          </cell>
          <cell r="E392">
            <v>7550.86</v>
          </cell>
          <cell r="F392">
            <v>1</v>
          </cell>
          <cell r="G392">
            <v>1</v>
          </cell>
          <cell r="H392">
            <v>34020</v>
          </cell>
        </row>
        <row r="393">
          <cell r="A393">
            <v>439</v>
          </cell>
          <cell r="B393" t="str">
            <v>学校教育施設</v>
          </cell>
          <cell r="C393" t="str">
            <v>相川小学校</v>
          </cell>
          <cell r="D393" t="str">
            <v>体育館</v>
          </cell>
          <cell r="E393">
            <v>1220.6300000000001</v>
          </cell>
          <cell r="F393">
            <v>1</v>
          </cell>
          <cell r="G393">
            <v>0</v>
          </cell>
          <cell r="H393">
            <v>34020</v>
          </cell>
        </row>
        <row r="394">
          <cell r="A394">
            <v>440</v>
          </cell>
          <cell r="B394" t="str">
            <v>学校教育施設</v>
          </cell>
          <cell r="C394" t="str">
            <v>相川小学校</v>
          </cell>
          <cell r="D394" t="str">
            <v>プール棟</v>
          </cell>
          <cell r="E394">
            <v>830</v>
          </cell>
          <cell r="F394">
            <v>1</v>
          </cell>
          <cell r="G394">
            <v>0</v>
          </cell>
          <cell r="H394">
            <v>34020</v>
          </cell>
        </row>
        <row r="395">
          <cell r="A395">
            <v>441</v>
          </cell>
          <cell r="B395" t="str">
            <v>学校教育施設</v>
          </cell>
          <cell r="C395" t="str">
            <v>相川小学校</v>
          </cell>
          <cell r="D395" t="str">
            <v>体育器具庫</v>
          </cell>
          <cell r="E395">
            <v>50.98</v>
          </cell>
          <cell r="F395">
            <v>1</v>
          </cell>
          <cell r="G395">
            <v>0</v>
          </cell>
          <cell r="H395">
            <v>34037</v>
          </cell>
        </row>
        <row r="396">
          <cell r="A396">
            <v>443</v>
          </cell>
          <cell r="B396" t="str">
            <v>学校教育施設</v>
          </cell>
          <cell r="C396" t="str">
            <v>厚木第二小学校</v>
          </cell>
          <cell r="D396" t="str">
            <v>西棟校舎</v>
          </cell>
          <cell r="E396">
            <v>1442.7</v>
          </cell>
          <cell r="F396">
            <v>1</v>
          </cell>
          <cell r="G396">
            <v>1</v>
          </cell>
          <cell r="H396">
            <v>25964</v>
          </cell>
        </row>
        <row r="397">
          <cell r="A397">
            <v>445</v>
          </cell>
          <cell r="B397" t="str">
            <v>学校教育施設</v>
          </cell>
          <cell r="C397" t="str">
            <v>厚木第二小学校</v>
          </cell>
          <cell r="D397" t="str">
            <v>東棟校舎</v>
          </cell>
          <cell r="E397">
            <v>2370.2800000000002</v>
          </cell>
          <cell r="F397">
            <v>1</v>
          </cell>
          <cell r="G397">
            <v>0</v>
          </cell>
          <cell r="H397">
            <v>28947</v>
          </cell>
        </row>
        <row r="398">
          <cell r="A398">
            <v>446</v>
          </cell>
          <cell r="B398" t="str">
            <v>学校教育施設</v>
          </cell>
          <cell r="C398" t="str">
            <v>厚木第二小学校</v>
          </cell>
          <cell r="D398" t="str">
            <v>体育館</v>
          </cell>
          <cell r="E398">
            <v>925.05</v>
          </cell>
          <cell r="F398">
            <v>1</v>
          </cell>
          <cell r="G398">
            <v>0</v>
          </cell>
          <cell r="H398">
            <v>29278</v>
          </cell>
        </row>
        <row r="399">
          <cell r="A399">
            <v>448</v>
          </cell>
          <cell r="B399" t="str">
            <v>学校教育施設</v>
          </cell>
          <cell r="C399" t="str">
            <v>厚木第二小学校</v>
          </cell>
          <cell r="D399" t="str">
            <v>プール更衣室</v>
          </cell>
          <cell r="E399">
            <v>64.09</v>
          </cell>
          <cell r="F399">
            <v>1</v>
          </cell>
          <cell r="G399">
            <v>0</v>
          </cell>
          <cell r="H399">
            <v>32592</v>
          </cell>
        </row>
        <row r="400">
          <cell r="A400">
            <v>449</v>
          </cell>
          <cell r="B400" t="str">
            <v>学校教育施設</v>
          </cell>
          <cell r="C400" t="str">
            <v>厚木第二小学校</v>
          </cell>
          <cell r="D400" t="str">
            <v>体育器具庫</v>
          </cell>
          <cell r="E400">
            <v>52.61</v>
          </cell>
          <cell r="F400">
            <v>1</v>
          </cell>
          <cell r="G400">
            <v>0</v>
          </cell>
          <cell r="H400">
            <v>32962</v>
          </cell>
        </row>
        <row r="401">
          <cell r="A401">
            <v>450</v>
          </cell>
          <cell r="B401" t="str">
            <v>学校教育施設</v>
          </cell>
          <cell r="C401" t="str">
            <v>厚木第二小学校</v>
          </cell>
          <cell r="D401" t="str">
            <v>北棟校舎</v>
          </cell>
          <cell r="E401">
            <v>3856.62</v>
          </cell>
          <cell r="F401">
            <v>1</v>
          </cell>
          <cell r="G401">
            <v>0</v>
          </cell>
          <cell r="H401">
            <v>37008</v>
          </cell>
        </row>
        <row r="402">
          <cell r="A402">
            <v>451</v>
          </cell>
          <cell r="B402" t="str">
            <v>学校教育施設</v>
          </cell>
          <cell r="C402" t="str">
            <v>緑ケ丘小学校</v>
          </cell>
          <cell r="D402" t="str">
            <v>東棟校舎</v>
          </cell>
          <cell r="E402">
            <v>2756.14</v>
          </cell>
          <cell r="F402">
            <v>1</v>
          </cell>
          <cell r="G402">
            <v>1</v>
          </cell>
          <cell r="H402">
            <v>24186</v>
          </cell>
        </row>
        <row r="403">
          <cell r="A403">
            <v>453</v>
          </cell>
          <cell r="B403" t="str">
            <v>学校教育施設</v>
          </cell>
          <cell r="C403" t="str">
            <v>緑ケ丘小学校</v>
          </cell>
          <cell r="D403" t="str">
            <v>西棟校舎</v>
          </cell>
          <cell r="E403">
            <v>2217.16</v>
          </cell>
          <cell r="F403">
            <v>1</v>
          </cell>
          <cell r="G403">
            <v>0</v>
          </cell>
          <cell r="H403">
            <v>26012</v>
          </cell>
        </row>
        <row r="404">
          <cell r="A404">
            <v>455</v>
          </cell>
          <cell r="B404" t="str">
            <v>学校教育施設</v>
          </cell>
          <cell r="C404" t="str">
            <v>緑ケ丘小学校</v>
          </cell>
          <cell r="D404" t="str">
            <v>南棟校舎</v>
          </cell>
          <cell r="E404">
            <v>1986.07</v>
          </cell>
          <cell r="F404">
            <v>1</v>
          </cell>
          <cell r="G404">
            <v>0</v>
          </cell>
          <cell r="H404">
            <v>29305</v>
          </cell>
        </row>
        <row r="405">
          <cell r="A405">
            <v>458</v>
          </cell>
          <cell r="B405" t="str">
            <v>学校教育施設</v>
          </cell>
          <cell r="C405" t="str">
            <v>緑ケ丘小学校</v>
          </cell>
          <cell r="D405" t="str">
            <v>体育館</v>
          </cell>
          <cell r="E405">
            <v>906.39</v>
          </cell>
          <cell r="F405">
            <v>1</v>
          </cell>
          <cell r="G405">
            <v>0</v>
          </cell>
          <cell r="H405">
            <v>29720</v>
          </cell>
        </row>
        <row r="406">
          <cell r="A406">
            <v>460</v>
          </cell>
          <cell r="B406" t="str">
            <v>学校教育施設</v>
          </cell>
          <cell r="C406" t="str">
            <v>緑ケ丘小学校</v>
          </cell>
          <cell r="D406" t="str">
            <v>体育器具庫</v>
          </cell>
          <cell r="E406">
            <v>50.49</v>
          </cell>
          <cell r="F406">
            <v>1</v>
          </cell>
          <cell r="G406">
            <v>0</v>
          </cell>
          <cell r="H406">
            <v>33317</v>
          </cell>
        </row>
        <row r="407">
          <cell r="A407">
            <v>461</v>
          </cell>
          <cell r="B407" t="str">
            <v>学校教育施設</v>
          </cell>
          <cell r="C407" t="str">
            <v>緑ケ丘小学校</v>
          </cell>
          <cell r="D407" t="str">
            <v>プール更衣室</v>
          </cell>
          <cell r="E407">
            <v>79</v>
          </cell>
          <cell r="F407">
            <v>1</v>
          </cell>
          <cell r="G407">
            <v>0</v>
          </cell>
          <cell r="H407">
            <v>35944</v>
          </cell>
        </row>
        <row r="408">
          <cell r="A408">
            <v>462</v>
          </cell>
          <cell r="B408" t="str">
            <v>学校教育施設</v>
          </cell>
          <cell r="C408" t="str">
            <v>戸室小学校</v>
          </cell>
          <cell r="D408" t="str">
            <v>南棟校舎</v>
          </cell>
          <cell r="E408">
            <v>3264.68</v>
          </cell>
          <cell r="F408">
            <v>1</v>
          </cell>
          <cell r="G408">
            <v>1</v>
          </cell>
          <cell r="H408">
            <v>27637</v>
          </cell>
        </row>
        <row r="409">
          <cell r="A409">
            <v>463</v>
          </cell>
          <cell r="B409" t="str">
            <v>学校教育施設</v>
          </cell>
          <cell r="C409" t="str">
            <v>戸室小学校</v>
          </cell>
          <cell r="D409" t="str">
            <v>北棟・中央棟校舎</v>
          </cell>
          <cell r="E409">
            <v>3549.42</v>
          </cell>
          <cell r="F409">
            <v>1</v>
          </cell>
          <cell r="G409">
            <v>0</v>
          </cell>
          <cell r="H409">
            <v>28583</v>
          </cell>
        </row>
        <row r="410">
          <cell r="A410">
            <v>464</v>
          </cell>
          <cell r="B410" t="str">
            <v>学校教育施設</v>
          </cell>
          <cell r="C410" t="str">
            <v>戸室小学校</v>
          </cell>
          <cell r="D410" t="str">
            <v>体育館</v>
          </cell>
          <cell r="E410">
            <v>933.69</v>
          </cell>
          <cell r="F410">
            <v>1</v>
          </cell>
          <cell r="G410">
            <v>0</v>
          </cell>
          <cell r="H410">
            <v>30002</v>
          </cell>
        </row>
        <row r="411">
          <cell r="A411">
            <v>466</v>
          </cell>
          <cell r="B411" t="str">
            <v>学校教育施設</v>
          </cell>
          <cell r="C411" t="str">
            <v>戸室小学校</v>
          </cell>
          <cell r="D411" t="str">
            <v>プール更衣室</v>
          </cell>
          <cell r="E411">
            <v>61.2</v>
          </cell>
          <cell r="F411">
            <v>1</v>
          </cell>
          <cell r="G411">
            <v>0</v>
          </cell>
          <cell r="H411">
            <v>28321</v>
          </cell>
        </row>
        <row r="412">
          <cell r="A412">
            <v>467</v>
          </cell>
          <cell r="B412" t="str">
            <v>学校教育施設</v>
          </cell>
          <cell r="C412" t="str">
            <v>戸室小学校</v>
          </cell>
          <cell r="D412" t="str">
            <v>楽焼庫</v>
          </cell>
          <cell r="E412">
            <v>13.9</v>
          </cell>
          <cell r="F412">
            <v>1</v>
          </cell>
          <cell r="G412">
            <v>0</v>
          </cell>
          <cell r="H412">
            <v>34029</v>
          </cell>
        </row>
        <row r="413">
          <cell r="A413">
            <v>468</v>
          </cell>
          <cell r="B413" t="str">
            <v>学校教育施設</v>
          </cell>
          <cell r="C413" t="str">
            <v>戸室小学校</v>
          </cell>
          <cell r="D413" t="str">
            <v>屋外便所</v>
          </cell>
          <cell r="E413">
            <v>25.86</v>
          </cell>
          <cell r="F413">
            <v>1</v>
          </cell>
          <cell r="G413">
            <v>0</v>
          </cell>
          <cell r="H413">
            <v>37704</v>
          </cell>
        </row>
        <row r="414">
          <cell r="A414">
            <v>469</v>
          </cell>
          <cell r="B414" t="str">
            <v>学校教育施設</v>
          </cell>
          <cell r="C414" t="str">
            <v>戸室小学校</v>
          </cell>
          <cell r="D414" t="str">
            <v>物置</v>
          </cell>
          <cell r="E414">
            <v>3.15</v>
          </cell>
          <cell r="F414">
            <v>1</v>
          </cell>
          <cell r="G414">
            <v>0</v>
          </cell>
          <cell r="H414">
            <v>27703</v>
          </cell>
        </row>
        <row r="415">
          <cell r="A415">
            <v>470</v>
          </cell>
          <cell r="B415" t="str">
            <v>学校教育施設</v>
          </cell>
          <cell r="C415" t="str">
            <v>愛甲小学校</v>
          </cell>
          <cell r="D415" t="str">
            <v>北棟校舎</v>
          </cell>
          <cell r="E415">
            <v>3367.45</v>
          </cell>
          <cell r="F415">
            <v>1</v>
          </cell>
          <cell r="G415">
            <v>1</v>
          </cell>
          <cell r="H415">
            <v>27853</v>
          </cell>
        </row>
        <row r="416">
          <cell r="A416">
            <v>471</v>
          </cell>
          <cell r="B416" t="str">
            <v>学校教育施設</v>
          </cell>
          <cell r="C416" t="str">
            <v>愛甲小学校</v>
          </cell>
          <cell r="D416" t="str">
            <v>西棟校舎</v>
          </cell>
          <cell r="E416">
            <v>1815.9</v>
          </cell>
          <cell r="F416">
            <v>1</v>
          </cell>
          <cell r="G416">
            <v>0</v>
          </cell>
          <cell r="H416">
            <v>27853</v>
          </cell>
        </row>
        <row r="417">
          <cell r="A417">
            <v>473</v>
          </cell>
          <cell r="B417" t="str">
            <v>学校教育施設</v>
          </cell>
          <cell r="C417" t="str">
            <v>愛甲小学校</v>
          </cell>
          <cell r="D417" t="str">
            <v>プール更衣室</v>
          </cell>
          <cell r="E417">
            <v>59.5</v>
          </cell>
          <cell r="F417">
            <v>1</v>
          </cell>
          <cell r="G417">
            <v>0</v>
          </cell>
          <cell r="H417">
            <v>28214</v>
          </cell>
        </row>
        <row r="418">
          <cell r="A418">
            <v>474</v>
          </cell>
          <cell r="B418" t="str">
            <v>学校教育施設</v>
          </cell>
          <cell r="C418" t="str">
            <v>愛甲小学校</v>
          </cell>
          <cell r="D418" t="str">
            <v>東棟校舎</v>
          </cell>
          <cell r="E418">
            <v>969.4</v>
          </cell>
          <cell r="F418">
            <v>1</v>
          </cell>
          <cell r="G418">
            <v>0</v>
          </cell>
          <cell r="H418">
            <v>30035</v>
          </cell>
        </row>
        <row r="419">
          <cell r="A419">
            <v>475</v>
          </cell>
          <cell r="B419" t="str">
            <v>学校教育施設</v>
          </cell>
          <cell r="C419" t="str">
            <v>愛甲小学校</v>
          </cell>
          <cell r="D419" t="str">
            <v>体育館棟</v>
          </cell>
          <cell r="E419">
            <v>1910.11</v>
          </cell>
          <cell r="F419">
            <v>1</v>
          </cell>
          <cell r="G419">
            <v>0</v>
          </cell>
          <cell r="H419">
            <v>30020</v>
          </cell>
        </row>
        <row r="420">
          <cell r="A420">
            <v>476</v>
          </cell>
          <cell r="B420" t="str">
            <v>学校教育施設</v>
          </cell>
          <cell r="C420" t="str">
            <v>愛甲小学校</v>
          </cell>
          <cell r="D420" t="str">
            <v>楽焼庫</v>
          </cell>
          <cell r="E420">
            <v>13.9</v>
          </cell>
          <cell r="F420">
            <v>1</v>
          </cell>
          <cell r="G420">
            <v>0</v>
          </cell>
          <cell r="H420">
            <v>32224</v>
          </cell>
        </row>
        <row r="421">
          <cell r="A421">
            <v>477</v>
          </cell>
          <cell r="B421" t="str">
            <v>学校教育施設</v>
          </cell>
          <cell r="C421" t="str">
            <v>愛甲小学校</v>
          </cell>
          <cell r="D421" t="str">
            <v>器具庫</v>
          </cell>
          <cell r="E421">
            <v>49</v>
          </cell>
          <cell r="F421">
            <v>1</v>
          </cell>
          <cell r="G421">
            <v>0</v>
          </cell>
          <cell r="H421">
            <v>34424</v>
          </cell>
        </row>
        <row r="422">
          <cell r="A422">
            <v>479</v>
          </cell>
          <cell r="B422" t="str">
            <v>学校教育施設</v>
          </cell>
          <cell r="C422" t="str">
            <v>妻田小学校</v>
          </cell>
          <cell r="D422" t="str">
            <v>北棟、中央棟、南棟校舎</v>
          </cell>
          <cell r="E422">
            <v>5400.19</v>
          </cell>
          <cell r="F422">
            <v>3</v>
          </cell>
          <cell r="G422">
            <v>1</v>
          </cell>
          <cell r="H422">
            <v>27972</v>
          </cell>
        </row>
        <row r="423">
          <cell r="A423">
            <v>480</v>
          </cell>
          <cell r="B423" t="str">
            <v>学校教育施設</v>
          </cell>
          <cell r="C423" t="str">
            <v>妻田小学校</v>
          </cell>
          <cell r="D423" t="str">
            <v>プール更衣室</v>
          </cell>
          <cell r="E423">
            <v>58</v>
          </cell>
          <cell r="F423">
            <v>1</v>
          </cell>
          <cell r="G423">
            <v>0</v>
          </cell>
          <cell r="H423">
            <v>30147</v>
          </cell>
        </row>
        <row r="424">
          <cell r="A424">
            <v>481</v>
          </cell>
          <cell r="B424" t="str">
            <v>学校教育施設</v>
          </cell>
          <cell r="C424" t="str">
            <v>妻田小学校</v>
          </cell>
          <cell r="D424" t="str">
            <v>体育館</v>
          </cell>
          <cell r="E424">
            <v>987.95</v>
          </cell>
          <cell r="F424">
            <v>1</v>
          </cell>
          <cell r="G424">
            <v>0</v>
          </cell>
          <cell r="H424">
            <v>30385</v>
          </cell>
        </row>
        <row r="425">
          <cell r="A425">
            <v>483</v>
          </cell>
          <cell r="B425" t="str">
            <v>学校教育施設</v>
          </cell>
          <cell r="C425" t="str">
            <v>妻田小学校</v>
          </cell>
          <cell r="D425" t="str">
            <v>物置</v>
          </cell>
          <cell r="E425">
            <v>11.03</v>
          </cell>
          <cell r="F425">
            <v>1</v>
          </cell>
          <cell r="G425">
            <v>0</v>
          </cell>
          <cell r="H425">
            <v>32221</v>
          </cell>
        </row>
        <row r="426">
          <cell r="A426">
            <v>484</v>
          </cell>
          <cell r="B426" t="str">
            <v>学校教育施設</v>
          </cell>
          <cell r="C426" t="str">
            <v>妻田小学校</v>
          </cell>
          <cell r="D426" t="str">
            <v>ポンプ室</v>
          </cell>
          <cell r="E426">
            <v>8.58</v>
          </cell>
          <cell r="F426">
            <v>1</v>
          </cell>
          <cell r="G426">
            <v>0</v>
          </cell>
          <cell r="H426">
            <v>33327</v>
          </cell>
        </row>
        <row r="427">
          <cell r="A427">
            <v>485</v>
          </cell>
          <cell r="B427" t="str">
            <v>学校教育施設</v>
          </cell>
          <cell r="C427" t="str">
            <v>鳶尾小学校</v>
          </cell>
          <cell r="D427" t="str">
            <v>南棟校舎</v>
          </cell>
          <cell r="E427">
            <v>2862.55</v>
          </cell>
          <cell r="F427">
            <v>1</v>
          </cell>
          <cell r="G427">
            <v>1</v>
          </cell>
          <cell r="H427">
            <v>28209</v>
          </cell>
        </row>
        <row r="428">
          <cell r="A428">
            <v>487</v>
          </cell>
          <cell r="B428" t="str">
            <v>学校教育施設</v>
          </cell>
          <cell r="C428" t="str">
            <v>鳶尾小学校</v>
          </cell>
          <cell r="D428" t="str">
            <v>北棟校舎</v>
          </cell>
          <cell r="E428">
            <v>1864.34</v>
          </cell>
          <cell r="F428">
            <v>1</v>
          </cell>
          <cell r="G428">
            <v>0</v>
          </cell>
          <cell r="H428">
            <v>28209</v>
          </cell>
        </row>
        <row r="429">
          <cell r="A429">
            <v>488</v>
          </cell>
          <cell r="B429" t="str">
            <v>学校教育施設</v>
          </cell>
          <cell r="C429" t="str">
            <v>鳶尾小学校</v>
          </cell>
          <cell r="D429" t="str">
            <v>プール更衣室</v>
          </cell>
          <cell r="E429">
            <v>58.32</v>
          </cell>
          <cell r="F429">
            <v>1</v>
          </cell>
          <cell r="G429">
            <v>0</v>
          </cell>
          <cell r="H429">
            <v>28325</v>
          </cell>
        </row>
        <row r="430">
          <cell r="A430">
            <v>489</v>
          </cell>
          <cell r="B430" t="str">
            <v>学校教育施設</v>
          </cell>
          <cell r="C430" t="str">
            <v>鳶尾小学校</v>
          </cell>
          <cell r="D430" t="str">
            <v>体育館</v>
          </cell>
          <cell r="E430">
            <v>1072</v>
          </cell>
          <cell r="F430">
            <v>1</v>
          </cell>
          <cell r="G430">
            <v>0</v>
          </cell>
          <cell r="H430">
            <v>30375</v>
          </cell>
        </row>
        <row r="431">
          <cell r="A431">
            <v>492</v>
          </cell>
          <cell r="B431" t="str">
            <v>学校教育施設</v>
          </cell>
          <cell r="C431" t="str">
            <v>鳶尾小学校</v>
          </cell>
          <cell r="D431" t="str">
            <v>ポンプ庫</v>
          </cell>
          <cell r="E431">
            <v>7</v>
          </cell>
          <cell r="F431">
            <v>1</v>
          </cell>
          <cell r="G431">
            <v>0</v>
          </cell>
          <cell r="H431">
            <v>32933</v>
          </cell>
        </row>
        <row r="432">
          <cell r="A432">
            <v>493</v>
          </cell>
          <cell r="B432" t="str">
            <v>学校教育施設</v>
          </cell>
          <cell r="C432" t="str">
            <v>鳶尾小学校</v>
          </cell>
          <cell r="D432" t="str">
            <v>屋外便所</v>
          </cell>
          <cell r="E432">
            <v>20.059999999999999</v>
          </cell>
          <cell r="F432">
            <v>1</v>
          </cell>
          <cell r="G432">
            <v>0</v>
          </cell>
          <cell r="H432">
            <v>34781</v>
          </cell>
        </row>
        <row r="433">
          <cell r="A433">
            <v>494</v>
          </cell>
          <cell r="B433" t="str">
            <v>学校教育施設</v>
          </cell>
          <cell r="C433" t="str">
            <v>鳶尾小学校</v>
          </cell>
          <cell r="D433" t="str">
            <v>物置</v>
          </cell>
          <cell r="E433">
            <v>64.8</v>
          </cell>
          <cell r="F433">
            <v>1</v>
          </cell>
          <cell r="G433">
            <v>0</v>
          </cell>
          <cell r="H433">
            <v>28217</v>
          </cell>
        </row>
        <row r="434">
          <cell r="A434">
            <v>495</v>
          </cell>
          <cell r="B434" t="str">
            <v>学校教育施設</v>
          </cell>
          <cell r="C434" t="str">
            <v>毛利台小学校</v>
          </cell>
          <cell r="D434" t="str">
            <v>中央校舎</v>
          </cell>
          <cell r="E434">
            <v>3352.68</v>
          </cell>
          <cell r="F434">
            <v>1</v>
          </cell>
          <cell r="G434">
            <v>1</v>
          </cell>
          <cell r="H434">
            <v>29313</v>
          </cell>
        </row>
        <row r="435">
          <cell r="A435">
            <v>496</v>
          </cell>
          <cell r="B435" t="str">
            <v>学校教育施設</v>
          </cell>
          <cell r="C435" t="str">
            <v>毛利台小学校</v>
          </cell>
          <cell r="D435" t="str">
            <v>東棟校舎</v>
          </cell>
          <cell r="E435">
            <v>2601.17</v>
          </cell>
          <cell r="F435">
            <v>1</v>
          </cell>
          <cell r="G435">
            <v>0</v>
          </cell>
          <cell r="H435">
            <v>29313</v>
          </cell>
        </row>
        <row r="436">
          <cell r="A436">
            <v>497</v>
          </cell>
          <cell r="B436" t="str">
            <v>学校教育施設</v>
          </cell>
          <cell r="C436" t="str">
            <v>毛利台小学校</v>
          </cell>
          <cell r="D436" t="str">
            <v>プール棟</v>
          </cell>
          <cell r="E436">
            <v>511.84</v>
          </cell>
          <cell r="F436">
            <v>1</v>
          </cell>
          <cell r="G436">
            <v>0</v>
          </cell>
          <cell r="H436">
            <v>29626</v>
          </cell>
        </row>
        <row r="437">
          <cell r="A437">
            <v>498</v>
          </cell>
          <cell r="B437" t="str">
            <v>学校教育施設</v>
          </cell>
          <cell r="C437" t="str">
            <v>毛利台小学校</v>
          </cell>
          <cell r="D437" t="str">
            <v>北棟校舎</v>
          </cell>
          <cell r="E437">
            <v>1265.8</v>
          </cell>
          <cell r="F437">
            <v>1</v>
          </cell>
          <cell r="G437">
            <v>0</v>
          </cell>
          <cell r="H437">
            <v>30410</v>
          </cell>
        </row>
        <row r="438">
          <cell r="A438">
            <v>499</v>
          </cell>
          <cell r="B438" t="str">
            <v>学校教育施設</v>
          </cell>
          <cell r="C438" t="str">
            <v>上荻野小学校</v>
          </cell>
          <cell r="D438" t="str">
            <v>南棟、北棟校舎</v>
          </cell>
          <cell r="E438">
            <v>4732.24</v>
          </cell>
          <cell r="F438">
            <v>2</v>
          </cell>
          <cell r="G438">
            <v>1</v>
          </cell>
          <cell r="H438">
            <v>29448</v>
          </cell>
        </row>
        <row r="439">
          <cell r="A439">
            <v>500</v>
          </cell>
          <cell r="B439" t="str">
            <v>学校教育施設</v>
          </cell>
          <cell r="C439" t="str">
            <v>上荻野小学校</v>
          </cell>
          <cell r="D439" t="str">
            <v>プール更衣室</v>
          </cell>
          <cell r="E439">
            <v>58.79</v>
          </cell>
          <cell r="F439">
            <v>1</v>
          </cell>
          <cell r="G439">
            <v>0</v>
          </cell>
          <cell r="H439">
            <v>29480</v>
          </cell>
        </row>
        <row r="440">
          <cell r="A440">
            <v>501</v>
          </cell>
          <cell r="B440" t="str">
            <v>学校教育施設</v>
          </cell>
          <cell r="C440" t="str">
            <v>上荻野小学校</v>
          </cell>
          <cell r="D440" t="str">
            <v>体育館</v>
          </cell>
          <cell r="E440">
            <v>946.63</v>
          </cell>
          <cell r="F440">
            <v>1</v>
          </cell>
          <cell r="G440">
            <v>0</v>
          </cell>
          <cell r="H440">
            <v>30375</v>
          </cell>
        </row>
        <row r="441">
          <cell r="A441">
            <v>503</v>
          </cell>
          <cell r="B441" t="str">
            <v>学校教育施設</v>
          </cell>
          <cell r="C441" t="str">
            <v>上荻野小学校</v>
          </cell>
          <cell r="D441" t="str">
            <v>体育器具庫</v>
          </cell>
          <cell r="E441">
            <v>50.49</v>
          </cell>
          <cell r="F441">
            <v>1</v>
          </cell>
          <cell r="G441">
            <v>0</v>
          </cell>
          <cell r="H441">
            <v>32587</v>
          </cell>
        </row>
        <row r="442">
          <cell r="A442">
            <v>504</v>
          </cell>
          <cell r="B442" t="str">
            <v>学校教育施設</v>
          </cell>
          <cell r="C442" t="str">
            <v>上荻野小学校</v>
          </cell>
          <cell r="D442" t="str">
            <v>楽焼庫</v>
          </cell>
          <cell r="E442">
            <v>13.9</v>
          </cell>
          <cell r="F442">
            <v>1</v>
          </cell>
          <cell r="G442">
            <v>0</v>
          </cell>
          <cell r="H442">
            <v>33694</v>
          </cell>
        </row>
        <row r="443">
          <cell r="A443">
            <v>505</v>
          </cell>
          <cell r="B443" t="str">
            <v>学校教育施設</v>
          </cell>
          <cell r="C443" t="str">
            <v>上荻野小学校</v>
          </cell>
          <cell r="D443" t="str">
            <v>屋外便所</v>
          </cell>
          <cell r="E443">
            <v>19.239999999999998</v>
          </cell>
          <cell r="F443">
            <v>1</v>
          </cell>
          <cell r="G443">
            <v>0</v>
          </cell>
          <cell r="H443">
            <v>36972</v>
          </cell>
        </row>
        <row r="444">
          <cell r="A444">
            <v>506</v>
          </cell>
          <cell r="B444" t="str">
            <v>学校教育施設</v>
          </cell>
          <cell r="C444" t="str">
            <v>上荻野小学校</v>
          </cell>
          <cell r="D444" t="str">
            <v>物置</v>
          </cell>
          <cell r="E444">
            <v>9.42</v>
          </cell>
          <cell r="F444">
            <v>1</v>
          </cell>
          <cell r="G444">
            <v>0</v>
          </cell>
          <cell r="H444">
            <v>31418</v>
          </cell>
        </row>
        <row r="445">
          <cell r="A445">
            <v>507</v>
          </cell>
          <cell r="B445" t="str">
            <v>学校教育施設</v>
          </cell>
          <cell r="C445" t="str">
            <v>飯山小学校</v>
          </cell>
          <cell r="D445" t="str">
            <v>体育館棟</v>
          </cell>
          <cell r="E445">
            <v>1880.38</v>
          </cell>
          <cell r="F445">
            <v>1</v>
          </cell>
          <cell r="G445">
            <v>1</v>
          </cell>
          <cell r="H445">
            <v>30765</v>
          </cell>
        </row>
        <row r="446">
          <cell r="A446">
            <v>508</v>
          </cell>
          <cell r="B446" t="str">
            <v>学校教育施設</v>
          </cell>
          <cell r="C446" t="str">
            <v>飯山小学校</v>
          </cell>
          <cell r="D446" t="str">
            <v>南棟校舎</v>
          </cell>
          <cell r="E446">
            <v>3141.94</v>
          </cell>
          <cell r="F446">
            <v>1</v>
          </cell>
          <cell r="G446">
            <v>0</v>
          </cell>
          <cell r="H446">
            <v>30765</v>
          </cell>
        </row>
        <row r="447">
          <cell r="A447">
            <v>509</v>
          </cell>
          <cell r="B447" t="str">
            <v>学校教育施設</v>
          </cell>
          <cell r="C447" t="str">
            <v>飯山小学校</v>
          </cell>
          <cell r="D447" t="str">
            <v>北棟校舎</v>
          </cell>
          <cell r="E447">
            <v>1327.26</v>
          </cell>
          <cell r="F447">
            <v>1</v>
          </cell>
          <cell r="G447">
            <v>0</v>
          </cell>
          <cell r="H447">
            <v>30765</v>
          </cell>
        </row>
        <row r="448">
          <cell r="A448">
            <v>512</v>
          </cell>
          <cell r="B448" t="str">
            <v>学校教育施設</v>
          </cell>
          <cell r="C448" t="str">
            <v>飯山小学校</v>
          </cell>
          <cell r="D448" t="str">
            <v>プール更衣室</v>
          </cell>
          <cell r="E448">
            <v>66.19</v>
          </cell>
          <cell r="F448">
            <v>1</v>
          </cell>
          <cell r="G448">
            <v>0</v>
          </cell>
          <cell r="H448">
            <v>30854</v>
          </cell>
        </row>
        <row r="449">
          <cell r="A449">
            <v>513</v>
          </cell>
          <cell r="B449" t="str">
            <v>学校教育施設</v>
          </cell>
          <cell r="C449" t="str">
            <v>飯山小学校</v>
          </cell>
          <cell r="D449" t="str">
            <v>倉庫</v>
          </cell>
          <cell r="E449">
            <v>5</v>
          </cell>
          <cell r="F449">
            <v>1</v>
          </cell>
          <cell r="G449">
            <v>0</v>
          </cell>
          <cell r="H449">
            <v>37316</v>
          </cell>
        </row>
        <row r="450">
          <cell r="A450">
            <v>514</v>
          </cell>
          <cell r="B450" t="str">
            <v>学校教育施設</v>
          </cell>
          <cell r="C450" t="str">
            <v>森の里小学校</v>
          </cell>
          <cell r="D450" t="str">
            <v>南棟、西棟、中央棟校舎</v>
          </cell>
          <cell r="E450">
            <v>5551.88</v>
          </cell>
          <cell r="F450">
            <v>3</v>
          </cell>
          <cell r="G450">
            <v>1</v>
          </cell>
          <cell r="H450">
            <v>31121</v>
          </cell>
        </row>
        <row r="451">
          <cell r="A451">
            <v>515</v>
          </cell>
          <cell r="B451" t="str">
            <v>学校教育施設</v>
          </cell>
          <cell r="C451" t="str">
            <v>森の里小学校</v>
          </cell>
          <cell r="D451" t="str">
            <v>プール更衣室</v>
          </cell>
          <cell r="E451">
            <v>90.15</v>
          </cell>
          <cell r="F451">
            <v>1</v>
          </cell>
          <cell r="G451">
            <v>0</v>
          </cell>
          <cell r="H451">
            <v>31212</v>
          </cell>
        </row>
        <row r="452">
          <cell r="A452">
            <v>516</v>
          </cell>
          <cell r="B452" t="str">
            <v>学校教育施設</v>
          </cell>
          <cell r="C452" t="str">
            <v>森の里小学校</v>
          </cell>
          <cell r="D452" t="str">
            <v>体育館棟</v>
          </cell>
          <cell r="E452">
            <v>1885.67</v>
          </cell>
          <cell r="F452">
            <v>1</v>
          </cell>
          <cell r="G452">
            <v>0</v>
          </cell>
          <cell r="H452">
            <v>31808</v>
          </cell>
        </row>
        <row r="453">
          <cell r="A453">
            <v>518</v>
          </cell>
          <cell r="B453" t="str">
            <v>学校教育施設</v>
          </cell>
          <cell r="C453" t="str">
            <v>森の里小学校</v>
          </cell>
          <cell r="D453" t="str">
            <v>東棟校舎</v>
          </cell>
          <cell r="E453">
            <v>733.66</v>
          </cell>
          <cell r="F453">
            <v>1</v>
          </cell>
          <cell r="G453">
            <v>0</v>
          </cell>
          <cell r="H453">
            <v>32958</v>
          </cell>
        </row>
        <row r="454">
          <cell r="A454">
            <v>519</v>
          </cell>
          <cell r="B454" t="str">
            <v>学校教育施設</v>
          </cell>
          <cell r="C454" t="str">
            <v>依知小学校</v>
          </cell>
          <cell r="D454" t="str">
            <v>校舎棟</v>
          </cell>
          <cell r="E454">
            <v>4428.49</v>
          </cell>
          <cell r="F454">
            <v>1</v>
          </cell>
          <cell r="G454">
            <v>1</v>
          </cell>
          <cell r="H454">
            <v>28581</v>
          </cell>
        </row>
        <row r="455">
          <cell r="A455">
            <v>520</v>
          </cell>
          <cell r="B455" t="str">
            <v>学校教育施設</v>
          </cell>
          <cell r="C455" t="str">
            <v>依知小学校</v>
          </cell>
          <cell r="D455" t="str">
            <v>体育館</v>
          </cell>
          <cell r="E455">
            <v>850</v>
          </cell>
          <cell r="F455">
            <v>1</v>
          </cell>
          <cell r="G455">
            <v>0</v>
          </cell>
          <cell r="H455">
            <v>25645</v>
          </cell>
        </row>
        <row r="456">
          <cell r="A456">
            <v>521</v>
          </cell>
          <cell r="B456" t="str">
            <v>学校教育施設</v>
          </cell>
          <cell r="C456" t="str">
            <v>依知小学校</v>
          </cell>
          <cell r="D456" t="str">
            <v>プール更衣室</v>
          </cell>
          <cell r="E456">
            <v>60.45</v>
          </cell>
          <cell r="F456">
            <v>1</v>
          </cell>
          <cell r="G456">
            <v>0</v>
          </cell>
          <cell r="H456">
            <v>30158</v>
          </cell>
        </row>
        <row r="457">
          <cell r="A457">
            <v>523</v>
          </cell>
          <cell r="B457" t="str">
            <v>学校教育施設</v>
          </cell>
          <cell r="C457" t="str">
            <v>依知小学校</v>
          </cell>
          <cell r="D457" t="str">
            <v>石油プロパン庫</v>
          </cell>
          <cell r="E457">
            <v>12.19</v>
          </cell>
          <cell r="F457">
            <v>1</v>
          </cell>
          <cell r="G457">
            <v>0</v>
          </cell>
          <cell r="H457">
            <v>31868</v>
          </cell>
        </row>
        <row r="458">
          <cell r="A458">
            <v>524</v>
          </cell>
          <cell r="B458" t="str">
            <v>学校教育施設</v>
          </cell>
          <cell r="C458" t="str">
            <v>依知小学校</v>
          </cell>
          <cell r="D458" t="str">
            <v>楽焼庫</v>
          </cell>
          <cell r="E458">
            <v>10.81</v>
          </cell>
          <cell r="F458">
            <v>1</v>
          </cell>
          <cell r="G458">
            <v>0</v>
          </cell>
          <cell r="H458">
            <v>31868</v>
          </cell>
        </row>
        <row r="459">
          <cell r="A459">
            <v>526</v>
          </cell>
          <cell r="B459" t="str">
            <v>学校教育施設</v>
          </cell>
          <cell r="C459" t="str">
            <v>戸田小学校</v>
          </cell>
          <cell r="D459" t="str">
            <v>北棟校舎</v>
          </cell>
          <cell r="E459">
            <v>2158</v>
          </cell>
          <cell r="F459">
            <v>1</v>
          </cell>
          <cell r="G459">
            <v>1</v>
          </cell>
          <cell r="H459">
            <v>32202</v>
          </cell>
        </row>
        <row r="460">
          <cell r="A460">
            <v>527</v>
          </cell>
          <cell r="B460" t="str">
            <v>学校教育施設</v>
          </cell>
          <cell r="C460" t="str">
            <v>戸田小学校</v>
          </cell>
          <cell r="D460" t="str">
            <v>南棟校舎</v>
          </cell>
          <cell r="E460">
            <v>3349</v>
          </cell>
          <cell r="F460">
            <v>1</v>
          </cell>
          <cell r="G460">
            <v>0</v>
          </cell>
          <cell r="H460">
            <v>32202</v>
          </cell>
        </row>
        <row r="461">
          <cell r="A461">
            <v>528</v>
          </cell>
          <cell r="B461" t="str">
            <v>学校教育施設</v>
          </cell>
          <cell r="C461" t="str">
            <v>戸田小学校</v>
          </cell>
          <cell r="D461" t="str">
            <v>中央校舎</v>
          </cell>
          <cell r="E461">
            <v>644</v>
          </cell>
          <cell r="F461">
            <v>1</v>
          </cell>
          <cell r="G461">
            <v>0</v>
          </cell>
          <cell r="H461">
            <v>32202</v>
          </cell>
        </row>
        <row r="462">
          <cell r="A462">
            <v>529</v>
          </cell>
          <cell r="B462" t="str">
            <v>学校教育施設</v>
          </cell>
          <cell r="C462" t="str">
            <v>戸田小学校</v>
          </cell>
          <cell r="D462" t="str">
            <v>体育館棟</v>
          </cell>
          <cell r="E462">
            <v>1361.11</v>
          </cell>
          <cell r="F462">
            <v>1</v>
          </cell>
          <cell r="G462">
            <v>0</v>
          </cell>
          <cell r="H462">
            <v>32202</v>
          </cell>
        </row>
        <row r="463">
          <cell r="A463">
            <v>531</v>
          </cell>
          <cell r="B463" t="str">
            <v>学校教育施設</v>
          </cell>
          <cell r="C463" t="str">
            <v>戸田小学校</v>
          </cell>
          <cell r="D463" t="str">
            <v>器具庫</v>
          </cell>
          <cell r="E463">
            <v>47.64</v>
          </cell>
          <cell r="F463">
            <v>1</v>
          </cell>
          <cell r="G463">
            <v>0</v>
          </cell>
          <cell r="H463">
            <v>32203</v>
          </cell>
        </row>
        <row r="464">
          <cell r="A464">
            <v>532</v>
          </cell>
          <cell r="B464" t="str">
            <v>学校教育施設</v>
          </cell>
          <cell r="C464" t="str">
            <v>戸田小学校</v>
          </cell>
          <cell r="D464" t="str">
            <v>物置</v>
          </cell>
          <cell r="E464">
            <v>14.9</v>
          </cell>
          <cell r="F464">
            <v>1</v>
          </cell>
          <cell r="G464">
            <v>0</v>
          </cell>
          <cell r="H464">
            <v>32234</v>
          </cell>
        </row>
        <row r="465">
          <cell r="A465">
            <v>533</v>
          </cell>
          <cell r="B465" t="str">
            <v>学校教育施設</v>
          </cell>
          <cell r="C465" t="str">
            <v>戸田小学校</v>
          </cell>
          <cell r="D465" t="str">
            <v>プール更衣棟</v>
          </cell>
          <cell r="E465">
            <v>100</v>
          </cell>
          <cell r="F465">
            <v>1</v>
          </cell>
          <cell r="G465">
            <v>0</v>
          </cell>
          <cell r="H465">
            <v>32310</v>
          </cell>
        </row>
        <row r="466">
          <cell r="A466">
            <v>534</v>
          </cell>
          <cell r="B466" t="str">
            <v>学校教育施設</v>
          </cell>
          <cell r="C466" t="str">
            <v>上依知小学校</v>
          </cell>
          <cell r="D466" t="str">
            <v>南棟校舎</v>
          </cell>
          <cell r="E466">
            <v>4237.7700000000004</v>
          </cell>
          <cell r="F466">
            <v>1</v>
          </cell>
          <cell r="G466">
            <v>1</v>
          </cell>
          <cell r="H466">
            <v>34752</v>
          </cell>
        </row>
        <row r="467">
          <cell r="A467">
            <v>535</v>
          </cell>
          <cell r="B467" t="str">
            <v>学校教育施設</v>
          </cell>
          <cell r="C467" t="str">
            <v>上依知小学校</v>
          </cell>
          <cell r="D467" t="str">
            <v>北棟校舎</v>
          </cell>
          <cell r="E467">
            <v>2385.34</v>
          </cell>
          <cell r="F467">
            <v>1</v>
          </cell>
          <cell r="G467">
            <v>0</v>
          </cell>
          <cell r="H467">
            <v>34752</v>
          </cell>
        </row>
        <row r="468">
          <cell r="A468">
            <v>536</v>
          </cell>
          <cell r="B468" t="str">
            <v>学校教育施設</v>
          </cell>
          <cell r="C468" t="str">
            <v>上依知小学校</v>
          </cell>
          <cell r="D468" t="str">
            <v>体育館</v>
          </cell>
          <cell r="E468">
            <v>1264.1600000000001</v>
          </cell>
          <cell r="F468">
            <v>1</v>
          </cell>
          <cell r="G468">
            <v>0</v>
          </cell>
          <cell r="H468">
            <v>34752</v>
          </cell>
        </row>
        <row r="469">
          <cell r="A469">
            <v>537</v>
          </cell>
          <cell r="B469" t="str">
            <v>学校教育施設</v>
          </cell>
          <cell r="C469" t="str">
            <v>上依知小学校</v>
          </cell>
          <cell r="D469" t="str">
            <v>プール更衣棟</v>
          </cell>
          <cell r="E469">
            <v>102.76</v>
          </cell>
          <cell r="F469">
            <v>1</v>
          </cell>
          <cell r="G469">
            <v>0</v>
          </cell>
          <cell r="H469">
            <v>34752</v>
          </cell>
        </row>
        <row r="470">
          <cell r="A470">
            <v>538</v>
          </cell>
          <cell r="B470" t="str">
            <v>学校教育施設</v>
          </cell>
          <cell r="C470" t="str">
            <v>上依知小学校</v>
          </cell>
          <cell r="D470" t="str">
            <v>体育器具庫</v>
          </cell>
          <cell r="E470">
            <v>46.24</v>
          </cell>
          <cell r="F470">
            <v>1</v>
          </cell>
          <cell r="G470">
            <v>0</v>
          </cell>
          <cell r="H470">
            <v>34789</v>
          </cell>
        </row>
        <row r="471">
          <cell r="A471">
            <v>539</v>
          </cell>
          <cell r="B471" t="str">
            <v>学校教育施設</v>
          </cell>
          <cell r="C471" t="str">
            <v>厚木中学校</v>
          </cell>
          <cell r="D471" t="str">
            <v>西棟校舎</v>
          </cell>
          <cell r="E471">
            <v>2213.94</v>
          </cell>
          <cell r="F471">
            <v>1</v>
          </cell>
          <cell r="G471">
            <v>1</v>
          </cell>
          <cell r="H471">
            <v>27911</v>
          </cell>
        </row>
        <row r="472">
          <cell r="A472">
            <v>540</v>
          </cell>
          <cell r="B472" t="str">
            <v>学校教育施設</v>
          </cell>
          <cell r="C472" t="str">
            <v>厚木中学校</v>
          </cell>
          <cell r="D472" t="str">
            <v>北棟校舎</v>
          </cell>
          <cell r="E472">
            <v>4612.0600000000004</v>
          </cell>
          <cell r="F472">
            <v>1</v>
          </cell>
          <cell r="G472">
            <v>0</v>
          </cell>
          <cell r="H472">
            <v>27911</v>
          </cell>
        </row>
        <row r="473">
          <cell r="A473">
            <v>542</v>
          </cell>
          <cell r="B473" t="str">
            <v>学校教育施設</v>
          </cell>
          <cell r="C473" t="str">
            <v>厚木中学校</v>
          </cell>
          <cell r="D473" t="str">
            <v>プール更衣室</v>
          </cell>
          <cell r="E473">
            <v>58.79</v>
          </cell>
          <cell r="F473">
            <v>1</v>
          </cell>
          <cell r="G473">
            <v>0</v>
          </cell>
          <cell r="H473">
            <v>29426</v>
          </cell>
        </row>
        <row r="474">
          <cell r="A474">
            <v>543</v>
          </cell>
          <cell r="B474" t="str">
            <v>学校教育施設</v>
          </cell>
          <cell r="C474" t="str">
            <v>厚木中学校</v>
          </cell>
          <cell r="D474" t="str">
            <v>体育器具庫</v>
          </cell>
          <cell r="E474">
            <v>66.989999999999995</v>
          </cell>
          <cell r="F474">
            <v>1</v>
          </cell>
          <cell r="G474">
            <v>0</v>
          </cell>
          <cell r="H474">
            <v>31867</v>
          </cell>
        </row>
        <row r="475">
          <cell r="A475">
            <v>544</v>
          </cell>
          <cell r="B475" t="str">
            <v>学校教育施設</v>
          </cell>
          <cell r="C475" t="str">
            <v>厚木中学校</v>
          </cell>
          <cell r="D475" t="str">
            <v>相談指導教室棟</v>
          </cell>
          <cell r="E475">
            <v>311.08999999999997</v>
          </cell>
          <cell r="F475">
            <v>1</v>
          </cell>
          <cell r="G475">
            <v>0</v>
          </cell>
          <cell r="H475">
            <v>32955</v>
          </cell>
        </row>
        <row r="476">
          <cell r="A476">
            <v>545</v>
          </cell>
          <cell r="B476" t="str">
            <v>学校教育施設</v>
          </cell>
          <cell r="C476" t="str">
            <v>厚木中学校</v>
          </cell>
          <cell r="D476" t="str">
            <v>屋外便所</v>
          </cell>
          <cell r="E476">
            <v>17.079999999999998</v>
          </cell>
          <cell r="F476">
            <v>1</v>
          </cell>
          <cell r="G476">
            <v>0</v>
          </cell>
          <cell r="H476">
            <v>37316</v>
          </cell>
        </row>
        <row r="477">
          <cell r="A477">
            <v>546</v>
          </cell>
          <cell r="B477" t="str">
            <v>学校教育施設</v>
          </cell>
          <cell r="C477" t="str">
            <v>厚木中学校</v>
          </cell>
          <cell r="D477" t="str">
            <v>体育館</v>
          </cell>
          <cell r="E477">
            <v>1735.86</v>
          </cell>
          <cell r="F477">
            <v>1</v>
          </cell>
          <cell r="G477">
            <v>0</v>
          </cell>
          <cell r="H477">
            <v>37650</v>
          </cell>
        </row>
        <row r="478">
          <cell r="A478">
            <v>549</v>
          </cell>
          <cell r="B478" t="str">
            <v>学校教育施設</v>
          </cell>
          <cell r="C478" t="str">
            <v>厚木中学校</v>
          </cell>
          <cell r="D478" t="str">
            <v>部活倉庫</v>
          </cell>
          <cell r="E478">
            <v>106.2</v>
          </cell>
          <cell r="F478">
            <v>1</v>
          </cell>
          <cell r="G478">
            <v>0</v>
          </cell>
          <cell r="H478">
            <v>38436</v>
          </cell>
        </row>
        <row r="479">
          <cell r="A479">
            <v>552</v>
          </cell>
          <cell r="B479" t="str">
            <v>学校教育施設</v>
          </cell>
          <cell r="C479" t="str">
            <v>厚木中学校</v>
          </cell>
          <cell r="D479" t="str">
            <v>部室</v>
          </cell>
          <cell r="E479">
            <v>32</v>
          </cell>
          <cell r="F479">
            <v>1</v>
          </cell>
          <cell r="G479">
            <v>0</v>
          </cell>
          <cell r="H479">
            <v>30375</v>
          </cell>
        </row>
        <row r="480">
          <cell r="A480">
            <v>553</v>
          </cell>
          <cell r="B480" t="str">
            <v>学校教育施設</v>
          </cell>
          <cell r="C480" t="str">
            <v>荻野中学校</v>
          </cell>
          <cell r="D480" t="str">
            <v>東棟校舎</v>
          </cell>
          <cell r="E480">
            <v>3400.53</v>
          </cell>
          <cell r="F480">
            <v>1</v>
          </cell>
          <cell r="G480">
            <v>1</v>
          </cell>
          <cell r="H480">
            <v>28209</v>
          </cell>
        </row>
        <row r="481">
          <cell r="A481">
            <v>555</v>
          </cell>
          <cell r="B481" t="str">
            <v>学校教育施設</v>
          </cell>
          <cell r="C481" t="str">
            <v>荻野中学校</v>
          </cell>
          <cell r="D481" t="str">
            <v>体育館</v>
          </cell>
          <cell r="E481">
            <v>908</v>
          </cell>
          <cell r="F481">
            <v>1</v>
          </cell>
          <cell r="G481">
            <v>0</v>
          </cell>
          <cell r="H481">
            <v>27113</v>
          </cell>
        </row>
        <row r="482">
          <cell r="A482">
            <v>556</v>
          </cell>
          <cell r="B482" t="str">
            <v>学校教育施設</v>
          </cell>
          <cell r="C482" t="str">
            <v>荻野中学校</v>
          </cell>
          <cell r="D482" t="str">
            <v>西棟校舎</v>
          </cell>
          <cell r="E482">
            <v>1755.18</v>
          </cell>
          <cell r="F482">
            <v>1</v>
          </cell>
          <cell r="G482">
            <v>0</v>
          </cell>
          <cell r="H482">
            <v>30033</v>
          </cell>
        </row>
        <row r="483">
          <cell r="A483">
            <v>558</v>
          </cell>
          <cell r="B483" t="str">
            <v>学校教育施設</v>
          </cell>
          <cell r="C483" t="str">
            <v>荻野中学校</v>
          </cell>
          <cell r="D483" t="str">
            <v>中央棟校舎</v>
          </cell>
          <cell r="E483">
            <v>1940.52</v>
          </cell>
          <cell r="F483">
            <v>1</v>
          </cell>
          <cell r="G483">
            <v>0</v>
          </cell>
          <cell r="H483">
            <v>30033</v>
          </cell>
        </row>
        <row r="484">
          <cell r="A484">
            <v>560</v>
          </cell>
          <cell r="B484" t="str">
            <v>学校教育施設</v>
          </cell>
          <cell r="C484" t="str">
            <v>荻野中学校</v>
          </cell>
          <cell r="D484" t="str">
            <v>体育器具庫</v>
          </cell>
          <cell r="E484">
            <v>27.18</v>
          </cell>
          <cell r="F484">
            <v>1</v>
          </cell>
          <cell r="G484">
            <v>0</v>
          </cell>
          <cell r="H484">
            <v>31502</v>
          </cell>
        </row>
        <row r="485">
          <cell r="A485">
            <v>561</v>
          </cell>
          <cell r="B485" t="str">
            <v>学校教育施設</v>
          </cell>
          <cell r="C485" t="str">
            <v>荻野中学校</v>
          </cell>
          <cell r="D485" t="str">
            <v>プール更衣室</v>
          </cell>
          <cell r="E485">
            <v>58</v>
          </cell>
          <cell r="F485">
            <v>1</v>
          </cell>
          <cell r="G485">
            <v>0</v>
          </cell>
          <cell r="H485">
            <v>28682</v>
          </cell>
        </row>
        <row r="486">
          <cell r="A486">
            <v>562</v>
          </cell>
          <cell r="B486" t="str">
            <v>学校教育施設</v>
          </cell>
          <cell r="C486" t="str">
            <v>荻野中学校</v>
          </cell>
          <cell r="D486" t="str">
            <v>部室</v>
          </cell>
          <cell r="E486">
            <v>122.4</v>
          </cell>
          <cell r="F486">
            <v>1</v>
          </cell>
          <cell r="G486">
            <v>0</v>
          </cell>
          <cell r="H486">
            <v>32598</v>
          </cell>
        </row>
        <row r="487">
          <cell r="A487">
            <v>563</v>
          </cell>
          <cell r="B487" t="str">
            <v>学校教育施設</v>
          </cell>
          <cell r="C487" t="str">
            <v>荻野中学校</v>
          </cell>
          <cell r="D487" t="str">
            <v>南棟校舎</v>
          </cell>
          <cell r="E487">
            <v>664.1</v>
          </cell>
          <cell r="F487">
            <v>1</v>
          </cell>
          <cell r="G487">
            <v>0</v>
          </cell>
          <cell r="H487">
            <v>34047</v>
          </cell>
        </row>
        <row r="488">
          <cell r="A488">
            <v>564</v>
          </cell>
          <cell r="B488" t="str">
            <v>学校教育施設</v>
          </cell>
          <cell r="C488" t="str">
            <v>荻野中学校</v>
          </cell>
          <cell r="D488" t="str">
            <v>屋外便所・石灰庫</v>
          </cell>
          <cell r="E488">
            <v>23.46</v>
          </cell>
          <cell r="F488">
            <v>1</v>
          </cell>
          <cell r="G488">
            <v>0</v>
          </cell>
          <cell r="H488">
            <v>37355</v>
          </cell>
        </row>
        <row r="489">
          <cell r="A489">
            <v>566</v>
          </cell>
          <cell r="B489" t="str">
            <v>学校教育施設</v>
          </cell>
          <cell r="C489" t="str">
            <v>睦合中学校</v>
          </cell>
          <cell r="D489" t="str">
            <v>北棟校舎</v>
          </cell>
          <cell r="E489">
            <v>3520.99</v>
          </cell>
          <cell r="F489">
            <v>1</v>
          </cell>
          <cell r="G489">
            <v>1</v>
          </cell>
          <cell r="H489">
            <v>27841</v>
          </cell>
        </row>
        <row r="490">
          <cell r="A490">
            <v>567</v>
          </cell>
          <cell r="B490" t="str">
            <v>学校教育施設</v>
          </cell>
          <cell r="C490" t="str">
            <v>睦合中学校</v>
          </cell>
          <cell r="D490" t="str">
            <v>南棟校舎</v>
          </cell>
          <cell r="E490">
            <v>4092.59</v>
          </cell>
          <cell r="F490">
            <v>1</v>
          </cell>
          <cell r="G490">
            <v>0</v>
          </cell>
          <cell r="H490">
            <v>30177</v>
          </cell>
        </row>
        <row r="491">
          <cell r="A491">
            <v>568</v>
          </cell>
          <cell r="B491" t="str">
            <v>学校教育施設</v>
          </cell>
          <cell r="C491" t="str">
            <v>睦合中学校</v>
          </cell>
          <cell r="D491" t="str">
            <v>体育館</v>
          </cell>
          <cell r="E491">
            <v>850</v>
          </cell>
          <cell r="F491">
            <v>1</v>
          </cell>
          <cell r="G491">
            <v>0</v>
          </cell>
          <cell r="H491">
            <v>25196</v>
          </cell>
        </row>
        <row r="492">
          <cell r="A492">
            <v>569</v>
          </cell>
          <cell r="B492" t="str">
            <v>学校教育施設</v>
          </cell>
          <cell r="C492" t="str">
            <v>睦合中学校</v>
          </cell>
          <cell r="D492" t="str">
            <v>部室</v>
          </cell>
          <cell r="E492">
            <v>73.45</v>
          </cell>
          <cell r="F492">
            <v>1</v>
          </cell>
          <cell r="G492">
            <v>0</v>
          </cell>
          <cell r="H492">
            <v>31125</v>
          </cell>
        </row>
        <row r="493">
          <cell r="A493">
            <v>570</v>
          </cell>
          <cell r="B493" t="str">
            <v>学校教育施設</v>
          </cell>
          <cell r="C493" t="str">
            <v>睦合中学校</v>
          </cell>
          <cell r="D493" t="str">
            <v>油庫</v>
          </cell>
          <cell r="E493">
            <v>4.49</v>
          </cell>
          <cell r="F493">
            <v>1</v>
          </cell>
          <cell r="G493">
            <v>0</v>
          </cell>
          <cell r="H493">
            <v>31125</v>
          </cell>
        </row>
        <row r="494">
          <cell r="A494">
            <v>571</v>
          </cell>
          <cell r="B494" t="str">
            <v>学校教育施設</v>
          </cell>
          <cell r="C494" t="str">
            <v>睦合中学校</v>
          </cell>
          <cell r="D494" t="str">
            <v>プール更衣室</v>
          </cell>
          <cell r="E494">
            <v>62.87</v>
          </cell>
          <cell r="F494">
            <v>1</v>
          </cell>
          <cell r="G494">
            <v>0</v>
          </cell>
          <cell r="H494">
            <v>26854</v>
          </cell>
        </row>
        <row r="495">
          <cell r="A495">
            <v>572</v>
          </cell>
          <cell r="B495" t="str">
            <v>学校教育施設</v>
          </cell>
          <cell r="C495" t="str">
            <v>睦合中学校</v>
          </cell>
          <cell r="D495" t="str">
            <v>体育器具庫</v>
          </cell>
          <cell r="E495">
            <v>27.18</v>
          </cell>
          <cell r="F495">
            <v>1</v>
          </cell>
          <cell r="G495">
            <v>0</v>
          </cell>
          <cell r="H495">
            <v>31475</v>
          </cell>
        </row>
        <row r="496">
          <cell r="A496">
            <v>573</v>
          </cell>
          <cell r="B496" t="str">
            <v>学校教育施設</v>
          </cell>
          <cell r="C496" t="str">
            <v>睦合中学校</v>
          </cell>
          <cell r="D496" t="str">
            <v>部室</v>
          </cell>
          <cell r="E496">
            <v>78.44</v>
          </cell>
          <cell r="F496">
            <v>1</v>
          </cell>
          <cell r="G496">
            <v>0</v>
          </cell>
          <cell r="H496">
            <v>31861</v>
          </cell>
        </row>
        <row r="497">
          <cell r="A497">
            <v>575</v>
          </cell>
          <cell r="B497" t="str">
            <v>学校教育施設</v>
          </cell>
          <cell r="C497" t="str">
            <v>小鮎中学校</v>
          </cell>
          <cell r="D497" t="str">
            <v>北棟校舎</v>
          </cell>
          <cell r="E497">
            <v>1121.72</v>
          </cell>
          <cell r="F497">
            <v>1</v>
          </cell>
          <cell r="G497">
            <v>1</v>
          </cell>
          <cell r="H497">
            <v>25810</v>
          </cell>
        </row>
        <row r="498">
          <cell r="A498">
            <v>576</v>
          </cell>
          <cell r="B498" t="str">
            <v>学校教育施設</v>
          </cell>
          <cell r="C498" t="str">
            <v>小鮎中学校</v>
          </cell>
          <cell r="D498" t="str">
            <v>体育館</v>
          </cell>
          <cell r="E498">
            <v>850</v>
          </cell>
          <cell r="F498">
            <v>1</v>
          </cell>
          <cell r="G498">
            <v>0</v>
          </cell>
          <cell r="H498">
            <v>26351</v>
          </cell>
        </row>
        <row r="499">
          <cell r="A499">
            <v>577</v>
          </cell>
          <cell r="B499" t="str">
            <v>学校教育施設</v>
          </cell>
          <cell r="C499" t="str">
            <v>小鮎中学校</v>
          </cell>
          <cell r="D499" t="str">
            <v>中央棟、東棟校舎</v>
          </cell>
          <cell r="E499">
            <v>2681.45</v>
          </cell>
          <cell r="F499">
            <v>2</v>
          </cell>
          <cell r="G499">
            <v>0</v>
          </cell>
          <cell r="H499">
            <v>28583</v>
          </cell>
        </row>
        <row r="500">
          <cell r="A500">
            <v>578</v>
          </cell>
          <cell r="B500" t="str">
            <v>学校教育施設</v>
          </cell>
          <cell r="C500" t="str">
            <v>小鮎中学校</v>
          </cell>
          <cell r="D500" t="str">
            <v>プール更衣室</v>
          </cell>
          <cell r="E500">
            <v>58.08</v>
          </cell>
          <cell r="F500">
            <v>1</v>
          </cell>
          <cell r="G500">
            <v>0</v>
          </cell>
          <cell r="H500">
            <v>30533</v>
          </cell>
        </row>
        <row r="501">
          <cell r="A501">
            <v>579</v>
          </cell>
          <cell r="B501" t="str">
            <v>学校教育施設</v>
          </cell>
          <cell r="C501" t="str">
            <v>小鮎中学校</v>
          </cell>
          <cell r="D501" t="str">
            <v>体育器具庫</v>
          </cell>
          <cell r="E501">
            <v>27.18</v>
          </cell>
          <cell r="F501">
            <v>1</v>
          </cell>
          <cell r="G501">
            <v>0</v>
          </cell>
          <cell r="H501">
            <v>31476</v>
          </cell>
        </row>
        <row r="502">
          <cell r="A502">
            <v>580</v>
          </cell>
          <cell r="B502" t="str">
            <v>学校教育施設</v>
          </cell>
          <cell r="C502" t="str">
            <v>小鮎中学校</v>
          </cell>
          <cell r="D502" t="str">
            <v>西棟校舎</v>
          </cell>
          <cell r="E502">
            <v>1923.2</v>
          </cell>
          <cell r="F502">
            <v>1</v>
          </cell>
          <cell r="G502">
            <v>0</v>
          </cell>
          <cell r="H502">
            <v>31477</v>
          </cell>
        </row>
        <row r="503">
          <cell r="A503">
            <v>581</v>
          </cell>
          <cell r="B503" t="str">
            <v>学校教育施設</v>
          </cell>
          <cell r="C503" t="str">
            <v>小鮎中学校</v>
          </cell>
          <cell r="D503" t="str">
            <v>部室</v>
          </cell>
          <cell r="E503">
            <v>122.42</v>
          </cell>
          <cell r="F503">
            <v>1</v>
          </cell>
          <cell r="G503">
            <v>0</v>
          </cell>
          <cell r="H503">
            <v>32090</v>
          </cell>
        </row>
        <row r="504">
          <cell r="A504">
            <v>582</v>
          </cell>
          <cell r="B504" t="str">
            <v>学校教育施設</v>
          </cell>
          <cell r="C504" t="str">
            <v>小鮎中学校</v>
          </cell>
          <cell r="D504" t="str">
            <v>南棟'校舎</v>
          </cell>
          <cell r="E504">
            <v>1068.9000000000001</v>
          </cell>
          <cell r="F504">
            <v>1</v>
          </cell>
          <cell r="G504">
            <v>0</v>
          </cell>
          <cell r="H504">
            <v>33683</v>
          </cell>
        </row>
        <row r="505">
          <cell r="A505">
            <v>585</v>
          </cell>
          <cell r="B505" t="str">
            <v>学校教育施設</v>
          </cell>
          <cell r="C505" t="str">
            <v>玉川中学校</v>
          </cell>
          <cell r="D505" t="str">
            <v>西棟、東棟、北棟校舎</v>
          </cell>
          <cell r="E505">
            <v>4921.46</v>
          </cell>
          <cell r="F505">
            <v>3</v>
          </cell>
          <cell r="G505">
            <v>1</v>
          </cell>
          <cell r="H505">
            <v>28948</v>
          </cell>
        </row>
        <row r="506">
          <cell r="A506">
            <v>588</v>
          </cell>
          <cell r="B506" t="str">
            <v>学校教育施設</v>
          </cell>
          <cell r="C506" t="str">
            <v>玉川中学校</v>
          </cell>
          <cell r="D506" t="str">
            <v>体育館</v>
          </cell>
          <cell r="E506">
            <v>930.65</v>
          </cell>
          <cell r="F506">
            <v>1</v>
          </cell>
          <cell r="G506">
            <v>0</v>
          </cell>
          <cell r="H506">
            <v>28948</v>
          </cell>
        </row>
        <row r="507">
          <cell r="A507">
            <v>589</v>
          </cell>
          <cell r="B507" t="str">
            <v>学校教育施設</v>
          </cell>
          <cell r="C507" t="str">
            <v>玉川中学校</v>
          </cell>
          <cell r="D507" t="str">
            <v>プール更衣室</v>
          </cell>
          <cell r="E507">
            <v>58</v>
          </cell>
          <cell r="F507">
            <v>1</v>
          </cell>
          <cell r="G507">
            <v>0</v>
          </cell>
          <cell r="H507">
            <v>29053</v>
          </cell>
        </row>
        <row r="508">
          <cell r="A508">
            <v>590</v>
          </cell>
          <cell r="B508" t="str">
            <v>学校教育施設</v>
          </cell>
          <cell r="C508" t="str">
            <v>玉川中学校</v>
          </cell>
          <cell r="D508" t="str">
            <v>部室</v>
          </cell>
          <cell r="E508">
            <v>34.17</v>
          </cell>
          <cell r="F508">
            <v>1</v>
          </cell>
          <cell r="G508">
            <v>0</v>
          </cell>
          <cell r="H508">
            <v>30963</v>
          </cell>
        </row>
        <row r="509">
          <cell r="A509">
            <v>591</v>
          </cell>
          <cell r="B509" t="str">
            <v>学校教育施設</v>
          </cell>
          <cell r="C509" t="str">
            <v>玉川中学校</v>
          </cell>
          <cell r="D509" t="str">
            <v>東北棟校舎</v>
          </cell>
          <cell r="E509">
            <v>1984.17</v>
          </cell>
          <cell r="F509">
            <v>1</v>
          </cell>
          <cell r="G509">
            <v>0</v>
          </cell>
          <cell r="H509">
            <v>31477</v>
          </cell>
        </row>
        <row r="510">
          <cell r="A510">
            <v>592</v>
          </cell>
          <cell r="B510" t="str">
            <v>学校教育施設</v>
          </cell>
          <cell r="C510" t="str">
            <v>玉川中学校</v>
          </cell>
          <cell r="D510" t="str">
            <v>体育器具庫</v>
          </cell>
          <cell r="E510">
            <v>50.49</v>
          </cell>
          <cell r="F510">
            <v>1</v>
          </cell>
          <cell r="G510">
            <v>0</v>
          </cell>
          <cell r="H510">
            <v>32233</v>
          </cell>
        </row>
        <row r="511">
          <cell r="A511">
            <v>593</v>
          </cell>
          <cell r="B511" t="str">
            <v>学校教育施設</v>
          </cell>
          <cell r="C511" t="str">
            <v>玉川中学校</v>
          </cell>
          <cell r="D511" t="str">
            <v>部室</v>
          </cell>
          <cell r="E511">
            <v>122.4</v>
          </cell>
          <cell r="F511">
            <v>1</v>
          </cell>
          <cell r="G511">
            <v>0</v>
          </cell>
          <cell r="H511">
            <v>32598</v>
          </cell>
        </row>
        <row r="512">
          <cell r="A512">
            <v>594</v>
          </cell>
          <cell r="B512" t="str">
            <v>学校教育施設</v>
          </cell>
          <cell r="C512" t="str">
            <v>玉川中学校</v>
          </cell>
          <cell r="D512" t="str">
            <v>楽焼庫</v>
          </cell>
          <cell r="E512">
            <v>14</v>
          </cell>
          <cell r="F512">
            <v>1</v>
          </cell>
          <cell r="G512">
            <v>0</v>
          </cell>
          <cell r="H512">
            <v>34029</v>
          </cell>
        </row>
        <row r="513">
          <cell r="A513">
            <v>596</v>
          </cell>
          <cell r="B513" t="str">
            <v>学校教育施設</v>
          </cell>
          <cell r="C513" t="str">
            <v>玉川中学校</v>
          </cell>
          <cell r="D513" t="str">
            <v>物置</v>
          </cell>
          <cell r="E513">
            <v>22.5</v>
          </cell>
          <cell r="F513">
            <v>1</v>
          </cell>
          <cell r="G513">
            <v>0</v>
          </cell>
          <cell r="H513">
            <v>31490</v>
          </cell>
        </row>
        <row r="514">
          <cell r="A514">
            <v>597</v>
          </cell>
          <cell r="B514" t="str">
            <v>学校教育施設</v>
          </cell>
          <cell r="C514" t="str">
            <v>南毛利中学校</v>
          </cell>
          <cell r="D514" t="str">
            <v>体育館</v>
          </cell>
          <cell r="E514">
            <v>850</v>
          </cell>
          <cell r="F514">
            <v>1</v>
          </cell>
          <cell r="G514">
            <v>1</v>
          </cell>
          <cell r="H514">
            <v>24893</v>
          </cell>
        </row>
        <row r="515">
          <cell r="A515">
            <v>598</v>
          </cell>
          <cell r="B515" t="str">
            <v>学校教育施設</v>
          </cell>
          <cell r="C515" t="str">
            <v>南毛利中学校</v>
          </cell>
          <cell r="D515" t="str">
            <v>南棟校舎</v>
          </cell>
          <cell r="E515">
            <v>1964.52</v>
          </cell>
          <cell r="F515">
            <v>1</v>
          </cell>
          <cell r="G515">
            <v>0</v>
          </cell>
          <cell r="H515">
            <v>29811</v>
          </cell>
        </row>
        <row r="516">
          <cell r="A516">
            <v>600</v>
          </cell>
          <cell r="B516" t="str">
            <v>学校教育施設</v>
          </cell>
          <cell r="C516" t="str">
            <v>南毛利中学校</v>
          </cell>
          <cell r="D516" t="str">
            <v>中央棟校舎</v>
          </cell>
          <cell r="E516">
            <v>3347.11</v>
          </cell>
          <cell r="F516">
            <v>1</v>
          </cell>
          <cell r="G516">
            <v>0</v>
          </cell>
          <cell r="H516">
            <v>29811</v>
          </cell>
        </row>
        <row r="517">
          <cell r="A517">
            <v>601</v>
          </cell>
          <cell r="B517" t="str">
            <v>学校教育施設</v>
          </cell>
          <cell r="C517" t="str">
            <v>南毛利中学校</v>
          </cell>
          <cell r="D517" t="str">
            <v>プール更衣室</v>
          </cell>
          <cell r="E517">
            <v>62.45</v>
          </cell>
          <cell r="F517">
            <v>1</v>
          </cell>
          <cell r="G517">
            <v>0</v>
          </cell>
          <cell r="H517">
            <v>30165</v>
          </cell>
        </row>
        <row r="518">
          <cell r="A518">
            <v>602</v>
          </cell>
          <cell r="B518" t="str">
            <v>学校教育施設</v>
          </cell>
          <cell r="C518" t="str">
            <v>南毛利中学校</v>
          </cell>
          <cell r="D518" t="str">
            <v>部室</v>
          </cell>
          <cell r="E518">
            <v>90.3</v>
          </cell>
          <cell r="F518">
            <v>1</v>
          </cell>
          <cell r="G518">
            <v>0</v>
          </cell>
          <cell r="H518">
            <v>30407</v>
          </cell>
        </row>
        <row r="519">
          <cell r="A519">
            <v>603</v>
          </cell>
          <cell r="B519" t="str">
            <v>学校教育施設</v>
          </cell>
          <cell r="C519" t="str">
            <v>南毛利中学校</v>
          </cell>
          <cell r="D519" t="str">
            <v>体育器具庫</v>
          </cell>
          <cell r="E519">
            <v>32</v>
          </cell>
          <cell r="F519">
            <v>1</v>
          </cell>
          <cell r="G519">
            <v>0</v>
          </cell>
          <cell r="H519">
            <v>31497</v>
          </cell>
        </row>
        <row r="520">
          <cell r="A520">
            <v>605</v>
          </cell>
          <cell r="B520" t="str">
            <v>学校教育施設</v>
          </cell>
          <cell r="C520" t="str">
            <v>南毛利中学校</v>
          </cell>
          <cell r="D520" t="str">
            <v>体育器具庫</v>
          </cell>
          <cell r="E520">
            <v>53.67</v>
          </cell>
          <cell r="F520">
            <v>1</v>
          </cell>
          <cell r="G520">
            <v>0</v>
          </cell>
          <cell r="H520">
            <v>39896</v>
          </cell>
        </row>
        <row r="521">
          <cell r="A521">
            <v>606</v>
          </cell>
          <cell r="B521" t="str">
            <v>学校教育施設</v>
          </cell>
          <cell r="C521" t="str">
            <v>東名中学校</v>
          </cell>
          <cell r="D521" t="str">
            <v>南棟校舎</v>
          </cell>
          <cell r="E521">
            <v>2791.48</v>
          </cell>
          <cell r="F521">
            <v>1</v>
          </cell>
          <cell r="G521">
            <v>1</v>
          </cell>
          <cell r="H521">
            <v>25622</v>
          </cell>
        </row>
        <row r="522">
          <cell r="A522">
            <v>607</v>
          </cell>
          <cell r="B522" t="str">
            <v>学校教育施設</v>
          </cell>
          <cell r="C522" t="str">
            <v>東名中学校</v>
          </cell>
          <cell r="D522" t="str">
            <v>体育館</v>
          </cell>
          <cell r="E522">
            <v>855.14</v>
          </cell>
          <cell r="F522">
            <v>1</v>
          </cell>
          <cell r="G522">
            <v>0</v>
          </cell>
          <cell r="H522">
            <v>26712</v>
          </cell>
        </row>
        <row r="523">
          <cell r="A523">
            <v>608</v>
          </cell>
          <cell r="B523" t="str">
            <v>学校教育施設</v>
          </cell>
          <cell r="C523" t="str">
            <v>東名中学校</v>
          </cell>
          <cell r="D523" t="str">
            <v>北棟校舎</v>
          </cell>
          <cell r="E523">
            <v>2761.58</v>
          </cell>
          <cell r="F523">
            <v>1</v>
          </cell>
          <cell r="G523">
            <v>0</v>
          </cell>
          <cell r="H523">
            <v>28947</v>
          </cell>
        </row>
        <row r="524">
          <cell r="A524">
            <v>610</v>
          </cell>
          <cell r="B524" t="str">
            <v>学校教育施設</v>
          </cell>
          <cell r="C524" t="str">
            <v>東名中学校</v>
          </cell>
          <cell r="D524" t="str">
            <v>プール更衣室</v>
          </cell>
          <cell r="E524">
            <v>58.38</v>
          </cell>
          <cell r="F524">
            <v>1</v>
          </cell>
          <cell r="G524">
            <v>0</v>
          </cell>
          <cell r="H524">
            <v>29056</v>
          </cell>
        </row>
        <row r="525">
          <cell r="A525">
            <v>611</v>
          </cell>
          <cell r="B525" t="str">
            <v>学校教育施設</v>
          </cell>
          <cell r="C525" t="str">
            <v>東名中学校</v>
          </cell>
          <cell r="D525" t="str">
            <v>部室</v>
          </cell>
          <cell r="E525">
            <v>73.45</v>
          </cell>
          <cell r="F525">
            <v>1</v>
          </cell>
          <cell r="G525">
            <v>0</v>
          </cell>
          <cell r="H525">
            <v>30772</v>
          </cell>
        </row>
        <row r="526">
          <cell r="A526">
            <v>612</v>
          </cell>
          <cell r="B526" t="str">
            <v>学校教育施設</v>
          </cell>
          <cell r="C526" t="str">
            <v>東名中学校</v>
          </cell>
          <cell r="D526" t="str">
            <v>体育器具庫</v>
          </cell>
          <cell r="E526">
            <v>27.18</v>
          </cell>
          <cell r="F526">
            <v>1</v>
          </cell>
          <cell r="G526">
            <v>0</v>
          </cell>
          <cell r="H526">
            <v>31476</v>
          </cell>
        </row>
        <row r="527">
          <cell r="A527">
            <v>613</v>
          </cell>
          <cell r="B527" t="str">
            <v>学校教育施設</v>
          </cell>
          <cell r="C527" t="str">
            <v>東名中学校</v>
          </cell>
          <cell r="D527" t="str">
            <v>部室</v>
          </cell>
          <cell r="E527">
            <v>85.69</v>
          </cell>
          <cell r="F527">
            <v>1</v>
          </cell>
          <cell r="G527">
            <v>0</v>
          </cell>
          <cell r="H527">
            <v>31647</v>
          </cell>
        </row>
        <row r="528">
          <cell r="A528">
            <v>616</v>
          </cell>
          <cell r="B528" t="str">
            <v>学校教育施設</v>
          </cell>
          <cell r="C528" t="str">
            <v>林中学校</v>
          </cell>
          <cell r="D528" t="str">
            <v>南棟校舎</v>
          </cell>
          <cell r="E528">
            <v>4630.3999999999996</v>
          </cell>
          <cell r="F528">
            <v>1</v>
          </cell>
          <cell r="G528">
            <v>1</v>
          </cell>
          <cell r="H528">
            <v>28217</v>
          </cell>
        </row>
        <row r="529">
          <cell r="A529">
            <v>617</v>
          </cell>
          <cell r="B529" t="str">
            <v>学校教育施設</v>
          </cell>
          <cell r="C529" t="str">
            <v>林中学校</v>
          </cell>
          <cell r="D529" t="str">
            <v>西棟校舎</v>
          </cell>
          <cell r="E529">
            <v>1457.69</v>
          </cell>
          <cell r="F529">
            <v>1</v>
          </cell>
          <cell r="G529">
            <v>0</v>
          </cell>
          <cell r="H529">
            <v>28217</v>
          </cell>
        </row>
        <row r="530">
          <cell r="A530">
            <v>619</v>
          </cell>
          <cell r="B530" t="str">
            <v>学校教育施設</v>
          </cell>
          <cell r="C530" t="str">
            <v>林中学校</v>
          </cell>
          <cell r="D530" t="str">
            <v>体育館</v>
          </cell>
          <cell r="E530">
            <v>937.33</v>
          </cell>
          <cell r="F530">
            <v>1</v>
          </cell>
          <cell r="G530">
            <v>0</v>
          </cell>
          <cell r="H530">
            <v>28306</v>
          </cell>
        </row>
        <row r="531">
          <cell r="A531">
            <v>621</v>
          </cell>
          <cell r="B531" t="str">
            <v>学校教育施設</v>
          </cell>
          <cell r="C531" t="str">
            <v>林中学校</v>
          </cell>
          <cell r="D531" t="str">
            <v>プール更衣室</v>
          </cell>
          <cell r="E531">
            <v>61.27</v>
          </cell>
          <cell r="F531">
            <v>1</v>
          </cell>
          <cell r="G531">
            <v>0</v>
          </cell>
          <cell r="H531">
            <v>29050</v>
          </cell>
        </row>
        <row r="532">
          <cell r="A532">
            <v>622</v>
          </cell>
          <cell r="B532" t="str">
            <v>学校教育施設</v>
          </cell>
          <cell r="C532" t="str">
            <v>林中学校</v>
          </cell>
          <cell r="D532" t="str">
            <v>部室</v>
          </cell>
          <cell r="E532">
            <v>92.33</v>
          </cell>
          <cell r="F532">
            <v>1</v>
          </cell>
          <cell r="G532">
            <v>0</v>
          </cell>
          <cell r="H532">
            <v>30606</v>
          </cell>
        </row>
        <row r="533">
          <cell r="A533">
            <v>623</v>
          </cell>
          <cell r="B533" t="str">
            <v>学校教育施設</v>
          </cell>
          <cell r="C533" t="str">
            <v>林中学校</v>
          </cell>
          <cell r="D533" t="str">
            <v>体育器具庫</v>
          </cell>
          <cell r="E533">
            <v>27.18</v>
          </cell>
          <cell r="F533">
            <v>1</v>
          </cell>
          <cell r="G533">
            <v>0</v>
          </cell>
          <cell r="H533">
            <v>31491</v>
          </cell>
        </row>
        <row r="534">
          <cell r="A534">
            <v>624</v>
          </cell>
          <cell r="B534" t="str">
            <v>学校教育施設</v>
          </cell>
          <cell r="C534" t="str">
            <v>林中学校</v>
          </cell>
          <cell r="D534" t="str">
            <v>武道場</v>
          </cell>
          <cell r="E534">
            <v>376.91</v>
          </cell>
          <cell r="F534">
            <v>1</v>
          </cell>
          <cell r="G534">
            <v>0</v>
          </cell>
          <cell r="H534">
            <v>34038</v>
          </cell>
        </row>
        <row r="535">
          <cell r="A535">
            <v>627</v>
          </cell>
          <cell r="B535" t="str">
            <v>学校教育施設</v>
          </cell>
          <cell r="C535" t="str">
            <v>藤塚中学校</v>
          </cell>
          <cell r="D535" t="str">
            <v>北棟校舎</v>
          </cell>
          <cell r="E535">
            <v>4930.1000000000004</v>
          </cell>
          <cell r="F535">
            <v>1</v>
          </cell>
          <cell r="G535">
            <v>1</v>
          </cell>
          <cell r="H535">
            <v>30764</v>
          </cell>
        </row>
        <row r="536">
          <cell r="A536">
            <v>628</v>
          </cell>
          <cell r="B536" t="str">
            <v>学校教育施設</v>
          </cell>
          <cell r="C536" t="str">
            <v>藤塚中学校</v>
          </cell>
          <cell r="D536" t="str">
            <v>南棟校舎</v>
          </cell>
          <cell r="E536">
            <v>3788.42</v>
          </cell>
          <cell r="F536">
            <v>1</v>
          </cell>
          <cell r="G536">
            <v>0</v>
          </cell>
          <cell r="H536">
            <v>30764</v>
          </cell>
        </row>
        <row r="537">
          <cell r="A537">
            <v>631</v>
          </cell>
          <cell r="B537" t="str">
            <v>学校教育施設</v>
          </cell>
          <cell r="C537" t="str">
            <v>藤塚中学校</v>
          </cell>
          <cell r="D537" t="str">
            <v>プール更衣室</v>
          </cell>
          <cell r="E537">
            <v>62.46</v>
          </cell>
          <cell r="F537">
            <v>1</v>
          </cell>
          <cell r="G537">
            <v>0</v>
          </cell>
          <cell r="H537">
            <v>30854</v>
          </cell>
        </row>
        <row r="538">
          <cell r="A538">
            <v>632</v>
          </cell>
          <cell r="B538" t="str">
            <v>学校教育施設</v>
          </cell>
          <cell r="C538" t="str">
            <v>藤塚中学校</v>
          </cell>
          <cell r="D538" t="str">
            <v>部室</v>
          </cell>
          <cell r="E538">
            <v>69.14</v>
          </cell>
          <cell r="F538">
            <v>1</v>
          </cell>
          <cell r="G538">
            <v>0</v>
          </cell>
          <cell r="H538">
            <v>30865</v>
          </cell>
        </row>
        <row r="539">
          <cell r="A539">
            <v>633</v>
          </cell>
          <cell r="B539" t="str">
            <v>学校教育施設</v>
          </cell>
          <cell r="C539" t="str">
            <v>藤塚中学校</v>
          </cell>
          <cell r="D539" t="str">
            <v>部室</v>
          </cell>
          <cell r="E539">
            <v>79.02</v>
          </cell>
          <cell r="F539">
            <v>1</v>
          </cell>
          <cell r="G539">
            <v>0</v>
          </cell>
          <cell r="H539">
            <v>30865</v>
          </cell>
        </row>
        <row r="540">
          <cell r="A540">
            <v>634</v>
          </cell>
          <cell r="B540" t="str">
            <v>学校教育施設</v>
          </cell>
          <cell r="C540" t="str">
            <v>藤塚中学校</v>
          </cell>
          <cell r="D540" t="str">
            <v>西棟校舎</v>
          </cell>
          <cell r="E540">
            <v>389.77</v>
          </cell>
          <cell r="F540">
            <v>1</v>
          </cell>
          <cell r="G540">
            <v>0</v>
          </cell>
          <cell r="H540">
            <v>33294</v>
          </cell>
        </row>
        <row r="541">
          <cell r="A541">
            <v>636</v>
          </cell>
          <cell r="B541" t="str">
            <v>学校教育施設</v>
          </cell>
          <cell r="C541" t="str">
            <v>藤塚中学校</v>
          </cell>
          <cell r="D541" t="str">
            <v>簡易機械室棟</v>
          </cell>
          <cell r="E541">
            <v>24</v>
          </cell>
          <cell r="F541">
            <v>1</v>
          </cell>
          <cell r="G541">
            <v>0</v>
          </cell>
          <cell r="H541">
            <v>30776</v>
          </cell>
        </row>
        <row r="542">
          <cell r="A542">
            <v>637</v>
          </cell>
          <cell r="B542" t="str">
            <v>学校教育施設</v>
          </cell>
          <cell r="C542" t="str">
            <v>藤塚中学校</v>
          </cell>
          <cell r="D542" t="str">
            <v>簡易機械室棟</v>
          </cell>
          <cell r="E542">
            <v>11.34</v>
          </cell>
          <cell r="F542">
            <v>1</v>
          </cell>
          <cell r="G542">
            <v>0</v>
          </cell>
          <cell r="H542">
            <v>30776</v>
          </cell>
        </row>
        <row r="543">
          <cell r="A543">
            <v>638</v>
          </cell>
          <cell r="B543" t="str">
            <v>学校教育施設</v>
          </cell>
          <cell r="C543" t="str">
            <v>藤塚中学校</v>
          </cell>
          <cell r="D543" t="str">
            <v>物置</v>
          </cell>
          <cell r="E543">
            <v>17.239999999999998</v>
          </cell>
          <cell r="F543">
            <v>1</v>
          </cell>
          <cell r="G543">
            <v>0</v>
          </cell>
          <cell r="H543">
            <v>30776</v>
          </cell>
        </row>
        <row r="544">
          <cell r="A544">
            <v>639</v>
          </cell>
          <cell r="B544" t="str">
            <v>学校教育施設</v>
          </cell>
          <cell r="C544" t="str">
            <v>森の里中学校</v>
          </cell>
          <cell r="D544" t="str">
            <v>部室</v>
          </cell>
          <cell r="E544">
            <v>160.52000000000001</v>
          </cell>
          <cell r="F544">
            <v>1</v>
          </cell>
          <cell r="G544">
            <v>0</v>
          </cell>
          <cell r="H544">
            <v>31136</v>
          </cell>
        </row>
        <row r="545">
          <cell r="A545">
            <v>640</v>
          </cell>
          <cell r="B545" t="str">
            <v>学校教育施設</v>
          </cell>
          <cell r="C545" t="str">
            <v>森の里中学校</v>
          </cell>
          <cell r="D545" t="str">
            <v>倉庫</v>
          </cell>
          <cell r="E545">
            <v>27.84</v>
          </cell>
          <cell r="F545">
            <v>1</v>
          </cell>
          <cell r="G545">
            <v>0</v>
          </cell>
          <cell r="H545">
            <v>31136</v>
          </cell>
        </row>
        <row r="546">
          <cell r="A546">
            <v>641</v>
          </cell>
          <cell r="B546" t="str">
            <v>学校教育施設</v>
          </cell>
          <cell r="C546" t="str">
            <v>森の里中学校</v>
          </cell>
          <cell r="D546" t="str">
            <v>南棟、北棟、西棟校舎</v>
          </cell>
          <cell r="E546">
            <v>6272.04</v>
          </cell>
          <cell r="F546">
            <v>3</v>
          </cell>
          <cell r="G546">
            <v>1</v>
          </cell>
          <cell r="H546">
            <v>31502</v>
          </cell>
        </row>
        <row r="547">
          <cell r="A547">
            <v>642</v>
          </cell>
          <cell r="B547" t="str">
            <v>学校教育施設</v>
          </cell>
          <cell r="C547" t="str">
            <v>森の里中学校</v>
          </cell>
          <cell r="D547" t="str">
            <v>体育館</v>
          </cell>
          <cell r="E547">
            <v>1382.49</v>
          </cell>
          <cell r="F547">
            <v>1</v>
          </cell>
          <cell r="G547">
            <v>0</v>
          </cell>
          <cell r="H547">
            <v>31495</v>
          </cell>
        </row>
        <row r="548">
          <cell r="A548">
            <v>643</v>
          </cell>
          <cell r="B548" t="str">
            <v>学校教育施設</v>
          </cell>
          <cell r="C548" t="str">
            <v>森の里中学校</v>
          </cell>
          <cell r="D548" t="str">
            <v>プール更衣室</v>
          </cell>
          <cell r="E548">
            <v>62.05</v>
          </cell>
          <cell r="F548">
            <v>1</v>
          </cell>
          <cell r="G548">
            <v>0</v>
          </cell>
          <cell r="H548">
            <v>31568</v>
          </cell>
        </row>
        <row r="549">
          <cell r="A549">
            <v>644</v>
          </cell>
          <cell r="B549" t="str">
            <v>学校教育施設</v>
          </cell>
          <cell r="C549" t="str">
            <v>森の里中学校</v>
          </cell>
          <cell r="D549" t="str">
            <v>屋外便所</v>
          </cell>
          <cell r="E549">
            <v>38.619999999999997</v>
          </cell>
          <cell r="F549">
            <v>1</v>
          </cell>
          <cell r="G549">
            <v>0</v>
          </cell>
          <cell r="H549">
            <v>38300</v>
          </cell>
        </row>
        <row r="550">
          <cell r="A550">
            <v>646</v>
          </cell>
          <cell r="B550" t="str">
            <v>学校教育施設</v>
          </cell>
          <cell r="C550" t="str">
            <v>依知中学校</v>
          </cell>
          <cell r="D550" t="str">
            <v>南棟校舎</v>
          </cell>
          <cell r="E550">
            <v>3375.39</v>
          </cell>
          <cell r="F550">
            <v>1</v>
          </cell>
          <cell r="G550">
            <v>1</v>
          </cell>
          <cell r="H550">
            <v>31631</v>
          </cell>
        </row>
        <row r="551">
          <cell r="A551">
            <v>647</v>
          </cell>
          <cell r="B551" t="str">
            <v>学校教育施設</v>
          </cell>
          <cell r="C551" t="str">
            <v>依知中学校</v>
          </cell>
          <cell r="D551" t="str">
            <v>北棟校舎</v>
          </cell>
          <cell r="E551">
            <v>1893</v>
          </cell>
          <cell r="F551">
            <v>1</v>
          </cell>
          <cell r="G551">
            <v>0</v>
          </cell>
          <cell r="H551">
            <v>31631</v>
          </cell>
        </row>
        <row r="552">
          <cell r="A552">
            <v>648</v>
          </cell>
          <cell r="B552" t="str">
            <v>学校教育施設</v>
          </cell>
          <cell r="C552" t="str">
            <v>依知中学校</v>
          </cell>
          <cell r="D552" t="str">
            <v>体育館</v>
          </cell>
          <cell r="E552">
            <v>3483.76</v>
          </cell>
          <cell r="F552">
            <v>1</v>
          </cell>
          <cell r="G552">
            <v>0</v>
          </cell>
          <cell r="H552">
            <v>31631</v>
          </cell>
        </row>
        <row r="553">
          <cell r="A553">
            <v>649</v>
          </cell>
          <cell r="B553" t="str">
            <v>学校教育施設</v>
          </cell>
          <cell r="C553" t="str">
            <v>依知中学校</v>
          </cell>
          <cell r="D553" t="str">
            <v>プロパン庫</v>
          </cell>
          <cell r="E553">
            <v>7.52</v>
          </cell>
          <cell r="F553">
            <v>1</v>
          </cell>
          <cell r="G553">
            <v>0</v>
          </cell>
          <cell r="H553">
            <v>31625</v>
          </cell>
        </row>
        <row r="554">
          <cell r="A554">
            <v>650</v>
          </cell>
          <cell r="B554" t="str">
            <v>学校教育施設</v>
          </cell>
          <cell r="C554" t="str">
            <v>依知中学校</v>
          </cell>
          <cell r="D554" t="str">
            <v>プール更衣室</v>
          </cell>
          <cell r="E554">
            <v>48</v>
          </cell>
          <cell r="F554">
            <v>1</v>
          </cell>
          <cell r="G554">
            <v>0</v>
          </cell>
          <cell r="H554">
            <v>31927</v>
          </cell>
        </row>
        <row r="555">
          <cell r="A555">
            <v>651</v>
          </cell>
          <cell r="B555" t="str">
            <v>学校教育施設</v>
          </cell>
          <cell r="C555" t="str">
            <v>依知中学校</v>
          </cell>
          <cell r="D555" t="str">
            <v>部室</v>
          </cell>
          <cell r="E555">
            <v>163.54</v>
          </cell>
          <cell r="F555">
            <v>1</v>
          </cell>
          <cell r="G555">
            <v>0</v>
          </cell>
          <cell r="H555">
            <v>31937</v>
          </cell>
        </row>
        <row r="556">
          <cell r="A556">
            <v>652</v>
          </cell>
          <cell r="B556" t="str">
            <v>学校教育施設</v>
          </cell>
          <cell r="C556" t="str">
            <v>依知中学校</v>
          </cell>
          <cell r="D556" t="str">
            <v>西棟校舎</v>
          </cell>
          <cell r="E556">
            <v>555.96</v>
          </cell>
          <cell r="F556">
            <v>1</v>
          </cell>
          <cell r="G556">
            <v>0</v>
          </cell>
          <cell r="H556">
            <v>34047</v>
          </cell>
        </row>
        <row r="557">
          <cell r="A557">
            <v>654</v>
          </cell>
          <cell r="B557" t="str">
            <v>学校教育施設</v>
          </cell>
          <cell r="C557" t="str">
            <v>睦合東中学校</v>
          </cell>
          <cell r="D557" t="str">
            <v>北棟校舎</v>
          </cell>
          <cell r="E557">
            <v>1986.61</v>
          </cell>
          <cell r="F557">
            <v>1</v>
          </cell>
          <cell r="G557">
            <v>1</v>
          </cell>
          <cell r="H557">
            <v>32228</v>
          </cell>
        </row>
        <row r="558">
          <cell r="A558">
            <v>655</v>
          </cell>
          <cell r="B558" t="str">
            <v>学校教育施設</v>
          </cell>
          <cell r="C558" t="str">
            <v>睦合東中学校</v>
          </cell>
          <cell r="D558" t="str">
            <v>体育館棟</v>
          </cell>
          <cell r="E558">
            <v>3334.34</v>
          </cell>
          <cell r="F558">
            <v>1</v>
          </cell>
          <cell r="G558">
            <v>0</v>
          </cell>
          <cell r="H558">
            <v>32228</v>
          </cell>
        </row>
        <row r="559">
          <cell r="A559">
            <v>656</v>
          </cell>
          <cell r="B559" t="str">
            <v>学校教育施設</v>
          </cell>
          <cell r="C559" t="str">
            <v>睦合東中学校</v>
          </cell>
          <cell r="D559" t="str">
            <v>東棟校舎</v>
          </cell>
          <cell r="E559">
            <v>2192.84</v>
          </cell>
          <cell r="F559">
            <v>1</v>
          </cell>
          <cell r="G559">
            <v>0</v>
          </cell>
          <cell r="H559">
            <v>32228</v>
          </cell>
        </row>
        <row r="560">
          <cell r="A560">
            <v>657</v>
          </cell>
          <cell r="B560" t="str">
            <v>学校教育施設</v>
          </cell>
          <cell r="C560" t="str">
            <v>睦合東中学校</v>
          </cell>
          <cell r="D560" t="str">
            <v>西棟校舎</v>
          </cell>
          <cell r="E560">
            <v>2947</v>
          </cell>
          <cell r="F560">
            <v>1</v>
          </cell>
          <cell r="G560">
            <v>0</v>
          </cell>
          <cell r="H560">
            <v>32228</v>
          </cell>
        </row>
        <row r="561">
          <cell r="A561">
            <v>659</v>
          </cell>
          <cell r="B561" t="str">
            <v>学校教育施設</v>
          </cell>
          <cell r="C561" t="str">
            <v>睦合東中学校</v>
          </cell>
          <cell r="D561" t="str">
            <v>渡り廊下棟</v>
          </cell>
          <cell r="E561">
            <v>256.36</v>
          </cell>
          <cell r="F561">
            <v>1</v>
          </cell>
          <cell r="G561">
            <v>0</v>
          </cell>
          <cell r="H561">
            <v>32228</v>
          </cell>
        </row>
        <row r="562">
          <cell r="A562">
            <v>660</v>
          </cell>
          <cell r="B562" t="str">
            <v>学校教育施設</v>
          </cell>
          <cell r="C562" t="str">
            <v>睦合東中学校</v>
          </cell>
          <cell r="D562" t="str">
            <v>プール更衣棟</v>
          </cell>
          <cell r="E562">
            <v>122.6</v>
          </cell>
          <cell r="F562">
            <v>1</v>
          </cell>
          <cell r="G562">
            <v>0</v>
          </cell>
          <cell r="H562">
            <v>32298</v>
          </cell>
        </row>
        <row r="563">
          <cell r="A563">
            <v>662</v>
          </cell>
          <cell r="B563" t="str">
            <v>学校教育施設</v>
          </cell>
          <cell r="C563" t="str">
            <v>相川中学校</v>
          </cell>
          <cell r="D563" t="str">
            <v>南棟校舎</v>
          </cell>
          <cell r="E563">
            <v>2535.33</v>
          </cell>
          <cell r="F563">
            <v>1</v>
          </cell>
          <cell r="G563">
            <v>1</v>
          </cell>
          <cell r="H563">
            <v>27195</v>
          </cell>
        </row>
        <row r="564">
          <cell r="A564">
            <v>663</v>
          </cell>
          <cell r="B564" t="str">
            <v>学校教育施設</v>
          </cell>
          <cell r="C564" t="str">
            <v>相川中学校</v>
          </cell>
          <cell r="D564" t="str">
            <v>北棟校舎</v>
          </cell>
          <cell r="E564">
            <v>3373.46</v>
          </cell>
          <cell r="F564">
            <v>1</v>
          </cell>
          <cell r="G564">
            <v>0</v>
          </cell>
          <cell r="H564">
            <v>28944</v>
          </cell>
        </row>
        <row r="565">
          <cell r="A565">
            <v>665</v>
          </cell>
          <cell r="B565" t="str">
            <v>学校教育施設</v>
          </cell>
          <cell r="C565" t="str">
            <v>相川中学校</v>
          </cell>
          <cell r="D565" t="str">
            <v>体育館</v>
          </cell>
          <cell r="E565">
            <v>884.43</v>
          </cell>
          <cell r="F565">
            <v>1</v>
          </cell>
          <cell r="G565">
            <v>0</v>
          </cell>
          <cell r="H565">
            <v>29627</v>
          </cell>
        </row>
        <row r="566">
          <cell r="A566">
            <v>666</v>
          </cell>
          <cell r="B566" t="str">
            <v>学校教育施設</v>
          </cell>
          <cell r="C566" t="str">
            <v>相川中学校</v>
          </cell>
          <cell r="D566" t="str">
            <v>プール更衣棟</v>
          </cell>
          <cell r="E566">
            <v>125</v>
          </cell>
          <cell r="F566">
            <v>1</v>
          </cell>
          <cell r="G566">
            <v>0</v>
          </cell>
          <cell r="H566">
            <v>34709</v>
          </cell>
        </row>
        <row r="567">
          <cell r="A567">
            <v>667</v>
          </cell>
          <cell r="B567" t="str">
            <v>学校教育施設</v>
          </cell>
          <cell r="C567" t="str">
            <v>相川中学校</v>
          </cell>
          <cell r="D567" t="str">
            <v>部室</v>
          </cell>
          <cell r="E567">
            <v>190</v>
          </cell>
          <cell r="F567">
            <v>1</v>
          </cell>
          <cell r="G567">
            <v>0</v>
          </cell>
          <cell r="H567">
            <v>34725</v>
          </cell>
        </row>
        <row r="568">
          <cell r="A568">
            <v>669</v>
          </cell>
          <cell r="B568" t="str">
            <v>学校教育施設</v>
          </cell>
          <cell r="C568" t="str">
            <v>相川中学校</v>
          </cell>
          <cell r="D568" t="str">
            <v>倉庫</v>
          </cell>
          <cell r="E568">
            <v>24.84</v>
          </cell>
          <cell r="F568">
            <v>1</v>
          </cell>
          <cell r="G568">
            <v>0</v>
          </cell>
          <cell r="H568">
            <v>34740</v>
          </cell>
        </row>
        <row r="569">
          <cell r="A569">
            <v>670</v>
          </cell>
          <cell r="B569" t="str">
            <v>学校教育施設</v>
          </cell>
          <cell r="C569" t="str">
            <v>相川中学校</v>
          </cell>
          <cell r="D569" t="str">
            <v>器具庫</v>
          </cell>
          <cell r="E569">
            <v>2.46</v>
          </cell>
          <cell r="F569">
            <v>1</v>
          </cell>
          <cell r="G569">
            <v>0</v>
          </cell>
          <cell r="H569">
            <v>34731</v>
          </cell>
        </row>
        <row r="570">
          <cell r="A570">
            <v>671</v>
          </cell>
          <cell r="B570" t="str">
            <v>学校教育施設</v>
          </cell>
          <cell r="C570" t="str">
            <v>相川中学校</v>
          </cell>
          <cell r="D570" t="str">
            <v>屋外便所</v>
          </cell>
          <cell r="E570">
            <v>1.0900000000000001</v>
          </cell>
          <cell r="F570">
            <v>1</v>
          </cell>
          <cell r="G570">
            <v>0</v>
          </cell>
          <cell r="H570">
            <v>34731</v>
          </cell>
        </row>
        <row r="571">
          <cell r="A571">
            <v>673</v>
          </cell>
          <cell r="B571" t="str">
            <v>学校教育施設</v>
          </cell>
          <cell r="C571" t="str">
            <v>北部学校給食センター</v>
          </cell>
          <cell r="D571" t="str">
            <v>給食センタ－</v>
          </cell>
          <cell r="E571">
            <v>1506.65</v>
          </cell>
          <cell r="F571">
            <v>1</v>
          </cell>
          <cell r="G571">
            <v>1</v>
          </cell>
          <cell r="H571">
            <v>27088</v>
          </cell>
        </row>
        <row r="572">
          <cell r="A572">
            <v>674</v>
          </cell>
          <cell r="B572" t="str">
            <v>学校教育施設</v>
          </cell>
          <cell r="C572" t="str">
            <v>北部学校給食センター</v>
          </cell>
          <cell r="D572" t="str">
            <v>倉庫</v>
          </cell>
          <cell r="E572">
            <v>14</v>
          </cell>
          <cell r="F572">
            <v>1</v>
          </cell>
          <cell r="G572">
            <v>0</v>
          </cell>
          <cell r="H572">
            <v>34700</v>
          </cell>
        </row>
        <row r="573">
          <cell r="A573">
            <v>675</v>
          </cell>
          <cell r="B573" t="str">
            <v>学校教育施設</v>
          </cell>
          <cell r="C573" t="str">
            <v>北部学校給食センター</v>
          </cell>
          <cell r="D573" t="str">
            <v>車庫</v>
          </cell>
          <cell r="E573">
            <v>126</v>
          </cell>
          <cell r="F573">
            <v>1</v>
          </cell>
          <cell r="G573">
            <v>0</v>
          </cell>
          <cell r="H573">
            <v>27387</v>
          </cell>
        </row>
        <row r="574">
          <cell r="A574">
            <v>676</v>
          </cell>
          <cell r="B574" t="str">
            <v>学校教育施設</v>
          </cell>
          <cell r="C574" t="str">
            <v>北部学校給食センター</v>
          </cell>
          <cell r="D574" t="str">
            <v>倉庫</v>
          </cell>
          <cell r="E574">
            <v>7.5</v>
          </cell>
          <cell r="F574">
            <v>1</v>
          </cell>
          <cell r="G574">
            <v>0</v>
          </cell>
          <cell r="H574">
            <v>35855</v>
          </cell>
        </row>
        <row r="575">
          <cell r="A575">
            <v>677</v>
          </cell>
          <cell r="B575" t="str">
            <v>学校教育施設</v>
          </cell>
          <cell r="C575" t="str">
            <v>南部学校給食センター</v>
          </cell>
          <cell r="D575" t="str">
            <v>給食センタ－</v>
          </cell>
          <cell r="E575">
            <v>1897.95</v>
          </cell>
          <cell r="F575">
            <v>1</v>
          </cell>
          <cell r="G575">
            <v>1</v>
          </cell>
          <cell r="H575">
            <v>29207</v>
          </cell>
        </row>
        <row r="576">
          <cell r="A576">
            <v>681</v>
          </cell>
          <cell r="B576" t="str">
            <v>学校教育施設</v>
          </cell>
          <cell r="C576" t="str">
            <v>南部学校給食センター</v>
          </cell>
          <cell r="D576" t="str">
            <v>車庫</v>
          </cell>
          <cell r="E576">
            <v>133.59</v>
          </cell>
          <cell r="F576">
            <v>1</v>
          </cell>
          <cell r="G576">
            <v>0</v>
          </cell>
          <cell r="H576">
            <v>29190</v>
          </cell>
        </row>
        <row r="577">
          <cell r="A577">
            <v>682</v>
          </cell>
          <cell r="B577" t="str">
            <v>学校教育施設</v>
          </cell>
          <cell r="C577" t="str">
            <v>南部学校給食センター</v>
          </cell>
          <cell r="D577" t="str">
            <v>物置</v>
          </cell>
          <cell r="E577">
            <v>26.49</v>
          </cell>
          <cell r="F577">
            <v>1</v>
          </cell>
          <cell r="G577">
            <v>0</v>
          </cell>
          <cell r="H577">
            <v>30895</v>
          </cell>
        </row>
        <row r="578">
          <cell r="A578">
            <v>683</v>
          </cell>
          <cell r="B578" t="str">
            <v>学校教育施設</v>
          </cell>
          <cell r="C578" t="str">
            <v>毛利台小学校</v>
          </cell>
          <cell r="D578" t="str">
            <v>給食調理場</v>
          </cell>
          <cell r="E578">
            <v>618.16999999999996</v>
          </cell>
          <cell r="F578">
            <v>1</v>
          </cell>
          <cell r="G578">
            <v>0</v>
          </cell>
          <cell r="H578">
            <v>40602</v>
          </cell>
        </row>
        <row r="579">
          <cell r="A579">
            <v>685</v>
          </cell>
          <cell r="B579" t="str">
            <v>学校教育施設</v>
          </cell>
          <cell r="C579" t="str">
            <v>毛利台小学校</v>
          </cell>
          <cell r="D579" t="str">
            <v>楽焼庫・機械室</v>
          </cell>
          <cell r="E579">
            <v>22.1</v>
          </cell>
          <cell r="F579">
            <v>1</v>
          </cell>
          <cell r="G579">
            <v>0</v>
          </cell>
          <cell r="H579">
            <v>40575</v>
          </cell>
        </row>
        <row r="580">
          <cell r="A580">
            <v>686</v>
          </cell>
          <cell r="B580" t="str">
            <v>学校教育施設</v>
          </cell>
          <cell r="C580" t="str">
            <v>依知南小学校</v>
          </cell>
          <cell r="D580" t="str">
            <v>給食調理場</v>
          </cell>
          <cell r="E580">
            <v>454</v>
          </cell>
          <cell r="F580">
            <v>1</v>
          </cell>
          <cell r="G580">
            <v>0</v>
          </cell>
          <cell r="H580">
            <v>39498</v>
          </cell>
        </row>
        <row r="581">
          <cell r="A581">
            <v>687</v>
          </cell>
          <cell r="B581" t="str">
            <v>学校教育施設</v>
          </cell>
          <cell r="C581" t="str">
            <v>依知南小学校</v>
          </cell>
          <cell r="D581" t="str">
            <v>給食調理場ブロアー機械室</v>
          </cell>
          <cell r="E581">
            <v>15</v>
          </cell>
          <cell r="F581">
            <v>1</v>
          </cell>
          <cell r="G581">
            <v>0</v>
          </cell>
          <cell r="H581">
            <v>39508</v>
          </cell>
        </row>
        <row r="582">
          <cell r="A582">
            <v>688</v>
          </cell>
          <cell r="B582" t="str">
            <v>学校教育施設</v>
          </cell>
          <cell r="C582" t="str">
            <v>北小学校</v>
          </cell>
          <cell r="D582" t="str">
            <v>給食調理場</v>
          </cell>
          <cell r="E582">
            <v>297</v>
          </cell>
          <cell r="F582">
            <v>1</v>
          </cell>
          <cell r="G582">
            <v>0</v>
          </cell>
          <cell r="H582">
            <v>38044</v>
          </cell>
        </row>
        <row r="583">
          <cell r="A583">
            <v>689</v>
          </cell>
          <cell r="B583" t="str">
            <v>学校教育施設</v>
          </cell>
          <cell r="C583" t="str">
            <v>荻野小学校</v>
          </cell>
          <cell r="D583" t="str">
            <v>給食調理場</v>
          </cell>
          <cell r="E583">
            <v>393</v>
          </cell>
          <cell r="F583">
            <v>1</v>
          </cell>
          <cell r="G583">
            <v>0</v>
          </cell>
          <cell r="H583">
            <v>37680</v>
          </cell>
        </row>
        <row r="584">
          <cell r="A584">
            <v>690</v>
          </cell>
          <cell r="B584" t="str">
            <v>学校教育施設</v>
          </cell>
          <cell r="C584" t="str">
            <v>荻野小学校</v>
          </cell>
          <cell r="D584" t="str">
            <v>プロパン庫</v>
          </cell>
          <cell r="E584">
            <v>8</v>
          </cell>
          <cell r="F584">
            <v>1</v>
          </cell>
          <cell r="G584">
            <v>0</v>
          </cell>
          <cell r="H584">
            <v>37681</v>
          </cell>
        </row>
        <row r="585">
          <cell r="A585">
            <v>691</v>
          </cell>
          <cell r="B585" t="str">
            <v>学校教育施設</v>
          </cell>
          <cell r="C585" t="str">
            <v>三田小学校</v>
          </cell>
          <cell r="D585" t="str">
            <v>給食調理場</v>
          </cell>
          <cell r="E585">
            <v>495</v>
          </cell>
          <cell r="F585">
            <v>1</v>
          </cell>
          <cell r="G585">
            <v>0</v>
          </cell>
          <cell r="H585">
            <v>39133</v>
          </cell>
        </row>
        <row r="586">
          <cell r="A586">
            <v>692</v>
          </cell>
          <cell r="B586" t="str">
            <v>学校教育施設</v>
          </cell>
          <cell r="C586" t="str">
            <v>三田小学校</v>
          </cell>
          <cell r="D586" t="str">
            <v>プロパン庫</v>
          </cell>
          <cell r="E586">
            <v>10</v>
          </cell>
          <cell r="F586">
            <v>1</v>
          </cell>
          <cell r="G586">
            <v>0</v>
          </cell>
          <cell r="H586">
            <v>39114</v>
          </cell>
        </row>
        <row r="587">
          <cell r="A587">
            <v>694</v>
          </cell>
          <cell r="B587" t="str">
            <v>学校教育施設</v>
          </cell>
          <cell r="C587" t="str">
            <v>清水小学校</v>
          </cell>
          <cell r="D587" t="str">
            <v>給食調理場</v>
          </cell>
          <cell r="E587">
            <v>751</v>
          </cell>
          <cell r="F587">
            <v>1</v>
          </cell>
          <cell r="G587">
            <v>0</v>
          </cell>
          <cell r="H587">
            <v>38968</v>
          </cell>
        </row>
        <row r="588">
          <cell r="A588">
            <v>695</v>
          </cell>
          <cell r="B588" t="str">
            <v>学校教育施設</v>
          </cell>
          <cell r="C588" t="str">
            <v>清水小学校</v>
          </cell>
          <cell r="D588" t="str">
            <v>プロパン庫</v>
          </cell>
          <cell r="E588">
            <v>7</v>
          </cell>
          <cell r="F588">
            <v>1</v>
          </cell>
          <cell r="G588">
            <v>0</v>
          </cell>
          <cell r="H588">
            <v>38961</v>
          </cell>
        </row>
        <row r="589">
          <cell r="A589">
            <v>696</v>
          </cell>
          <cell r="B589" t="str">
            <v>学校教育施設</v>
          </cell>
          <cell r="C589" t="str">
            <v>小鮎小学校</v>
          </cell>
          <cell r="D589" t="str">
            <v>給食調理場</v>
          </cell>
          <cell r="E589">
            <v>798</v>
          </cell>
          <cell r="F589">
            <v>1</v>
          </cell>
          <cell r="G589">
            <v>0</v>
          </cell>
          <cell r="H589">
            <v>39354</v>
          </cell>
        </row>
        <row r="590">
          <cell r="A590">
            <v>697</v>
          </cell>
          <cell r="B590" t="str">
            <v>学校教育施設</v>
          </cell>
          <cell r="C590" t="str">
            <v>小鮎小学校</v>
          </cell>
          <cell r="D590" t="str">
            <v>ゴミ置場</v>
          </cell>
          <cell r="E590">
            <v>11</v>
          </cell>
          <cell r="F590">
            <v>1</v>
          </cell>
          <cell r="G590">
            <v>0</v>
          </cell>
          <cell r="H590">
            <v>39356</v>
          </cell>
        </row>
        <row r="591">
          <cell r="A591">
            <v>699</v>
          </cell>
          <cell r="B591" t="str">
            <v>学校教育施設</v>
          </cell>
          <cell r="C591" t="str">
            <v>緑ケ丘小学校</v>
          </cell>
          <cell r="D591" t="str">
            <v>給食調理場</v>
          </cell>
          <cell r="E591">
            <v>409</v>
          </cell>
          <cell r="F591">
            <v>1</v>
          </cell>
          <cell r="G591">
            <v>0</v>
          </cell>
          <cell r="H591">
            <v>38425</v>
          </cell>
        </row>
        <row r="592">
          <cell r="A592">
            <v>700</v>
          </cell>
          <cell r="B592" t="str">
            <v>学校教育施設</v>
          </cell>
          <cell r="C592" t="str">
            <v>鳶尾小学校</v>
          </cell>
          <cell r="D592" t="str">
            <v>給食調理場</v>
          </cell>
          <cell r="E592">
            <v>437</v>
          </cell>
          <cell r="F592">
            <v>1</v>
          </cell>
          <cell r="G592">
            <v>0</v>
          </cell>
          <cell r="H592">
            <v>40102</v>
          </cell>
        </row>
        <row r="593">
          <cell r="A593">
            <v>702</v>
          </cell>
          <cell r="B593" t="str">
            <v>学校教育施設</v>
          </cell>
          <cell r="C593" t="str">
            <v>妻田小学校</v>
          </cell>
          <cell r="D593" t="str">
            <v>給食調理場</v>
          </cell>
          <cell r="E593">
            <v>416</v>
          </cell>
          <cell r="F593">
            <v>1</v>
          </cell>
          <cell r="G593">
            <v>0</v>
          </cell>
          <cell r="H593">
            <v>37680</v>
          </cell>
        </row>
        <row r="594">
          <cell r="A594">
            <v>703</v>
          </cell>
          <cell r="B594" t="str">
            <v>学校教育施設</v>
          </cell>
          <cell r="C594" t="str">
            <v>上荻野小学校</v>
          </cell>
          <cell r="D594" t="str">
            <v>給食調理場</v>
          </cell>
          <cell r="E594">
            <v>347</v>
          </cell>
          <cell r="F594">
            <v>1</v>
          </cell>
          <cell r="G594">
            <v>0</v>
          </cell>
          <cell r="H594">
            <v>36950</v>
          </cell>
        </row>
        <row r="595">
          <cell r="A595">
            <v>704</v>
          </cell>
          <cell r="B595" t="str">
            <v>学校教育施設</v>
          </cell>
          <cell r="C595" t="str">
            <v>上荻野小学校</v>
          </cell>
          <cell r="D595" t="str">
            <v>プロパン庫</v>
          </cell>
          <cell r="E595">
            <v>7</v>
          </cell>
          <cell r="F595">
            <v>1</v>
          </cell>
          <cell r="G595">
            <v>0</v>
          </cell>
          <cell r="H595">
            <v>36951</v>
          </cell>
        </row>
        <row r="596">
          <cell r="A596">
            <v>705</v>
          </cell>
          <cell r="B596" t="str">
            <v>学校教育施設</v>
          </cell>
          <cell r="C596" t="str">
            <v>飯山小学校</v>
          </cell>
          <cell r="D596" t="str">
            <v>給食調理場</v>
          </cell>
          <cell r="E596">
            <v>406</v>
          </cell>
          <cell r="F596">
            <v>1</v>
          </cell>
          <cell r="G596">
            <v>0</v>
          </cell>
          <cell r="H596">
            <v>37315</v>
          </cell>
        </row>
        <row r="597">
          <cell r="A597">
            <v>706</v>
          </cell>
          <cell r="B597" t="str">
            <v>学校教育施設</v>
          </cell>
          <cell r="C597" t="str">
            <v>依知小学校</v>
          </cell>
          <cell r="D597" t="str">
            <v>給食調理場</v>
          </cell>
          <cell r="E597">
            <v>463.68</v>
          </cell>
          <cell r="F597">
            <v>1</v>
          </cell>
          <cell r="G597">
            <v>0</v>
          </cell>
          <cell r="H597">
            <v>37315</v>
          </cell>
        </row>
        <row r="598">
          <cell r="A598">
            <v>707</v>
          </cell>
          <cell r="B598" t="str">
            <v>学校教育施設</v>
          </cell>
          <cell r="C598" t="str">
            <v>依知小学校</v>
          </cell>
          <cell r="D598" t="str">
            <v>プロパン庫</v>
          </cell>
          <cell r="E598">
            <v>7</v>
          </cell>
          <cell r="F598">
            <v>1</v>
          </cell>
          <cell r="G598">
            <v>0</v>
          </cell>
          <cell r="H598">
            <v>37316</v>
          </cell>
        </row>
        <row r="599">
          <cell r="A599">
            <v>708</v>
          </cell>
          <cell r="B599" t="str">
            <v>学校教育施設</v>
          </cell>
          <cell r="C599" t="str">
            <v>上依知小学校</v>
          </cell>
          <cell r="D599" t="str">
            <v>給食調理場</v>
          </cell>
          <cell r="E599">
            <v>484</v>
          </cell>
          <cell r="F599">
            <v>1</v>
          </cell>
          <cell r="G599">
            <v>0</v>
          </cell>
          <cell r="H599">
            <v>38418</v>
          </cell>
        </row>
        <row r="600">
          <cell r="A600">
            <v>709</v>
          </cell>
          <cell r="B600" t="str">
            <v>社会教育施設</v>
          </cell>
          <cell r="C600" t="str">
            <v>七沢自然ふれあいセンター</v>
          </cell>
          <cell r="D600" t="str">
            <v>体育館</v>
          </cell>
          <cell r="E600">
            <v>1214.2</v>
          </cell>
          <cell r="F600">
            <v>1</v>
          </cell>
          <cell r="G600">
            <v>0</v>
          </cell>
          <cell r="H600">
            <v>31882</v>
          </cell>
        </row>
        <row r="601">
          <cell r="A601">
            <v>710</v>
          </cell>
          <cell r="B601" t="str">
            <v>社会教育施設</v>
          </cell>
          <cell r="C601" t="str">
            <v>七沢自然ふれあいセンター</v>
          </cell>
          <cell r="D601" t="str">
            <v>炊事場</v>
          </cell>
          <cell r="E601">
            <v>218.7</v>
          </cell>
          <cell r="F601">
            <v>1</v>
          </cell>
          <cell r="G601">
            <v>0</v>
          </cell>
          <cell r="H601">
            <v>31898</v>
          </cell>
        </row>
        <row r="602">
          <cell r="A602">
            <v>711</v>
          </cell>
          <cell r="B602" t="str">
            <v>社会教育施設</v>
          </cell>
          <cell r="C602" t="str">
            <v>七沢自然ふれあいセンター</v>
          </cell>
          <cell r="D602" t="str">
            <v>研修作業場</v>
          </cell>
          <cell r="E602">
            <v>1264.18</v>
          </cell>
          <cell r="F602">
            <v>1</v>
          </cell>
          <cell r="G602">
            <v>0</v>
          </cell>
          <cell r="H602">
            <v>31882</v>
          </cell>
        </row>
        <row r="603">
          <cell r="A603">
            <v>712</v>
          </cell>
          <cell r="B603" t="str">
            <v>社会教育施設</v>
          </cell>
          <cell r="C603" t="str">
            <v>七沢自然ふれあいセンター</v>
          </cell>
          <cell r="D603" t="str">
            <v>屋外便所</v>
          </cell>
          <cell r="E603">
            <v>62.24</v>
          </cell>
          <cell r="F603">
            <v>1</v>
          </cell>
          <cell r="G603">
            <v>0</v>
          </cell>
          <cell r="H603">
            <v>31898</v>
          </cell>
        </row>
        <row r="604">
          <cell r="A604">
            <v>713</v>
          </cell>
          <cell r="B604" t="str">
            <v>社会教育施設</v>
          </cell>
          <cell r="C604" t="str">
            <v>七沢自然ふれあいセンター</v>
          </cell>
          <cell r="D604" t="str">
            <v>管理棟</v>
          </cell>
          <cell r="E604">
            <v>3664.15</v>
          </cell>
          <cell r="F604">
            <v>1</v>
          </cell>
          <cell r="G604">
            <v>1</v>
          </cell>
          <cell r="H604">
            <v>31943</v>
          </cell>
        </row>
        <row r="605">
          <cell r="A605">
            <v>714</v>
          </cell>
          <cell r="B605" t="str">
            <v>社会教育施設</v>
          </cell>
          <cell r="C605" t="str">
            <v>七沢自然ふれあいセンター</v>
          </cell>
          <cell r="D605" t="str">
            <v>宿泊棟1</v>
          </cell>
          <cell r="E605">
            <v>686.84</v>
          </cell>
          <cell r="F605">
            <v>1</v>
          </cell>
          <cell r="G605">
            <v>0</v>
          </cell>
          <cell r="H605">
            <v>31912</v>
          </cell>
        </row>
        <row r="606">
          <cell r="A606">
            <v>715</v>
          </cell>
          <cell r="B606" t="str">
            <v>社会教育施設</v>
          </cell>
          <cell r="C606" t="str">
            <v>七沢自然ふれあいセンター</v>
          </cell>
          <cell r="D606" t="str">
            <v>宿泊棟2</v>
          </cell>
          <cell r="E606">
            <v>686.84</v>
          </cell>
          <cell r="F606">
            <v>1</v>
          </cell>
          <cell r="G606">
            <v>0</v>
          </cell>
          <cell r="H606">
            <v>31912</v>
          </cell>
        </row>
        <row r="607">
          <cell r="A607">
            <v>716</v>
          </cell>
          <cell r="B607" t="str">
            <v>社会教育施設</v>
          </cell>
          <cell r="C607" t="str">
            <v>七沢自然ふれあいセンター</v>
          </cell>
          <cell r="D607" t="str">
            <v>宿泊棟3</v>
          </cell>
          <cell r="E607">
            <v>686.84</v>
          </cell>
          <cell r="F607">
            <v>1</v>
          </cell>
          <cell r="G607">
            <v>0</v>
          </cell>
          <cell r="H607">
            <v>31912</v>
          </cell>
        </row>
        <row r="608">
          <cell r="A608">
            <v>717</v>
          </cell>
          <cell r="B608" t="str">
            <v>社会教育施設</v>
          </cell>
          <cell r="C608" t="str">
            <v>七沢自然ふれあいセンター</v>
          </cell>
          <cell r="D608" t="str">
            <v>宿泊棟4</v>
          </cell>
          <cell r="E608">
            <v>686.84</v>
          </cell>
          <cell r="F608">
            <v>1</v>
          </cell>
          <cell r="G608">
            <v>0</v>
          </cell>
          <cell r="H608">
            <v>31912</v>
          </cell>
        </row>
        <row r="609">
          <cell r="A609">
            <v>718</v>
          </cell>
          <cell r="B609" t="str">
            <v>社会教育施設</v>
          </cell>
          <cell r="C609" t="str">
            <v>七沢自然ふれあいセンター</v>
          </cell>
          <cell r="D609" t="str">
            <v>屋外便所</v>
          </cell>
          <cell r="E609">
            <v>25.72</v>
          </cell>
          <cell r="F609">
            <v>1</v>
          </cell>
          <cell r="G609">
            <v>0</v>
          </cell>
          <cell r="H609">
            <v>31898</v>
          </cell>
        </row>
        <row r="610">
          <cell r="A610">
            <v>719</v>
          </cell>
          <cell r="B610" t="str">
            <v>社会教育施設</v>
          </cell>
          <cell r="C610" t="str">
            <v>七沢自然ふれあいセンター</v>
          </cell>
          <cell r="D610" t="str">
            <v>プロパン庫</v>
          </cell>
          <cell r="E610">
            <v>54.52</v>
          </cell>
          <cell r="F610">
            <v>1</v>
          </cell>
          <cell r="G610">
            <v>0</v>
          </cell>
          <cell r="H610">
            <v>31898</v>
          </cell>
        </row>
        <row r="611">
          <cell r="A611">
            <v>720</v>
          </cell>
          <cell r="B611" t="str">
            <v>社会教育施設</v>
          </cell>
          <cell r="C611" t="str">
            <v>七沢自然ふれあいセンター</v>
          </cell>
          <cell r="D611" t="str">
            <v>集会棟</v>
          </cell>
          <cell r="E611">
            <v>2578.7399999999998</v>
          </cell>
          <cell r="F611">
            <v>1</v>
          </cell>
          <cell r="G611">
            <v>0</v>
          </cell>
          <cell r="H611">
            <v>34170</v>
          </cell>
        </row>
        <row r="612">
          <cell r="A612">
            <v>721</v>
          </cell>
          <cell r="B612" t="str">
            <v>社会教育施設</v>
          </cell>
          <cell r="C612" t="str">
            <v>七沢自然ふれあいセンター</v>
          </cell>
          <cell r="D612" t="str">
            <v>プロパン庫</v>
          </cell>
          <cell r="E612">
            <v>19.32</v>
          </cell>
          <cell r="F612">
            <v>1</v>
          </cell>
          <cell r="G612">
            <v>0</v>
          </cell>
          <cell r="H612">
            <v>34151</v>
          </cell>
        </row>
        <row r="613">
          <cell r="A613">
            <v>722</v>
          </cell>
          <cell r="B613" t="str">
            <v>社会教育施設</v>
          </cell>
          <cell r="C613" t="str">
            <v>七沢自然ふれあいセンター</v>
          </cell>
          <cell r="D613" t="str">
            <v>時計塔</v>
          </cell>
          <cell r="E613">
            <v>7.4</v>
          </cell>
          <cell r="F613">
            <v>1</v>
          </cell>
          <cell r="G613">
            <v>0</v>
          </cell>
          <cell r="H613">
            <v>33664</v>
          </cell>
        </row>
        <row r="614">
          <cell r="A614">
            <v>723</v>
          </cell>
          <cell r="B614" t="str">
            <v>社会教育施設</v>
          </cell>
          <cell r="C614" t="str">
            <v>岡田集会所</v>
          </cell>
          <cell r="D614" t="str">
            <v>集会所</v>
          </cell>
          <cell r="E614">
            <v>148.25</v>
          </cell>
          <cell r="F614">
            <v>1</v>
          </cell>
          <cell r="G614">
            <v>1</v>
          </cell>
          <cell r="H614">
            <v>31696</v>
          </cell>
        </row>
        <row r="615">
          <cell r="A615">
            <v>724</v>
          </cell>
          <cell r="B615" t="str">
            <v>社会教育施設</v>
          </cell>
          <cell r="C615" t="str">
            <v>白山集会所</v>
          </cell>
          <cell r="D615" t="str">
            <v>集会所</v>
          </cell>
          <cell r="E615">
            <v>289.79000000000002</v>
          </cell>
          <cell r="F615">
            <v>1</v>
          </cell>
          <cell r="G615">
            <v>1</v>
          </cell>
          <cell r="H615">
            <v>35174</v>
          </cell>
        </row>
        <row r="616">
          <cell r="A616">
            <v>725</v>
          </cell>
          <cell r="B616" t="str">
            <v>社会教育施設</v>
          </cell>
          <cell r="C616" t="str">
            <v>厚木北公民館・厚木北児童館複合施設</v>
          </cell>
          <cell r="D616" t="str">
            <v>公民館</v>
          </cell>
          <cell r="E616">
            <v>650.16</v>
          </cell>
          <cell r="F616">
            <v>1</v>
          </cell>
          <cell r="G616">
            <v>1</v>
          </cell>
          <cell r="H616">
            <v>27477</v>
          </cell>
        </row>
        <row r="617">
          <cell r="A617">
            <v>725</v>
          </cell>
          <cell r="B617" t="str">
            <v>社会教育施設</v>
          </cell>
          <cell r="C617" t="str">
            <v>厚木北公民館・厚木北児童館複合施設</v>
          </cell>
          <cell r="D617" t="str">
            <v>公民館</v>
          </cell>
          <cell r="E617">
            <v>514.96</v>
          </cell>
          <cell r="F617">
            <v>1</v>
          </cell>
          <cell r="G617">
            <v>0</v>
          </cell>
          <cell r="H617">
            <v>30386</v>
          </cell>
        </row>
        <row r="618">
          <cell r="A618">
            <v>727</v>
          </cell>
          <cell r="B618" t="str">
            <v>社会教育施設</v>
          </cell>
          <cell r="C618" t="str">
            <v>厚木北公民館・厚木北児童館複合施設</v>
          </cell>
          <cell r="D618" t="str">
            <v>物置</v>
          </cell>
          <cell r="E618">
            <v>9.94</v>
          </cell>
          <cell r="F618">
            <v>1</v>
          </cell>
          <cell r="G618">
            <v>0</v>
          </cell>
          <cell r="H618">
            <v>33317</v>
          </cell>
        </row>
        <row r="619">
          <cell r="A619">
            <v>728</v>
          </cell>
          <cell r="B619" t="str">
            <v>社会教育施設</v>
          </cell>
          <cell r="C619" t="str">
            <v>厚木南公民館複合施設</v>
          </cell>
          <cell r="D619" t="str">
            <v>公民館</v>
          </cell>
          <cell r="E619">
            <v>552.04999999999995</v>
          </cell>
          <cell r="F619">
            <v>1</v>
          </cell>
          <cell r="G619">
            <v>1</v>
          </cell>
          <cell r="H619">
            <v>28944</v>
          </cell>
        </row>
        <row r="620">
          <cell r="A620">
            <v>729</v>
          </cell>
          <cell r="B620" t="str">
            <v>社会教育施設</v>
          </cell>
          <cell r="C620" t="str">
            <v>厚木南公民館複合施設</v>
          </cell>
          <cell r="D620" t="str">
            <v>公民館・第1-2器具置場・水防倉庫</v>
          </cell>
          <cell r="E620">
            <v>492.88</v>
          </cell>
          <cell r="F620">
            <v>1</v>
          </cell>
          <cell r="G620">
            <v>0</v>
          </cell>
          <cell r="H620">
            <v>34026</v>
          </cell>
        </row>
        <row r="621">
          <cell r="A621">
            <v>730</v>
          </cell>
          <cell r="B621" t="str">
            <v>社会教育施設</v>
          </cell>
          <cell r="C621" t="str">
            <v>睦合南公民館</v>
          </cell>
          <cell r="D621" t="str">
            <v>公民館</v>
          </cell>
          <cell r="E621">
            <v>685.76</v>
          </cell>
          <cell r="F621">
            <v>1</v>
          </cell>
          <cell r="G621">
            <v>1</v>
          </cell>
          <cell r="H621">
            <v>29659</v>
          </cell>
        </row>
        <row r="622">
          <cell r="A622">
            <v>731</v>
          </cell>
          <cell r="B622" t="str">
            <v>社会教育施設</v>
          </cell>
          <cell r="C622" t="str">
            <v>睦合北公民館</v>
          </cell>
          <cell r="D622" t="str">
            <v>公民館</v>
          </cell>
          <cell r="E622">
            <v>1474.34</v>
          </cell>
          <cell r="F622">
            <v>1</v>
          </cell>
          <cell r="G622">
            <v>1</v>
          </cell>
          <cell r="H622">
            <v>30877</v>
          </cell>
        </row>
        <row r="623">
          <cell r="A623">
            <v>732</v>
          </cell>
          <cell r="B623" t="str">
            <v>社会教育施設</v>
          </cell>
          <cell r="C623" t="str">
            <v>相川公民館</v>
          </cell>
          <cell r="D623" t="str">
            <v>公民館</v>
          </cell>
          <cell r="E623">
            <v>1499.72</v>
          </cell>
          <cell r="F623">
            <v>1</v>
          </cell>
          <cell r="G623">
            <v>1</v>
          </cell>
          <cell r="H623">
            <v>32942</v>
          </cell>
        </row>
        <row r="624">
          <cell r="A624">
            <v>733</v>
          </cell>
          <cell r="B624" t="str">
            <v>社会教育施設</v>
          </cell>
          <cell r="C624" t="str">
            <v>相川公民館</v>
          </cell>
          <cell r="D624" t="str">
            <v>物置</v>
          </cell>
          <cell r="E624">
            <v>18</v>
          </cell>
          <cell r="F624">
            <v>1</v>
          </cell>
          <cell r="G624">
            <v>0</v>
          </cell>
          <cell r="H624">
            <v>32955</v>
          </cell>
        </row>
        <row r="625">
          <cell r="A625">
            <v>734</v>
          </cell>
          <cell r="B625" t="str">
            <v>社会教育施設</v>
          </cell>
          <cell r="C625" t="str">
            <v>荻野公民館上荻野分館</v>
          </cell>
          <cell r="D625" t="str">
            <v>公民館</v>
          </cell>
          <cell r="E625">
            <v>1257.3699999999999</v>
          </cell>
          <cell r="F625">
            <v>1</v>
          </cell>
          <cell r="G625">
            <v>1</v>
          </cell>
          <cell r="H625">
            <v>32221</v>
          </cell>
        </row>
        <row r="626">
          <cell r="A626">
            <v>736</v>
          </cell>
          <cell r="B626" t="str">
            <v>社会教育施設</v>
          </cell>
          <cell r="C626" t="str">
            <v>荻野公民館上荻野分館</v>
          </cell>
          <cell r="D626" t="str">
            <v>倉庫</v>
          </cell>
          <cell r="E626">
            <v>26.5</v>
          </cell>
          <cell r="F626">
            <v>1</v>
          </cell>
          <cell r="G626">
            <v>0</v>
          </cell>
          <cell r="H626">
            <v>32563</v>
          </cell>
        </row>
        <row r="627">
          <cell r="A627">
            <v>737</v>
          </cell>
          <cell r="B627" t="str">
            <v>社会教育施設</v>
          </cell>
          <cell r="C627" t="str">
            <v>小鮎公民館</v>
          </cell>
          <cell r="D627" t="str">
            <v>公民館</v>
          </cell>
          <cell r="E627">
            <v>1779.34</v>
          </cell>
          <cell r="F627">
            <v>1</v>
          </cell>
          <cell r="G627">
            <v>1</v>
          </cell>
          <cell r="H627">
            <v>33872</v>
          </cell>
        </row>
        <row r="628">
          <cell r="A628">
            <v>738</v>
          </cell>
          <cell r="B628" t="str">
            <v>社会教育施設</v>
          </cell>
          <cell r="C628" t="str">
            <v>依知北公民館</v>
          </cell>
          <cell r="D628" t="str">
            <v>公民館</v>
          </cell>
          <cell r="E628">
            <v>1734.65</v>
          </cell>
          <cell r="F628">
            <v>1</v>
          </cell>
          <cell r="G628">
            <v>1</v>
          </cell>
          <cell r="H628">
            <v>34597</v>
          </cell>
        </row>
        <row r="629">
          <cell r="A629">
            <v>739</v>
          </cell>
          <cell r="B629" t="str">
            <v>社会教育施設</v>
          </cell>
          <cell r="C629" t="str">
            <v>緑ヶ丘公民館・緑ヶ丘児童館複合施設</v>
          </cell>
          <cell r="D629" t="str">
            <v>公民館</v>
          </cell>
          <cell r="E629">
            <v>2348.66</v>
          </cell>
          <cell r="F629">
            <v>1</v>
          </cell>
          <cell r="G629">
            <v>1</v>
          </cell>
          <cell r="H629">
            <v>34992</v>
          </cell>
        </row>
        <row r="630">
          <cell r="A630">
            <v>740</v>
          </cell>
          <cell r="B630" t="str">
            <v>社会教育施設</v>
          </cell>
          <cell r="C630" t="str">
            <v>玉川公民館</v>
          </cell>
          <cell r="D630" t="str">
            <v>公民館</v>
          </cell>
          <cell r="E630">
            <v>1310.57</v>
          </cell>
          <cell r="F630">
            <v>1</v>
          </cell>
          <cell r="G630">
            <v>1</v>
          </cell>
          <cell r="H630">
            <v>35135</v>
          </cell>
        </row>
        <row r="631">
          <cell r="A631">
            <v>741</v>
          </cell>
          <cell r="B631" t="str">
            <v>社会教育施設</v>
          </cell>
          <cell r="C631" t="str">
            <v>玉川公民館</v>
          </cell>
          <cell r="D631" t="str">
            <v>屋外研修棟</v>
          </cell>
          <cell r="E631">
            <v>31.14</v>
          </cell>
          <cell r="F631">
            <v>1</v>
          </cell>
          <cell r="G631">
            <v>0</v>
          </cell>
          <cell r="H631">
            <v>35338</v>
          </cell>
        </row>
        <row r="632">
          <cell r="A632">
            <v>742</v>
          </cell>
          <cell r="B632" t="str">
            <v>社会教育施設</v>
          </cell>
          <cell r="C632" t="str">
            <v>玉川公民館</v>
          </cell>
          <cell r="D632" t="str">
            <v>カーポート</v>
          </cell>
          <cell r="E632">
            <v>13.72</v>
          </cell>
          <cell r="F632">
            <v>1</v>
          </cell>
          <cell r="G632">
            <v>0</v>
          </cell>
          <cell r="H632">
            <v>35338</v>
          </cell>
        </row>
        <row r="633">
          <cell r="A633">
            <v>743</v>
          </cell>
          <cell r="B633" t="str">
            <v>社会教育施設</v>
          </cell>
          <cell r="C633" t="str">
            <v>玉川公民館</v>
          </cell>
          <cell r="D633" t="str">
            <v>プロパン</v>
          </cell>
          <cell r="E633">
            <v>3.25</v>
          </cell>
          <cell r="F633">
            <v>1</v>
          </cell>
          <cell r="G633">
            <v>0</v>
          </cell>
          <cell r="H633">
            <v>35338</v>
          </cell>
        </row>
        <row r="634">
          <cell r="A634">
            <v>744</v>
          </cell>
          <cell r="B634" t="str">
            <v>社会教育施設</v>
          </cell>
          <cell r="C634" t="str">
            <v>玉川公民館</v>
          </cell>
          <cell r="D634" t="str">
            <v>倉庫（旧公民館）</v>
          </cell>
          <cell r="E634">
            <v>9.93</v>
          </cell>
          <cell r="F634">
            <v>1</v>
          </cell>
          <cell r="G634">
            <v>0</v>
          </cell>
          <cell r="H634">
            <v>32518</v>
          </cell>
        </row>
        <row r="635">
          <cell r="A635">
            <v>745</v>
          </cell>
          <cell r="B635" t="str">
            <v>社会教育施設</v>
          </cell>
          <cell r="C635" t="str">
            <v>玉川公民館</v>
          </cell>
          <cell r="D635" t="str">
            <v>楽焼庫（旧公民館）</v>
          </cell>
          <cell r="E635">
            <v>20</v>
          </cell>
          <cell r="F635">
            <v>1</v>
          </cell>
          <cell r="G635">
            <v>0</v>
          </cell>
          <cell r="H635">
            <v>33298</v>
          </cell>
        </row>
        <row r="636">
          <cell r="A636">
            <v>746</v>
          </cell>
          <cell r="B636" t="str">
            <v>社会教育施設</v>
          </cell>
          <cell r="C636" t="str">
            <v>玉川公民館</v>
          </cell>
          <cell r="D636" t="str">
            <v>木工室（旧公民館）</v>
          </cell>
          <cell r="E636">
            <v>66</v>
          </cell>
          <cell r="F636">
            <v>1</v>
          </cell>
          <cell r="G636">
            <v>0</v>
          </cell>
          <cell r="H636">
            <v>33694</v>
          </cell>
        </row>
        <row r="637">
          <cell r="A637">
            <v>747</v>
          </cell>
          <cell r="B637" t="str">
            <v>社会教育施設</v>
          </cell>
          <cell r="C637" t="str">
            <v>南毛利公民館</v>
          </cell>
          <cell r="D637" t="str">
            <v>公民館</v>
          </cell>
          <cell r="E637">
            <v>1467.41</v>
          </cell>
          <cell r="F637">
            <v>1</v>
          </cell>
          <cell r="G637">
            <v>1</v>
          </cell>
          <cell r="H637">
            <v>35318</v>
          </cell>
        </row>
        <row r="638">
          <cell r="A638">
            <v>748</v>
          </cell>
          <cell r="B638" t="str">
            <v>社会教育施設</v>
          </cell>
          <cell r="C638" t="str">
            <v>森の里公民館・森の里児童館複合施設</v>
          </cell>
          <cell r="D638" t="str">
            <v>公民館</v>
          </cell>
          <cell r="E638">
            <v>2053.56</v>
          </cell>
          <cell r="F638">
            <v>1</v>
          </cell>
          <cell r="G638">
            <v>1</v>
          </cell>
          <cell r="H638">
            <v>36166</v>
          </cell>
        </row>
        <row r="639">
          <cell r="A639">
            <v>749</v>
          </cell>
          <cell r="B639" t="str">
            <v>社会教育施設</v>
          </cell>
          <cell r="C639" t="str">
            <v>依知南公民館</v>
          </cell>
          <cell r="D639" t="str">
            <v>公民館</v>
          </cell>
          <cell r="E639">
            <v>1759.32</v>
          </cell>
          <cell r="F639">
            <v>1</v>
          </cell>
          <cell r="G639">
            <v>1</v>
          </cell>
          <cell r="H639">
            <v>38523</v>
          </cell>
        </row>
        <row r="640">
          <cell r="A640">
            <v>750</v>
          </cell>
          <cell r="B640" t="str">
            <v>社会教育施設</v>
          </cell>
          <cell r="C640" t="str">
            <v>睦合西公民館</v>
          </cell>
          <cell r="D640" t="str">
            <v>公民館</v>
          </cell>
          <cell r="E640">
            <v>1764.4</v>
          </cell>
          <cell r="F640">
            <v>1</v>
          </cell>
          <cell r="G640">
            <v>1</v>
          </cell>
          <cell r="H640">
            <v>39871</v>
          </cell>
        </row>
        <row r="641">
          <cell r="A641">
            <v>751</v>
          </cell>
          <cell r="B641" t="str">
            <v>社会教育施設</v>
          </cell>
          <cell r="C641" t="str">
            <v>荻野公民館</v>
          </cell>
          <cell r="D641" t="str">
            <v>公民館</v>
          </cell>
          <cell r="E641">
            <v>1804.3</v>
          </cell>
          <cell r="F641">
            <v>1</v>
          </cell>
          <cell r="G641">
            <v>1</v>
          </cell>
          <cell r="H641">
            <v>40224</v>
          </cell>
        </row>
        <row r="642">
          <cell r="A642">
            <v>754</v>
          </cell>
          <cell r="B642" t="str">
            <v>社会教育施設</v>
          </cell>
          <cell r="C642" t="str">
            <v>郷土資料収蔵庫（三田）</v>
          </cell>
          <cell r="D642" t="str">
            <v>倉庫</v>
          </cell>
          <cell r="E642">
            <v>74</v>
          </cell>
          <cell r="F642">
            <v>1</v>
          </cell>
          <cell r="G642">
            <v>1</v>
          </cell>
          <cell r="H642">
            <v>31625</v>
          </cell>
        </row>
        <row r="643">
          <cell r="A643">
            <v>755</v>
          </cell>
          <cell r="B643" t="str">
            <v>社会教育施設</v>
          </cell>
          <cell r="C643" t="str">
            <v>古民家岸邸</v>
          </cell>
          <cell r="D643" t="str">
            <v>古民家</v>
          </cell>
          <cell r="E643">
            <v>520.13</v>
          </cell>
          <cell r="F643">
            <v>1</v>
          </cell>
          <cell r="G643">
            <v>1</v>
          </cell>
          <cell r="H643">
            <v>2</v>
          </cell>
        </row>
        <row r="644">
          <cell r="A644">
            <v>756</v>
          </cell>
          <cell r="B644" t="str">
            <v>社会教育施設</v>
          </cell>
          <cell r="C644" t="str">
            <v>厚木市郷土資料館</v>
          </cell>
          <cell r="D644" t="str">
            <v>資料館（元図書館）</v>
          </cell>
          <cell r="E644">
            <v>1234.0999999999999</v>
          </cell>
          <cell r="F644">
            <v>1</v>
          </cell>
          <cell r="G644">
            <v>1</v>
          </cell>
          <cell r="H644">
            <v>26022</v>
          </cell>
        </row>
        <row r="645">
          <cell r="A645">
            <v>757</v>
          </cell>
          <cell r="B645" t="str">
            <v>社会教育施設</v>
          </cell>
          <cell r="C645" t="str">
            <v>妻田文化財収蔵整理室</v>
          </cell>
          <cell r="D645" t="str">
            <v>倉庫</v>
          </cell>
          <cell r="E645">
            <v>286.67</v>
          </cell>
          <cell r="F645">
            <v>1</v>
          </cell>
          <cell r="G645">
            <v>1</v>
          </cell>
          <cell r="H645">
            <v>28033</v>
          </cell>
        </row>
        <row r="646">
          <cell r="A646">
            <v>758</v>
          </cell>
          <cell r="B646" t="str">
            <v>社会教育施設</v>
          </cell>
          <cell r="C646" t="str">
            <v>荻野埋蔵文化財展示・収蔵室</v>
          </cell>
          <cell r="D646" t="str">
            <v>収蔵・展示室</v>
          </cell>
          <cell r="E646">
            <v>577.58000000000004</v>
          </cell>
          <cell r="F646">
            <v>1</v>
          </cell>
          <cell r="G646">
            <v>1</v>
          </cell>
          <cell r="H646">
            <v>28531</v>
          </cell>
        </row>
        <row r="647">
          <cell r="A647">
            <v>760</v>
          </cell>
          <cell r="B647" t="str">
            <v>社会教育施設</v>
          </cell>
          <cell r="C647" t="str">
            <v>郷土資料収蔵庫（下川入）</v>
          </cell>
          <cell r="D647" t="str">
            <v>倉庫</v>
          </cell>
          <cell r="E647">
            <v>348.98</v>
          </cell>
          <cell r="F647">
            <v>1</v>
          </cell>
          <cell r="G647">
            <v>1</v>
          </cell>
          <cell r="H647">
            <v>39234</v>
          </cell>
        </row>
        <row r="648">
          <cell r="A648">
            <v>761</v>
          </cell>
          <cell r="B648" t="str">
            <v>福祉施設</v>
          </cell>
          <cell r="C648" t="str">
            <v>三田児童館</v>
          </cell>
          <cell r="D648" t="str">
            <v>児童館</v>
          </cell>
          <cell r="E648">
            <v>194.59</v>
          </cell>
          <cell r="F648">
            <v>1</v>
          </cell>
          <cell r="G648">
            <v>1</v>
          </cell>
          <cell r="H648">
            <v>24563</v>
          </cell>
        </row>
        <row r="649">
          <cell r="A649">
            <v>762</v>
          </cell>
          <cell r="B649" t="str">
            <v>福祉施設</v>
          </cell>
          <cell r="C649" t="str">
            <v>上戸田児童館</v>
          </cell>
          <cell r="D649" t="str">
            <v>児童館</v>
          </cell>
          <cell r="E649">
            <v>180.52</v>
          </cell>
          <cell r="F649">
            <v>1</v>
          </cell>
          <cell r="G649">
            <v>1</v>
          </cell>
          <cell r="H649">
            <v>25993</v>
          </cell>
        </row>
        <row r="650">
          <cell r="A650">
            <v>764</v>
          </cell>
          <cell r="B650" t="str">
            <v>福祉施設</v>
          </cell>
          <cell r="C650" t="str">
            <v>愛甲原児童館</v>
          </cell>
          <cell r="D650" t="str">
            <v>児童館</v>
          </cell>
          <cell r="E650">
            <v>190.93</v>
          </cell>
          <cell r="F650">
            <v>1</v>
          </cell>
          <cell r="G650">
            <v>1</v>
          </cell>
          <cell r="H650">
            <v>26390</v>
          </cell>
        </row>
        <row r="651">
          <cell r="A651">
            <v>766</v>
          </cell>
          <cell r="B651" t="str">
            <v>福祉施設</v>
          </cell>
          <cell r="C651" t="str">
            <v>上荻野児童館</v>
          </cell>
          <cell r="D651" t="str">
            <v>児童館</v>
          </cell>
          <cell r="E651">
            <v>183.84</v>
          </cell>
          <cell r="F651">
            <v>1</v>
          </cell>
          <cell r="G651">
            <v>1</v>
          </cell>
          <cell r="H651">
            <v>26755</v>
          </cell>
        </row>
        <row r="652">
          <cell r="A652">
            <v>767</v>
          </cell>
          <cell r="B652" t="str">
            <v>福祉施設</v>
          </cell>
          <cell r="C652" t="str">
            <v>戸室児童館</v>
          </cell>
          <cell r="D652" t="str">
            <v>児童館</v>
          </cell>
          <cell r="E652">
            <v>176.89</v>
          </cell>
          <cell r="F652">
            <v>1</v>
          </cell>
          <cell r="G652">
            <v>1</v>
          </cell>
          <cell r="H652">
            <v>26755</v>
          </cell>
        </row>
        <row r="653">
          <cell r="A653">
            <v>768</v>
          </cell>
          <cell r="B653" t="str">
            <v>福祉施設</v>
          </cell>
          <cell r="C653" t="str">
            <v>厚木南児童館</v>
          </cell>
          <cell r="D653" t="str">
            <v>児童館</v>
          </cell>
          <cell r="E653">
            <v>169.75</v>
          </cell>
          <cell r="F653">
            <v>1</v>
          </cell>
          <cell r="G653">
            <v>1</v>
          </cell>
          <cell r="H653">
            <v>27120</v>
          </cell>
        </row>
        <row r="654">
          <cell r="A654">
            <v>769</v>
          </cell>
          <cell r="B654" t="str">
            <v>福祉施設</v>
          </cell>
          <cell r="C654" t="str">
            <v>浅間山児童館</v>
          </cell>
          <cell r="D654" t="str">
            <v>児童館</v>
          </cell>
          <cell r="E654">
            <v>179.95</v>
          </cell>
          <cell r="F654">
            <v>1</v>
          </cell>
          <cell r="G654">
            <v>1</v>
          </cell>
          <cell r="H654">
            <v>27120</v>
          </cell>
        </row>
        <row r="655">
          <cell r="A655">
            <v>770</v>
          </cell>
          <cell r="B655" t="str">
            <v>福祉施設</v>
          </cell>
          <cell r="C655" t="str">
            <v>飯山中部児童館</v>
          </cell>
          <cell r="D655" t="str">
            <v>児童館</v>
          </cell>
          <cell r="E655">
            <v>180.53</v>
          </cell>
          <cell r="F655">
            <v>1</v>
          </cell>
          <cell r="G655">
            <v>1</v>
          </cell>
          <cell r="H655">
            <v>27454</v>
          </cell>
        </row>
        <row r="656">
          <cell r="A656">
            <v>771</v>
          </cell>
          <cell r="B656" t="str">
            <v>福祉施設</v>
          </cell>
          <cell r="C656" t="str">
            <v>ひまわり児童館</v>
          </cell>
          <cell r="D656" t="str">
            <v>児童館</v>
          </cell>
          <cell r="E656">
            <v>163.6</v>
          </cell>
          <cell r="F656">
            <v>1</v>
          </cell>
          <cell r="G656">
            <v>1</v>
          </cell>
          <cell r="H656">
            <v>27546</v>
          </cell>
        </row>
        <row r="657">
          <cell r="A657">
            <v>772</v>
          </cell>
          <cell r="B657" t="str">
            <v>福祉施設</v>
          </cell>
          <cell r="C657" t="str">
            <v>藤塚児童館</v>
          </cell>
          <cell r="D657" t="str">
            <v>児童館</v>
          </cell>
          <cell r="E657">
            <v>192.11</v>
          </cell>
          <cell r="F657">
            <v>1</v>
          </cell>
          <cell r="G657">
            <v>1</v>
          </cell>
          <cell r="H657">
            <v>28581</v>
          </cell>
        </row>
        <row r="658">
          <cell r="A658">
            <v>773</v>
          </cell>
          <cell r="B658" t="str">
            <v>福祉施設</v>
          </cell>
          <cell r="C658" t="str">
            <v>小野児童館</v>
          </cell>
          <cell r="D658" t="str">
            <v>児童館</v>
          </cell>
          <cell r="E658">
            <v>268.3</v>
          </cell>
          <cell r="F658">
            <v>1</v>
          </cell>
          <cell r="G658">
            <v>1</v>
          </cell>
          <cell r="H658">
            <v>26390</v>
          </cell>
        </row>
        <row r="659">
          <cell r="A659">
            <v>775</v>
          </cell>
          <cell r="B659" t="str">
            <v>福祉施設</v>
          </cell>
          <cell r="C659" t="str">
            <v>王子児童館</v>
          </cell>
          <cell r="D659" t="str">
            <v>児童館</v>
          </cell>
          <cell r="E659">
            <v>199.57</v>
          </cell>
          <cell r="F659">
            <v>1</v>
          </cell>
          <cell r="G659">
            <v>1</v>
          </cell>
          <cell r="H659">
            <v>28946</v>
          </cell>
        </row>
        <row r="660">
          <cell r="A660">
            <v>776</v>
          </cell>
          <cell r="B660" t="str">
            <v>福祉施設</v>
          </cell>
          <cell r="C660" t="str">
            <v>まつかげ台児童館</v>
          </cell>
          <cell r="D660" t="str">
            <v>児童館</v>
          </cell>
          <cell r="E660">
            <v>187.56</v>
          </cell>
          <cell r="F660">
            <v>1</v>
          </cell>
          <cell r="G660">
            <v>1</v>
          </cell>
          <cell r="H660">
            <v>29312</v>
          </cell>
        </row>
        <row r="661">
          <cell r="A661">
            <v>777</v>
          </cell>
          <cell r="B661" t="str">
            <v>福祉施設</v>
          </cell>
          <cell r="C661" t="str">
            <v>中戸田児童館</v>
          </cell>
          <cell r="D661" t="str">
            <v>児童館</v>
          </cell>
          <cell r="E661">
            <v>188.8</v>
          </cell>
          <cell r="F661">
            <v>1</v>
          </cell>
          <cell r="G661">
            <v>1</v>
          </cell>
          <cell r="H661">
            <v>29312</v>
          </cell>
        </row>
        <row r="662">
          <cell r="A662">
            <v>778</v>
          </cell>
          <cell r="B662" t="str">
            <v>福祉施設</v>
          </cell>
          <cell r="C662" t="str">
            <v>吾妻町児童館</v>
          </cell>
          <cell r="D662" t="str">
            <v>児童館</v>
          </cell>
          <cell r="E662">
            <v>151.13</v>
          </cell>
          <cell r="F662">
            <v>1</v>
          </cell>
          <cell r="G662">
            <v>1</v>
          </cell>
          <cell r="H662">
            <v>29677</v>
          </cell>
        </row>
        <row r="663">
          <cell r="A663">
            <v>779</v>
          </cell>
          <cell r="B663" t="str">
            <v>福祉施設</v>
          </cell>
          <cell r="C663" t="str">
            <v>上落合児童館</v>
          </cell>
          <cell r="D663" t="str">
            <v>児童館</v>
          </cell>
          <cell r="E663">
            <v>175.4</v>
          </cell>
          <cell r="F663">
            <v>1</v>
          </cell>
          <cell r="G663">
            <v>1</v>
          </cell>
          <cell r="H663">
            <v>29677</v>
          </cell>
        </row>
        <row r="664">
          <cell r="A664">
            <v>780</v>
          </cell>
          <cell r="B664" t="str">
            <v>福祉施設</v>
          </cell>
          <cell r="C664" t="str">
            <v>妻田児童館</v>
          </cell>
          <cell r="D664" t="str">
            <v>児童館</v>
          </cell>
          <cell r="E664">
            <v>206.4</v>
          </cell>
          <cell r="F664">
            <v>1</v>
          </cell>
          <cell r="G664">
            <v>1</v>
          </cell>
          <cell r="H664">
            <v>30042</v>
          </cell>
        </row>
        <row r="665">
          <cell r="A665">
            <v>781</v>
          </cell>
          <cell r="B665" t="str">
            <v>福祉施設</v>
          </cell>
          <cell r="C665" t="str">
            <v>古松台児童館</v>
          </cell>
          <cell r="D665" t="str">
            <v>児童館</v>
          </cell>
          <cell r="E665">
            <v>214.89</v>
          </cell>
          <cell r="F665">
            <v>1</v>
          </cell>
          <cell r="G665">
            <v>1</v>
          </cell>
          <cell r="H665">
            <v>30042</v>
          </cell>
        </row>
        <row r="666">
          <cell r="A666">
            <v>782</v>
          </cell>
          <cell r="B666" t="str">
            <v>福祉施設</v>
          </cell>
          <cell r="C666" t="str">
            <v>宮の里児童館</v>
          </cell>
          <cell r="D666" t="str">
            <v>児童館</v>
          </cell>
          <cell r="E666">
            <v>199.87</v>
          </cell>
          <cell r="F666">
            <v>1</v>
          </cell>
          <cell r="G666">
            <v>1</v>
          </cell>
          <cell r="H666">
            <v>30765</v>
          </cell>
        </row>
        <row r="667">
          <cell r="A667">
            <v>783</v>
          </cell>
          <cell r="B667" t="str">
            <v>福祉施設</v>
          </cell>
          <cell r="C667" t="str">
            <v>上依知児童館</v>
          </cell>
          <cell r="D667" t="str">
            <v>児童館</v>
          </cell>
          <cell r="E667">
            <v>240.9</v>
          </cell>
          <cell r="F667">
            <v>1</v>
          </cell>
          <cell r="G667">
            <v>1</v>
          </cell>
          <cell r="H667">
            <v>30385</v>
          </cell>
        </row>
        <row r="668">
          <cell r="A668">
            <v>784</v>
          </cell>
          <cell r="B668" t="str">
            <v>福祉施設</v>
          </cell>
          <cell r="C668" t="str">
            <v>七沢弁天の森キヤンプ場</v>
          </cell>
          <cell r="D668" t="str">
            <v>倉庫</v>
          </cell>
          <cell r="E668">
            <v>4</v>
          </cell>
          <cell r="F668">
            <v>1</v>
          </cell>
          <cell r="G668">
            <v>1</v>
          </cell>
          <cell r="H668">
            <v>29312</v>
          </cell>
        </row>
        <row r="669">
          <cell r="A669">
            <v>785</v>
          </cell>
          <cell r="B669" t="str">
            <v>福祉施設</v>
          </cell>
          <cell r="C669" t="str">
            <v>七沢弁天の森キヤンプ場</v>
          </cell>
          <cell r="D669" t="str">
            <v>倉庫</v>
          </cell>
          <cell r="E669">
            <v>6</v>
          </cell>
          <cell r="F669">
            <v>1</v>
          </cell>
          <cell r="G669">
            <v>0</v>
          </cell>
          <cell r="H669">
            <v>29312</v>
          </cell>
        </row>
        <row r="670">
          <cell r="A670">
            <v>786</v>
          </cell>
          <cell r="B670" t="str">
            <v>福祉施設</v>
          </cell>
          <cell r="C670" t="str">
            <v>七沢弁天の森キヤンプ場</v>
          </cell>
          <cell r="D670" t="str">
            <v>管理棟</v>
          </cell>
          <cell r="E670">
            <v>109.29</v>
          </cell>
          <cell r="F670">
            <v>1</v>
          </cell>
          <cell r="G670">
            <v>0</v>
          </cell>
          <cell r="H670">
            <v>32295</v>
          </cell>
        </row>
        <row r="671">
          <cell r="A671">
            <v>787</v>
          </cell>
          <cell r="B671" t="str">
            <v>福祉施設</v>
          </cell>
          <cell r="C671" t="str">
            <v>七沢弁天の森キヤンプ場</v>
          </cell>
          <cell r="D671" t="str">
            <v>炊事棟</v>
          </cell>
          <cell r="E671">
            <v>87.6</v>
          </cell>
          <cell r="F671">
            <v>1</v>
          </cell>
          <cell r="G671">
            <v>0</v>
          </cell>
          <cell r="H671">
            <v>32295</v>
          </cell>
        </row>
        <row r="672">
          <cell r="A672">
            <v>788</v>
          </cell>
          <cell r="B672" t="str">
            <v>福祉施設</v>
          </cell>
          <cell r="C672" t="str">
            <v>七沢弁天の森キヤンプ場</v>
          </cell>
          <cell r="D672" t="str">
            <v>主便所棟</v>
          </cell>
          <cell r="E672">
            <v>65.709999999999994</v>
          </cell>
          <cell r="F672">
            <v>1</v>
          </cell>
          <cell r="G672">
            <v>0</v>
          </cell>
          <cell r="H672">
            <v>32295</v>
          </cell>
        </row>
        <row r="673">
          <cell r="A673">
            <v>789</v>
          </cell>
          <cell r="B673" t="str">
            <v>福祉施設</v>
          </cell>
          <cell r="C673" t="str">
            <v>七沢弁天の森キヤンプ場</v>
          </cell>
          <cell r="D673" t="str">
            <v>副便所棟</v>
          </cell>
          <cell r="E673">
            <v>20.68</v>
          </cell>
          <cell r="F673">
            <v>1</v>
          </cell>
          <cell r="G673">
            <v>0</v>
          </cell>
          <cell r="H673">
            <v>32295</v>
          </cell>
        </row>
        <row r="674">
          <cell r="A674">
            <v>790</v>
          </cell>
          <cell r="B674" t="str">
            <v>福祉施設</v>
          </cell>
          <cell r="C674" t="str">
            <v>七沢弁天の森キヤンプ場</v>
          </cell>
          <cell r="D674" t="str">
            <v>バンガロ－Ａ１</v>
          </cell>
          <cell r="E674">
            <v>28</v>
          </cell>
          <cell r="F674">
            <v>1</v>
          </cell>
          <cell r="G674">
            <v>0</v>
          </cell>
          <cell r="H674">
            <v>32295</v>
          </cell>
        </row>
        <row r="675">
          <cell r="A675">
            <v>791</v>
          </cell>
          <cell r="B675" t="str">
            <v>福祉施設</v>
          </cell>
          <cell r="C675" t="str">
            <v>七沢弁天の森キヤンプ場</v>
          </cell>
          <cell r="D675" t="str">
            <v>バンガロ－Ａ２</v>
          </cell>
          <cell r="E675">
            <v>16</v>
          </cell>
          <cell r="F675">
            <v>1</v>
          </cell>
          <cell r="G675">
            <v>0</v>
          </cell>
          <cell r="H675">
            <v>32295</v>
          </cell>
        </row>
        <row r="676">
          <cell r="A676">
            <v>792</v>
          </cell>
          <cell r="B676" t="str">
            <v>福祉施設</v>
          </cell>
          <cell r="C676" t="str">
            <v>七沢弁天の森キヤンプ場</v>
          </cell>
          <cell r="D676" t="str">
            <v>バンガロ－Ａ３</v>
          </cell>
          <cell r="E676">
            <v>28</v>
          </cell>
          <cell r="F676">
            <v>1</v>
          </cell>
          <cell r="G676">
            <v>0</v>
          </cell>
          <cell r="H676">
            <v>32295</v>
          </cell>
        </row>
        <row r="677">
          <cell r="A677">
            <v>793</v>
          </cell>
          <cell r="B677" t="str">
            <v>福祉施設</v>
          </cell>
          <cell r="C677" t="str">
            <v>七沢弁天の森キヤンプ場</v>
          </cell>
          <cell r="D677" t="str">
            <v>バンガロ－Ａ４</v>
          </cell>
          <cell r="E677">
            <v>28</v>
          </cell>
          <cell r="F677">
            <v>1</v>
          </cell>
          <cell r="G677">
            <v>0</v>
          </cell>
          <cell r="H677">
            <v>32295</v>
          </cell>
        </row>
        <row r="678">
          <cell r="A678">
            <v>794</v>
          </cell>
          <cell r="B678" t="str">
            <v>福祉施設</v>
          </cell>
          <cell r="C678" t="str">
            <v>七沢弁天の森キヤンプ場</v>
          </cell>
          <cell r="D678" t="str">
            <v>バンガロ－Ａ５</v>
          </cell>
          <cell r="E678">
            <v>28</v>
          </cell>
          <cell r="F678">
            <v>1</v>
          </cell>
          <cell r="G678">
            <v>0</v>
          </cell>
          <cell r="H678">
            <v>32295</v>
          </cell>
        </row>
        <row r="679">
          <cell r="A679">
            <v>795</v>
          </cell>
          <cell r="B679" t="str">
            <v>福祉施設</v>
          </cell>
          <cell r="C679" t="str">
            <v>七沢弁天の森キヤンプ場</v>
          </cell>
          <cell r="D679" t="str">
            <v>バンガロ－Ａ６</v>
          </cell>
          <cell r="E679">
            <v>16</v>
          </cell>
          <cell r="F679">
            <v>1</v>
          </cell>
          <cell r="G679">
            <v>0</v>
          </cell>
          <cell r="H679">
            <v>32295</v>
          </cell>
        </row>
        <row r="680">
          <cell r="A680">
            <v>796</v>
          </cell>
          <cell r="B680" t="str">
            <v>福祉施設</v>
          </cell>
          <cell r="C680" t="str">
            <v>七沢弁天の森キヤンプ場</v>
          </cell>
          <cell r="D680" t="str">
            <v>バンガロ－Ｂ１</v>
          </cell>
          <cell r="E680">
            <v>28</v>
          </cell>
          <cell r="F680">
            <v>1</v>
          </cell>
          <cell r="G680">
            <v>0</v>
          </cell>
          <cell r="H680">
            <v>32295</v>
          </cell>
        </row>
        <row r="681">
          <cell r="A681">
            <v>797</v>
          </cell>
          <cell r="B681" t="str">
            <v>福祉施設</v>
          </cell>
          <cell r="C681" t="str">
            <v>七沢弁天の森キヤンプ場</v>
          </cell>
          <cell r="D681" t="str">
            <v>バンガロ－Ｂ２</v>
          </cell>
          <cell r="E681">
            <v>28</v>
          </cell>
          <cell r="F681">
            <v>1</v>
          </cell>
          <cell r="G681">
            <v>0</v>
          </cell>
          <cell r="H681">
            <v>32295</v>
          </cell>
        </row>
        <row r="682">
          <cell r="A682">
            <v>798</v>
          </cell>
          <cell r="B682" t="str">
            <v>福祉施設</v>
          </cell>
          <cell r="C682" t="str">
            <v>七沢弁天の森キヤンプ場</v>
          </cell>
          <cell r="D682" t="str">
            <v>バンガロ－Ｂ３</v>
          </cell>
          <cell r="E682">
            <v>28</v>
          </cell>
          <cell r="F682">
            <v>1</v>
          </cell>
          <cell r="G682">
            <v>0</v>
          </cell>
          <cell r="H682">
            <v>32295</v>
          </cell>
        </row>
        <row r="683">
          <cell r="A683">
            <v>799</v>
          </cell>
          <cell r="B683" t="str">
            <v>福祉施設</v>
          </cell>
          <cell r="C683" t="str">
            <v>七沢弁天の森キヤンプ場</v>
          </cell>
          <cell r="D683" t="str">
            <v>バンガロ－Ｂ４</v>
          </cell>
          <cell r="E683">
            <v>28</v>
          </cell>
          <cell r="F683">
            <v>1</v>
          </cell>
          <cell r="G683">
            <v>0</v>
          </cell>
          <cell r="H683">
            <v>32295</v>
          </cell>
        </row>
        <row r="684">
          <cell r="A684">
            <v>800</v>
          </cell>
          <cell r="B684" t="str">
            <v>福祉施設</v>
          </cell>
          <cell r="C684" t="str">
            <v>七沢弁天の森キヤンプ場</v>
          </cell>
          <cell r="D684" t="str">
            <v>バンガロ－Ｂ５</v>
          </cell>
          <cell r="E684">
            <v>16</v>
          </cell>
          <cell r="F684">
            <v>1</v>
          </cell>
          <cell r="G684">
            <v>0</v>
          </cell>
          <cell r="H684">
            <v>32295</v>
          </cell>
        </row>
        <row r="685">
          <cell r="A685">
            <v>801</v>
          </cell>
          <cell r="B685" t="str">
            <v>福祉施設</v>
          </cell>
          <cell r="C685" t="str">
            <v>七沢弁天の森キヤンプ場</v>
          </cell>
          <cell r="D685" t="str">
            <v>バンガロ－Ｂ６</v>
          </cell>
          <cell r="E685">
            <v>16</v>
          </cell>
          <cell r="F685">
            <v>1</v>
          </cell>
          <cell r="G685">
            <v>0</v>
          </cell>
          <cell r="H685">
            <v>32295</v>
          </cell>
        </row>
        <row r="686">
          <cell r="A686">
            <v>802</v>
          </cell>
          <cell r="B686" t="str">
            <v>福祉施設</v>
          </cell>
          <cell r="C686" t="str">
            <v>七沢弁天の森キヤンプ場</v>
          </cell>
          <cell r="D686" t="str">
            <v>バンガロ－Ｃ１</v>
          </cell>
          <cell r="E686">
            <v>28</v>
          </cell>
          <cell r="F686">
            <v>1</v>
          </cell>
          <cell r="G686">
            <v>0</v>
          </cell>
          <cell r="H686">
            <v>32295</v>
          </cell>
        </row>
        <row r="687">
          <cell r="A687">
            <v>803</v>
          </cell>
          <cell r="B687" t="str">
            <v>福祉施設</v>
          </cell>
          <cell r="C687" t="str">
            <v>七沢弁天の森キヤンプ場</v>
          </cell>
          <cell r="D687" t="str">
            <v>バンガロ－Ｃ２</v>
          </cell>
          <cell r="E687">
            <v>28</v>
          </cell>
          <cell r="F687">
            <v>1</v>
          </cell>
          <cell r="G687">
            <v>0</v>
          </cell>
          <cell r="H687">
            <v>32295</v>
          </cell>
        </row>
        <row r="688">
          <cell r="A688">
            <v>804</v>
          </cell>
          <cell r="B688" t="str">
            <v>福祉施設</v>
          </cell>
          <cell r="C688" t="str">
            <v>七沢弁天の森キヤンプ場</v>
          </cell>
          <cell r="D688" t="str">
            <v>バンガロ－Ｃ３</v>
          </cell>
          <cell r="E688">
            <v>28</v>
          </cell>
          <cell r="F688">
            <v>1</v>
          </cell>
          <cell r="G688">
            <v>0</v>
          </cell>
          <cell r="H688">
            <v>32295</v>
          </cell>
        </row>
        <row r="689">
          <cell r="A689">
            <v>805</v>
          </cell>
          <cell r="B689" t="str">
            <v>福祉施設</v>
          </cell>
          <cell r="C689" t="str">
            <v>七沢弁天の森キヤンプ場</v>
          </cell>
          <cell r="D689" t="str">
            <v>バンガロ－Ｃ４</v>
          </cell>
          <cell r="E689">
            <v>28</v>
          </cell>
          <cell r="F689">
            <v>1</v>
          </cell>
          <cell r="G689">
            <v>0</v>
          </cell>
          <cell r="H689">
            <v>32295</v>
          </cell>
        </row>
        <row r="690">
          <cell r="A690">
            <v>806</v>
          </cell>
          <cell r="B690" t="str">
            <v>福祉施設</v>
          </cell>
          <cell r="C690" t="str">
            <v>七沢弁天の森キヤンプ場</v>
          </cell>
          <cell r="D690" t="str">
            <v>バンガロ－Ｃ５</v>
          </cell>
          <cell r="E690">
            <v>28</v>
          </cell>
          <cell r="F690">
            <v>1</v>
          </cell>
          <cell r="G690">
            <v>0</v>
          </cell>
          <cell r="H690">
            <v>32295</v>
          </cell>
        </row>
        <row r="691">
          <cell r="A691">
            <v>807</v>
          </cell>
          <cell r="B691" t="str">
            <v>福祉施設</v>
          </cell>
          <cell r="C691" t="str">
            <v>七沢弁天の森キヤンプ場</v>
          </cell>
          <cell r="D691" t="str">
            <v>バンガロ－Ｃ６</v>
          </cell>
          <cell r="E691">
            <v>28</v>
          </cell>
          <cell r="F691">
            <v>1</v>
          </cell>
          <cell r="G691">
            <v>0</v>
          </cell>
          <cell r="H691">
            <v>32295</v>
          </cell>
        </row>
        <row r="692">
          <cell r="A692">
            <v>808</v>
          </cell>
          <cell r="B692" t="str">
            <v>福祉施設</v>
          </cell>
          <cell r="C692" t="str">
            <v>七沢弁天の森キヤンプ場</v>
          </cell>
          <cell r="D692" t="str">
            <v>炊事場</v>
          </cell>
          <cell r="E692">
            <v>19</v>
          </cell>
          <cell r="F692">
            <v>1</v>
          </cell>
          <cell r="G692">
            <v>0</v>
          </cell>
          <cell r="H692">
            <v>35125</v>
          </cell>
        </row>
        <row r="693">
          <cell r="A693">
            <v>809</v>
          </cell>
          <cell r="B693" t="str">
            <v>福祉施設</v>
          </cell>
          <cell r="C693" t="str">
            <v>中依知児童館</v>
          </cell>
          <cell r="D693" t="str">
            <v>児童館</v>
          </cell>
          <cell r="E693">
            <v>215.64</v>
          </cell>
          <cell r="F693">
            <v>1</v>
          </cell>
          <cell r="G693">
            <v>1</v>
          </cell>
          <cell r="H693">
            <v>32948</v>
          </cell>
        </row>
        <row r="694">
          <cell r="A694">
            <v>810</v>
          </cell>
          <cell r="B694" t="str">
            <v>福祉施設</v>
          </cell>
          <cell r="C694" t="str">
            <v>下川入児童館</v>
          </cell>
          <cell r="D694" t="str">
            <v>児童館</v>
          </cell>
          <cell r="E694">
            <v>221.93</v>
          </cell>
          <cell r="F694">
            <v>1</v>
          </cell>
          <cell r="G694">
            <v>1</v>
          </cell>
          <cell r="H694">
            <v>33923</v>
          </cell>
        </row>
        <row r="695">
          <cell r="A695">
            <v>811</v>
          </cell>
          <cell r="B695" t="str">
            <v>福祉施設</v>
          </cell>
          <cell r="C695" t="str">
            <v>七沢児童館</v>
          </cell>
          <cell r="D695" t="str">
            <v>児童館</v>
          </cell>
          <cell r="E695">
            <v>229.38</v>
          </cell>
          <cell r="F695">
            <v>1</v>
          </cell>
          <cell r="G695">
            <v>1</v>
          </cell>
          <cell r="H695">
            <v>34790</v>
          </cell>
        </row>
        <row r="696">
          <cell r="A696">
            <v>812</v>
          </cell>
          <cell r="B696" t="str">
            <v>福祉施設</v>
          </cell>
          <cell r="C696" t="str">
            <v>荻野児童館</v>
          </cell>
          <cell r="D696" t="str">
            <v>児童館</v>
          </cell>
          <cell r="E696">
            <v>209.51</v>
          </cell>
          <cell r="F696">
            <v>1</v>
          </cell>
          <cell r="G696">
            <v>1</v>
          </cell>
          <cell r="H696">
            <v>34790</v>
          </cell>
        </row>
        <row r="697">
          <cell r="A697">
            <v>813</v>
          </cell>
          <cell r="B697" t="str">
            <v>福祉施設</v>
          </cell>
          <cell r="C697" t="str">
            <v>下古沢児童館</v>
          </cell>
          <cell r="D697" t="str">
            <v>児童館</v>
          </cell>
          <cell r="E697">
            <v>218.68</v>
          </cell>
          <cell r="F697">
            <v>1</v>
          </cell>
          <cell r="G697">
            <v>1</v>
          </cell>
          <cell r="H697">
            <v>35521</v>
          </cell>
        </row>
        <row r="698">
          <cell r="A698">
            <v>814</v>
          </cell>
          <cell r="B698" t="str">
            <v>福祉施設</v>
          </cell>
          <cell r="C698" t="str">
            <v>山際児童館・山際南部老人憩の家館複合施設</v>
          </cell>
          <cell r="D698" t="str">
            <v>児童館</v>
          </cell>
          <cell r="E698">
            <v>474.5</v>
          </cell>
          <cell r="F698">
            <v>1</v>
          </cell>
          <cell r="G698">
            <v>1</v>
          </cell>
          <cell r="H698">
            <v>34505</v>
          </cell>
        </row>
        <row r="699">
          <cell r="A699">
            <v>815</v>
          </cell>
          <cell r="B699" t="str">
            <v>福祉施設</v>
          </cell>
          <cell r="C699" t="str">
            <v>妻田東児童館・老人憩の家複合施設</v>
          </cell>
          <cell r="D699" t="str">
            <v>児童館</v>
          </cell>
          <cell r="E699">
            <v>399.44</v>
          </cell>
          <cell r="F699">
            <v>1</v>
          </cell>
          <cell r="G699">
            <v>1</v>
          </cell>
          <cell r="H699">
            <v>34768</v>
          </cell>
        </row>
        <row r="700">
          <cell r="A700">
            <v>817</v>
          </cell>
          <cell r="B700" t="str">
            <v>福祉施設</v>
          </cell>
          <cell r="C700" t="str">
            <v>毛利台児童館・老人憩の家複合施設</v>
          </cell>
          <cell r="D700" t="str">
            <v>児童館</v>
          </cell>
          <cell r="E700">
            <v>442.81</v>
          </cell>
          <cell r="F700">
            <v>1</v>
          </cell>
          <cell r="G700">
            <v>1</v>
          </cell>
          <cell r="H700">
            <v>39277</v>
          </cell>
        </row>
        <row r="701">
          <cell r="A701">
            <v>818</v>
          </cell>
          <cell r="B701" t="str">
            <v>福祉施設</v>
          </cell>
          <cell r="C701" t="str">
            <v>毛利台児童館・老人憩の家複合施設</v>
          </cell>
          <cell r="D701" t="str">
            <v>自転車置場</v>
          </cell>
          <cell r="E701">
            <v>12.21</v>
          </cell>
          <cell r="F701">
            <v>1</v>
          </cell>
          <cell r="G701">
            <v>0</v>
          </cell>
          <cell r="H701">
            <v>39277</v>
          </cell>
        </row>
        <row r="702">
          <cell r="A702">
            <v>820</v>
          </cell>
          <cell r="B702" t="str">
            <v>福祉施設</v>
          </cell>
          <cell r="C702" t="str">
            <v>温水恩名児童館・老人憩の家複合施設</v>
          </cell>
          <cell r="D702" t="str">
            <v>自転車置場</v>
          </cell>
          <cell r="E702">
            <v>13.03</v>
          </cell>
          <cell r="F702">
            <v>1</v>
          </cell>
          <cell r="G702">
            <v>0</v>
          </cell>
          <cell r="H702">
            <v>37226</v>
          </cell>
        </row>
        <row r="703">
          <cell r="A703">
            <v>822</v>
          </cell>
          <cell r="B703" t="str">
            <v>福祉施設</v>
          </cell>
          <cell r="C703" t="str">
            <v>岡田児童館・老人憩の家複合施設</v>
          </cell>
          <cell r="D703" t="str">
            <v>児童館</v>
          </cell>
          <cell r="E703">
            <v>327.93</v>
          </cell>
          <cell r="F703">
            <v>1</v>
          </cell>
          <cell r="G703">
            <v>1</v>
          </cell>
          <cell r="H703">
            <v>39262</v>
          </cell>
        </row>
        <row r="704">
          <cell r="A704">
            <v>823</v>
          </cell>
          <cell r="B704" t="str">
            <v>福祉施設</v>
          </cell>
          <cell r="C704" t="str">
            <v>岡田児童館・老人憩の家複合施設</v>
          </cell>
          <cell r="D704" t="str">
            <v>自転車置場</v>
          </cell>
          <cell r="E704">
            <v>20.149999999999999</v>
          </cell>
          <cell r="F704">
            <v>1</v>
          </cell>
          <cell r="G704">
            <v>0</v>
          </cell>
          <cell r="H704">
            <v>39284</v>
          </cell>
        </row>
        <row r="705">
          <cell r="A705">
            <v>824</v>
          </cell>
          <cell r="B705" t="str">
            <v>福祉施設</v>
          </cell>
          <cell r="C705" t="str">
            <v>及川児童館・老人憩の家複合施設</v>
          </cell>
          <cell r="D705" t="str">
            <v>児童館</v>
          </cell>
          <cell r="E705">
            <v>415.12</v>
          </cell>
          <cell r="F705">
            <v>1</v>
          </cell>
          <cell r="G705">
            <v>1</v>
          </cell>
          <cell r="H705">
            <v>33402</v>
          </cell>
        </row>
        <row r="706">
          <cell r="A706">
            <v>825</v>
          </cell>
          <cell r="B706" t="str">
            <v>福祉施設</v>
          </cell>
          <cell r="C706" t="str">
            <v>鳶尾児童館・老人憩の家複合施設</v>
          </cell>
          <cell r="D706" t="str">
            <v>児童館</v>
          </cell>
          <cell r="E706">
            <v>391.75</v>
          </cell>
          <cell r="F706">
            <v>1</v>
          </cell>
          <cell r="G706">
            <v>1</v>
          </cell>
          <cell r="H706">
            <v>33417</v>
          </cell>
        </row>
        <row r="707">
          <cell r="A707">
            <v>829</v>
          </cell>
          <cell r="B707" t="str">
            <v>社会教育施設</v>
          </cell>
          <cell r="C707" t="str">
            <v>市営水泳プール</v>
          </cell>
          <cell r="D707" t="str">
            <v>更衣室</v>
          </cell>
          <cell r="E707">
            <v>68.5</v>
          </cell>
          <cell r="F707">
            <v>1</v>
          </cell>
          <cell r="G707">
            <v>1</v>
          </cell>
          <cell r="H707">
            <v>23207</v>
          </cell>
        </row>
        <row r="708">
          <cell r="A708">
            <v>830</v>
          </cell>
          <cell r="B708" t="str">
            <v>社会教育施設</v>
          </cell>
          <cell r="C708" t="str">
            <v>市営水泳プール</v>
          </cell>
          <cell r="D708" t="str">
            <v>事務所</v>
          </cell>
          <cell r="E708">
            <v>19.8</v>
          </cell>
          <cell r="F708">
            <v>1</v>
          </cell>
          <cell r="G708">
            <v>0</v>
          </cell>
          <cell r="H708">
            <v>23207</v>
          </cell>
        </row>
        <row r="709">
          <cell r="A709">
            <v>831</v>
          </cell>
          <cell r="B709" t="str">
            <v>社会教育施設</v>
          </cell>
          <cell r="C709" t="str">
            <v>市営水泳プール</v>
          </cell>
          <cell r="D709" t="str">
            <v>機械室</v>
          </cell>
          <cell r="E709">
            <v>39.700000000000003</v>
          </cell>
          <cell r="F709">
            <v>1</v>
          </cell>
          <cell r="G709">
            <v>0</v>
          </cell>
          <cell r="H709">
            <v>23207</v>
          </cell>
        </row>
        <row r="710">
          <cell r="A710">
            <v>832</v>
          </cell>
          <cell r="B710" t="str">
            <v>社会教育施設</v>
          </cell>
          <cell r="C710" t="str">
            <v>厚木野球場・テニスコート管理事務所</v>
          </cell>
          <cell r="D710" t="str">
            <v>管理事務所</v>
          </cell>
          <cell r="E710">
            <v>155.52000000000001</v>
          </cell>
          <cell r="F710">
            <v>1</v>
          </cell>
          <cell r="G710">
            <v>1</v>
          </cell>
          <cell r="H710">
            <v>37965</v>
          </cell>
        </row>
        <row r="711">
          <cell r="A711">
            <v>833</v>
          </cell>
          <cell r="B711" t="str">
            <v>社会教育施設</v>
          </cell>
          <cell r="C711" t="str">
            <v>玉川野球場</v>
          </cell>
          <cell r="D711" t="str">
            <v>管理棟</v>
          </cell>
          <cell r="E711">
            <v>1478.6</v>
          </cell>
          <cell r="F711">
            <v>1</v>
          </cell>
          <cell r="G711">
            <v>1</v>
          </cell>
          <cell r="H711">
            <v>29402</v>
          </cell>
        </row>
        <row r="712">
          <cell r="A712">
            <v>834</v>
          </cell>
          <cell r="B712" t="str">
            <v>社会教育施設</v>
          </cell>
          <cell r="C712" t="str">
            <v>玉川野球場</v>
          </cell>
          <cell r="D712" t="str">
            <v>スコアボード</v>
          </cell>
          <cell r="E712">
            <v>121.64</v>
          </cell>
          <cell r="F712">
            <v>1</v>
          </cell>
          <cell r="G712">
            <v>0</v>
          </cell>
          <cell r="H712">
            <v>35870</v>
          </cell>
        </row>
        <row r="713">
          <cell r="A713">
            <v>835</v>
          </cell>
          <cell r="B713" t="str">
            <v>社会教育施設</v>
          </cell>
          <cell r="C713" t="str">
            <v>東町スポーツセンター</v>
          </cell>
          <cell r="D713" t="str">
            <v>体育施設</v>
          </cell>
          <cell r="E713">
            <v>7107.16</v>
          </cell>
          <cell r="F713">
            <v>1</v>
          </cell>
          <cell r="G713">
            <v>1</v>
          </cell>
          <cell r="H713">
            <v>34424</v>
          </cell>
        </row>
        <row r="714">
          <cell r="A714">
            <v>836</v>
          </cell>
          <cell r="B714" t="str">
            <v>社会教育施設</v>
          </cell>
          <cell r="C714" t="str">
            <v>及川球技場</v>
          </cell>
          <cell r="D714" t="str">
            <v>観覧場Ａ棟</v>
          </cell>
          <cell r="E714">
            <v>1151.3499999999999</v>
          </cell>
          <cell r="F714">
            <v>1</v>
          </cell>
          <cell r="G714">
            <v>1</v>
          </cell>
          <cell r="H714">
            <v>35111</v>
          </cell>
        </row>
        <row r="715">
          <cell r="A715">
            <v>837</v>
          </cell>
          <cell r="B715" t="str">
            <v>社会教育施設</v>
          </cell>
          <cell r="C715" t="str">
            <v>及川球技場</v>
          </cell>
          <cell r="D715" t="str">
            <v>観覧場Ｂ棟</v>
          </cell>
          <cell r="E715">
            <v>1151.3499999999999</v>
          </cell>
          <cell r="F715">
            <v>1</v>
          </cell>
          <cell r="G715">
            <v>0</v>
          </cell>
          <cell r="H715">
            <v>35111</v>
          </cell>
        </row>
        <row r="716">
          <cell r="A716">
            <v>838</v>
          </cell>
          <cell r="B716" t="str">
            <v>社会教育施設</v>
          </cell>
          <cell r="C716" t="str">
            <v>及川球技場</v>
          </cell>
          <cell r="D716" t="str">
            <v>管理棟</v>
          </cell>
          <cell r="E716">
            <v>225.57</v>
          </cell>
          <cell r="F716">
            <v>1</v>
          </cell>
          <cell r="G716">
            <v>0</v>
          </cell>
          <cell r="H716">
            <v>35111</v>
          </cell>
        </row>
        <row r="717">
          <cell r="A717">
            <v>839</v>
          </cell>
          <cell r="B717" t="str">
            <v>社会教育施設</v>
          </cell>
          <cell r="C717" t="str">
            <v>酒井スポーツ広場</v>
          </cell>
          <cell r="D717" t="str">
            <v>管理事務所</v>
          </cell>
          <cell r="E717">
            <v>39.700000000000003</v>
          </cell>
          <cell r="F717">
            <v>1</v>
          </cell>
          <cell r="G717">
            <v>1</v>
          </cell>
          <cell r="H717">
            <v>35156</v>
          </cell>
        </row>
        <row r="718">
          <cell r="A718">
            <v>840</v>
          </cell>
          <cell r="B718" t="str">
            <v>社会教育施設</v>
          </cell>
          <cell r="C718" t="str">
            <v>酒井スポーツ広場</v>
          </cell>
          <cell r="D718" t="str">
            <v>倉庫</v>
          </cell>
          <cell r="E718">
            <v>64.510000000000005</v>
          </cell>
          <cell r="F718">
            <v>1</v>
          </cell>
          <cell r="G718">
            <v>0</v>
          </cell>
          <cell r="H718">
            <v>36614</v>
          </cell>
        </row>
        <row r="719">
          <cell r="A719">
            <v>841</v>
          </cell>
          <cell r="B719" t="str">
            <v>社会教育施設</v>
          </cell>
          <cell r="C719" t="str">
            <v>酒井スポーツ広場</v>
          </cell>
          <cell r="D719" t="str">
            <v>医務室・便所</v>
          </cell>
          <cell r="E719">
            <v>59.62</v>
          </cell>
          <cell r="F719">
            <v>1</v>
          </cell>
          <cell r="G719">
            <v>0</v>
          </cell>
          <cell r="H719">
            <v>37512</v>
          </cell>
        </row>
        <row r="720">
          <cell r="A720">
            <v>842</v>
          </cell>
          <cell r="B720" t="str">
            <v>社会教育施設</v>
          </cell>
          <cell r="C720" t="str">
            <v>南毛利スポーツセンター</v>
          </cell>
          <cell r="D720" t="str">
            <v>体育館</v>
          </cell>
          <cell r="E720">
            <v>3197.86</v>
          </cell>
          <cell r="F720">
            <v>1</v>
          </cell>
          <cell r="G720">
            <v>1</v>
          </cell>
          <cell r="H720">
            <v>27760</v>
          </cell>
        </row>
        <row r="721">
          <cell r="A721">
            <v>843</v>
          </cell>
          <cell r="B721" t="str">
            <v>社会教育施設</v>
          </cell>
          <cell r="C721" t="str">
            <v>南毛利スポーツセンター</v>
          </cell>
          <cell r="D721" t="str">
            <v>ﾃﾆｽｺｰﾄ運営棟</v>
          </cell>
          <cell r="E721">
            <v>129.18</v>
          </cell>
          <cell r="F721">
            <v>1</v>
          </cell>
          <cell r="G721">
            <v>0</v>
          </cell>
          <cell r="H721">
            <v>35409</v>
          </cell>
        </row>
        <row r="722">
          <cell r="A722">
            <v>844</v>
          </cell>
          <cell r="B722" t="str">
            <v>社会教育施設</v>
          </cell>
          <cell r="C722" t="str">
            <v>南毛利スポーツセンター</v>
          </cell>
          <cell r="D722" t="str">
            <v>ﾃﾆｽｺｰﾄ管理棟</v>
          </cell>
          <cell r="E722">
            <v>333.62</v>
          </cell>
          <cell r="F722">
            <v>1</v>
          </cell>
          <cell r="G722">
            <v>0</v>
          </cell>
          <cell r="H722">
            <v>35593</v>
          </cell>
        </row>
        <row r="723">
          <cell r="A723">
            <v>845</v>
          </cell>
          <cell r="B723" t="str">
            <v>社会教育施設</v>
          </cell>
          <cell r="C723" t="str">
            <v>猿ヶ島スポーツセンター</v>
          </cell>
          <cell r="D723" t="str">
            <v>体育館</v>
          </cell>
          <cell r="E723">
            <v>2566.65</v>
          </cell>
          <cell r="F723">
            <v>1</v>
          </cell>
          <cell r="G723">
            <v>1</v>
          </cell>
          <cell r="H723">
            <v>35521</v>
          </cell>
        </row>
        <row r="724">
          <cell r="A724">
            <v>846</v>
          </cell>
          <cell r="B724" t="str">
            <v>社会教育施設</v>
          </cell>
          <cell r="C724" t="str">
            <v>飯山グラウンド</v>
          </cell>
          <cell r="D724" t="str">
            <v>倉庫　</v>
          </cell>
          <cell r="E724">
            <v>40.76</v>
          </cell>
          <cell r="F724">
            <v>1</v>
          </cell>
          <cell r="G724">
            <v>1</v>
          </cell>
          <cell r="H724">
            <v>29918</v>
          </cell>
        </row>
        <row r="725">
          <cell r="A725">
            <v>847</v>
          </cell>
          <cell r="B725" t="str">
            <v>社会教育施設</v>
          </cell>
          <cell r="C725" t="str">
            <v>飯山グラウンド</v>
          </cell>
          <cell r="D725" t="str">
            <v>便所</v>
          </cell>
          <cell r="E725">
            <v>9.7799999999999994</v>
          </cell>
          <cell r="F725">
            <v>1</v>
          </cell>
          <cell r="G725">
            <v>0</v>
          </cell>
          <cell r="H725">
            <v>29918</v>
          </cell>
        </row>
        <row r="726">
          <cell r="A726">
            <v>848</v>
          </cell>
          <cell r="B726" t="str">
            <v>社会教育施設</v>
          </cell>
          <cell r="C726" t="str">
            <v>飯山グラウンド</v>
          </cell>
          <cell r="D726" t="str">
            <v>便所</v>
          </cell>
          <cell r="E726">
            <v>9.7799999999999994</v>
          </cell>
          <cell r="F726">
            <v>1</v>
          </cell>
          <cell r="G726">
            <v>0</v>
          </cell>
          <cell r="H726">
            <v>29918</v>
          </cell>
        </row>
        <row r="727">
          <cell r="A727">
            <v>849</v>
          </cell>
          <cell r="B727" t="str">
            <v>社会教育施設</v>
          </cell>
          <cell r="C727" t="str">
            <v>飯山グラウンド</v>
          </cell>
          <cell r="D727" t="str">
            <v>倉庫</v>
          </cell>
          <cell r="E727">
            <v>17.559999999999999</v>
          </cell>
          <cell r="F727">
            <v>1</v>
          </cell>
          <cell r="G727">
            <v>0</v>
          </cell>
          <cell r="H727">
            <v>39422</v>
          </cell>
        </row>
        <row r="728">
          <cell r="A728">
            <v>850</v>
          </cell>
          <cell r="B728" t="str">
            <v>社会教育施設</v>
          </cell>
          <cell r="C728" t="str">
            <v>酒井スポーツ広場</v>
          </cell>
          <cell r="D728" t="str">
            <v>会議室</v>
          </cell>
          <cell r="E728">
            <v>165</v>
          </cell>
          <cell r="F728">
            <v>1</v>
          </cell>
          <cell r="G728">
            <v>0</v>
          </cell>
          <cell r="H728">
            <v>23743</v>
          </cell>
        </row>
        <row r="729">
          <cell r="A729">
            <v>851</v>
          </cell>
          <cell r="B729" t="str">
            <v>社会教育施設</v>
          </cell>
          <cell r="C729" t="str">
            <v>金田ゲートボール場</v>
          </cell>
          <cell r="D729" t="str">
            <v>管理棟</v>
          </cell>
          <cell r="E729">
            <v>64.510000000000005</v>
          </cell>
          <cell r="F729">
            <v>1</v>
          </cell>
          <cell r="G729">
            <v>1</v>
          </cell>
          <cell r="H729">
            <v>39156</v>
          </cell>
        </row>
        <row r="730">
          <cell r="A730">
            <v>852</v>
          </cell>
          <cell r="B730" t="str">
            <v>市民施設</v>
          </cell>
          <cell r="C730" t="str">
            <v>厚木シティプラザ</v>
          </cell>
          <cell r="D730" t="str">
            <v>図書館・ﾔﾝｺﾐ・科学館</v>
          </cell>
          <cell r="E730">
            <v>10398.379999999999</v>
          </cell>
          <cell r="F730">
            <v>1</v>
          </cell>
          <cell r="G730">
            <v>1</v>
          </cell>
          <cell r="H730">
            <v>30954</v>
          </cell>
        </row>
        <row r="731">
          <cell r="A731">
            <v>853</v>
          </cell>
          <cell r="B731" t="str">
            <v>社会教育施設</v>
          </cell>
          <cell r="C731" t="str">
            <v>文化会館</v>
          </cell>
          <cell r="D731" t="str">
            <v>文化会館</v>
          </cell>
          <cell r="E731">
            <v>11294.14</v>
          </cell>
          <cell r="F731">
            <v>1</v>
          </cell>
          <cell r="G731">
            <v>1</v>
          </cell>
          <cell r="H731">
            <v>28733</v>
          </cell>
        </row>
        <row r="732">
          <cell r="A732">
            <v>857</v>
          </cell>
          <cell r="B732" t="str">
            <v>社会教育施設</v>
          </cell>
          <cell r="C732" t="str">
            <v>南毛利学習支援センター</v>
          </cell>
          <cell r="D732" t="str">
            <v>学習支援センター</v>
          </cell>
          <cell r="E732">
            <v>2470.89</v>
          </cell>
          <cell r="F732">
            <v>1</v>
          </cell>
          <cell r="G732">
            <v>1</v>
          </cell>
          <cell r="H732">
            <v>38044</v>
          </cell>
        </row>
        <row r="733">
          <cell r="A733">
            <v>859</v>
          </cell>
          <cell r="B733" t="str">
            <v>庁舎等関連</v>
          </cell>
          <cell r="C733" t="str">
            <v>水質管理センター</v>
          </cell>
          <cell r="D733" t="str">
            <v>事務所</v>
          </cell>
          <cell r="E733">
            <v>428.22</v>
          </cell>
          <cell r="F733">
            <v>1</v>
          </cell>
          <cell r="G733">
            <v>1</v>
          </cell>
          <cell r="H733">
            <v>31503</v>
          </cell>
        </row>
        <row r="734">
          <cell r="A734">
            <v>860</v>
          </cell>
          <cell r="B734" t="str">
            <v>庁舎等関連</v>
          </cell>
          <cell r="C734" t="str">
            <v>妻田ポンプ場</v>
          </cell>
          <cell r="D734" t="str">
            <v>ポンプ場</v>
          </cell>
          <cell r="E734">
            <v>2050.58</v>
          </cell>
          <cell r="F734">
            <v>1</v>
          </cell>
          <cell r="G734">
            <v>1</v>
          </cell>
          <cell r="H734">
            <v>31503</v>
          </cell>
        </row>
        <row r="735">
          <cell r="A735">
            <v>861</v>
          </cell>
          <cell r="B735" t="str">
            <v>庁舎等関連</v>
          </cell>
          <cell r="C735" t="str">
            <v>中荻野ポンプ場</v>
          </cell>
          <cell r="D735" t="str">
            <v>ポンプ場</v>
          </cell>
          <cell r="E735">
            <v>354.34</v>
          </cell>
          <cell r="F735">
            <v>1</v>
          </cell>
          <cell r="G735">
            <v>1</v>
          </cell>
          <cell r="H735">
            <v>31503</v>
          </cell>
        </row>
        <row r="736">
          <cell r="A736">
            <v>862</v>
          </cell>
          <cell r="B736" t="str">
            <v>市民施設</v>
          </cell>
          <cell r="C736" t="str">
            <v>情報プラザ</v>
          </cell>
          <cell r="D736" t="str">
            <v>事務所</v>
          </cell>
          <cell r="E736">
            <v>688.27</v>
          </cell>
          <cell r="F736">
            <v>1</v>
          </cell>
          <cell r="G736">
            <v>1</v>
          </cell>
          <cell r="H736">
            <v>34943</v>
          </cell>
        </row>
        <row r="737">
          <cell r="A737">
            <v>864</v>
          </cell>
          <cell r="B737" t="str">
            <v>福祉施設</v>
          </cell>
          <cell r="C737" t="str">
            <v>三田児童クラブ</v>
          </cell>
          <cell r="D737" t="str">
            <v>児童クラブ</v>
          </cell>
          <cell r="E737">
            <v>89.43</v>
          </cell>
          <cell r="F737">
            <v>1</v>
          </cell>
          <cell r="G737">
            <v>1</v>
          </cell>
          <cell r="H737">
            <v>37712</v>
          </cell>
        </row>
        <row r="738">
          <cell r="A738">
            <v>865</v>
          </cell>
          <cell r="B738" t="str">
            <v>防災関連施設</v>
          </cell>
          <cell r="C738" t="str">
            <v>三田防災備蓄倉庫</v>
          </cell>
          <cell r="D738" t="str">
            <v>防災備蓄倉庫</v>
          </cell>
          <cell r="E738">
            <v>34.75</v>
          </cell>
          <cell r="F738">
            <v>1</v>
          </cell>
          <cell r="G738">
            <v>1</v>
          </cell>
          <cell r="H738">
            <v>33298</v>
          </cell>
        </row>
        <row r="739">
          <cell r="A739">
            <v>866</v>
          </cell>
          <cell r="B739" t="str">
            <v>市民施設</v>
          </cell>
          <cell r="C739" t="str">
            <v>妻田薬師公衆便所</v>
          </cell>
          <cell r="D739" t="str">
            <v>便所</v>
          </cell>
          <cell r="E739">
            <v>3.3</v>
          </cell>
          <cell r="F739">
            <v>1</v>
          </cell>
          <cell r="G739">
            <v>1</v>
          </cell>
          <cell r="H739">
            <v>27303</v>
          </cell>
        </row>
        <row r="740">
          <cell r="A740">
            <v>867</v>
          </cell>
          <cell r="B740" t="str">
            <v>市民施設</v>
          </cell>
          <cell r="C740" t="str">
            <v>七沢公衆便所</v>
          </cell>
          <cell r="D740" t="str">
            <v>便所</v>
          </cell>
          <cell r="E740">
            <v>9.91</v>
          </cell>
          <cell r="F740">
            <v>1</v>
          </cell>
          <cell r="G740">
            <v>1</v>
          </cell>
          <cell r="H740">
            <v>23682</v>
          </cell>
        </row>
        <row r="741">
          <cell r="A741">
            <v>868</v>
          </cell>
          <cell r="B741" t="str">
            <v>市民施設</v>
          </cell>
          <cell r="C741" t="str">
            <v>七沢薬師林道展望台</v>
          </cell>
          <cell r="D741" t="str">
            <v>0</v>
          </cell>
          <cell r="E741">
            <v>24</v>
          </cell>
          <cell r="F741">
            <v>1</v>
          </cell>
          <cell r="G741">
            <v>1</v>
          </cell>
          <cell r="H741">
            <v>23071</v>
          </cell>
        </row>
        <row r="742">
          <cell r="A742">
            <v>869</v>
          </cell>
          <cell r="B742" t="str">
            <v>市民施設</v>
          </cell>
          <cell r="C742" t="str">
            <v>鳶尾山観光展望台</v>
          </cell>
          <cell r="D742" t="str">
            <v>展望台</v>
          </cell>
          <cell r="E742">
            <v>14.99</v>
          </cell>
          <cell r="F742">
            <v>1</v>
          </cell>
          <cell r="G742">
            <v>1</v>
          </cell>
          <cell r="H742">
            <v>34029</v>
          </cell>
        </row>
        <row r="743">
          <cell r="A743">
            <v>870</v>
          </cell>
          <cell r="B743" t="str">
            <v>市民施設</v>
          </cell>
          <cell r="C743" t="str">
            <v>白山展望台</v>
          </cell>
          <cell r="D743" t="str">
            <v>展望台</v>
          </cell>
          <cell r="E743">
            <v>9</v>
          </cell>
          <cell r="F743">
            <v>1</v>
          </cell>
          <cell r="G743">
            <v>1</v>
          </cell>
          <cell r="H743">
            <v>25652</v>
          </cell>
        </row>
        <row r="744">
          <cell r="A744">
            <v>871</v>
          </cell>
          <cell r="B744" t="str">
            <v>市民施設</v>
          </cell>
          <cell r="C744" t="str">
            <v>厚木中央公園地下駐車場</v>
          </cell>
          <cell r="D744" t="str">
            <v>車庫</v>
          </cell>
          <cell r="E744">
            <v>20660.400000000001</v>
          </cell>
          <cell r="F744">
            <v>1</v>
          </cell>
          <cell r="G744">
            <v>1</v>
          </cell>
          <cell r="H744">
            <v>33308</v>
          </cell>
        </row>
        <row r="745">
          <cell r="A745">
            <v>872</v>
          </cell>
          <cell r="B745" t="str">
            <v>医療施設</v>
          </cell>
          <cell r="C745" t="str">
            <v>厚木市立病院</v>
          </cell>
          <cell r="D745" t="str">
            <v>本館</v>
          </cell>
          <cell r="E745">
            <v>5670.69</v>
          </cell>
          <cell r="F745">
            <v>1</v>
          </cell>
          <cell r="G745">
            <v>1</v>
          </cell>
          <cell r="H745">
            <v>23833</v>
          </cell>
        </row>
        <row r="746">
          <cell r="A746">
            <v>873</v>
          </cell>
          <cell r="B746" t="str">
            <v>医療施設</v>
          </cell>
          <cell r="C746" t="str">
            <v>厚木市立病院</v>
          </cell>
          <cell r="D746" t="str">
            <v>外来棟</v>
          </cell>
          <cell r="E746">
            <v>10220.31</v>
          </cell>
          <cell r="F746">
            <v>1</v>
          </cell>
          <cell r="G746">
            <v>0</v>
          </cell>
          <cell r="H746">
            <v>30376</v>
          </cell>
        </row>
        <row r="747">
          <cell r="A747">
            <v>874</v>
          </cell>
          <cell r="B747" t="str">
            <v>医療施設</v>
          </cell>
          <cell r="C747" t="str">
            <v>厚木市立病院</v>
          </cell>
          <cell r="D747" t="str">
            <v>南棟</v>
          </cell>
          <cell r="E747">
            <v>4986.8599999999997</v>
          </cell>
          <cell r="F747">
            <v>1</v>
          </cell>
          <cell r="G747">
            <v>0</v>
          </cell>
          <cell r="H747">
            <v>30987</v>
          </cell>
        </row>
        <row r="748">
          <cell r="A748">
            <v>875</v>
          </cell>
          <cell r="B748" t="str">
            <v>医療施設</v>
          </cell>
          <cell r="C748" t="str">
            <v>厚木市立病院</v>
          </cell>
          <cell r="D748" t="str">
            <v>事務室洗濯室廊下</v>
          </cell>
          <cell r="E748">
            <v>191.15</v>
          </cell>
          <cell r="F748">
            <v>1</v>
          </cell>
          <cell r="G748">
            <v>0</v>
          </cell>
          <cell r="H748">
            <v>25263</v>
          </cell>
        </row>
        <row r="749">
          <cell r="A749">
            <v>876</v>
          </cell>
          <cell r="B749" t="str">
            <v>医療施設</v>
          </cell>
          <cell r="C749" t="str">
            <v>厚木市立病院</v>
          </cell>
          <cell r="D749" t="str">
            <v>MEセンター</v>
          </cell>
          <cell r="E749">
            <v>29.41</v>
          </cell>
          <cell r="F749">
            <v>1</v>
          </cell>
          <cell r="G749">
            <v>0</v>
          </cell>
          <cell r="H749">
            <v>30987</v>
          </cell>
        </row>
        <row r="750">
          <cell r="A750">
            <v>877</v>
          </cell>
          <cell r="B750" t="str">
            <v>医療施設</v>
          </cell>
          <cell r="C750" t="str">
            <v>厚木市立病院</v>
          </cell>
          <cell r="D750" t="str">
            <v>東病棟</v>
          </cell>
          <cell r="E750">
            <v>683.13</v>
          </cell>
          <cell r="F750">
            <v>1</v>
          </cell>
          <cell r="G750">
            <v>0</v>
          </cell>
          <cell r="H750">
            <v>23924</v>
          </cell>
        </row>
        <row r="751">
          <cell r="A751">
            <v>878</v>
          </cell>
          <cell r="B751" t="str">
            <v>医療施設</v>
          </cell>
          <cell r="C751" t="str">
            <v>厚木市立病院</v>
          </cell>
          <cell r="D751" t="str">
            <v>リハビリ棟</v>
          </cell>
          <cell r="E751">
            <v>385.98</v>
          </cell>
          <cell r="F751">
            <v>1</v>
          </cell>
          <cell r="G751">
            <v>0</v>
          </cell>
          <cell r="H751">
            <v>29738</v>
          </cell>
        </row>
        <row r="752">
          <cell r="A752">
            <v>879</v>
          </cell>
          <cell r="B752" t="str">
            <v>医療施設</v>
          </cell>
          <cell r="C752" t="str">
            <v>厚木市立病院</v>
          </cell>
          <cell r="D752" t="str">
            <v>放射線治療棟</v>
          </cell>
          <cell r="E752">
            <v>601</v>
          </cell>
          <cell r="F752">
            <v>1</v>
          </cell>
          <cell r="G752">
            <v>0</v>
          </cell>
          <cell r="H752">
            <v>28550</v>
          </cell>
        </row>
        <row r="753">
          <cell r="A753">
            <v>880</v>
          </cell>
          <cell r="B753" t="str">
            <v>医療施設</v>
          </cell>
          <cell r="C753" t="str">
            <v>厚木市立病院</v>
          </cell>
          <cell r="D753" t="str">
            <v>医療ガスボンベ庫</v>
          </cell>
          <cell r="E753">
            <v>16.64</v>
          </cell>
          <cell r="F753">
            <v>1</v>
          </cell>
          <cell r="G753">
            <v>0</v>
          </cell>
          <cell r="H753">
            <v>30987</v>
          </cell>
        </row>
        <row r="754">
          <cell r="A754">
            <v>881</v>
          </cell>
          <cell r="B754" t="str">
            <v>医療施設</v>
          </cell>
          <cell r="C754" t="str">
            <v>厚木市立病院</v>
          </cell>
          <cell r="D754" t="str">
            <v>看護実習棟</v>
          </cell>
          <cell r="E754">
            <v>49.68</v>
          </cell>
          <cell r="F754">
            <v>1</v>
          </cell>
          <cell r="G754">
            <v>0</v>
          </cell>
          <cell r="H754">
            <v>24898</v>
          </cell>
        </row>
        <row r="755">
          <cell r="A755">
            <v>882</v>
          </cell>
          <cell r="B755" t="str">
            <v>医療施設</v>
          </cell>
          <cell r="C755" t="str">
            <v>厚木市立病院</v>
          </cell>
          <cell r="D755" t="str">
            <v>預り施設・更衣棟</v>
          </cell>
          <cell r="E755">
            <v>303.27</v>
          </cell>
          <cell r="F755">
            <v>1</v>
          </cell>
          <cell r="G755">
            <v>0</v>
          </cell>
          <cell r="H755">
            <v>20852</v>
          </cell>
        </row>
        <row r="756">
          <cell r="A756">
            <v>883</v>
          </cell>
          <cell r="B756" t="str">
            <v>医療施設</v>
          </cell>
          <cell r="C756" t="str">
            <v>厚木市立病院</v>
          </cell>
          <cell r="D756" t="str">
            <v>看護更衣棟</v>
          </cell>
          <cell r="E756">
            <v>208.12</v>
          </cell>
          <cell r="F756">
            <v>1</v>
          </cell>
          <cell r="G756">
            <v>0</v>
          </cell>
          <cell r="H756">
            <v>21976</v>
          </cell>
        </row>
        <row r="757">
          <cell r="A757">
            <v>884</v>
          </cell>
          <cell r="B757" t="str">
            <v>医療施設</v>
          </cell>
          <cell r="C757" t="str">
            <v>厚木市立病院</v>
          </cell>
          <cell r="D757" t="str">
            <v>会議棟</v>
          </cell>
          <cell r="E757">
            <v>1014.59</v>
          </cell>
          <cell r="F757">
            <v>1</v>
          </cell>
          <cell r="G757">
            <v>0</v>
          </cell>
          <cell r="H757">
            <v>26115</v>
          </cell>
        </row>
        <row r="758">
          <cell r="A758">
            <v>885</v>
          </cell>
          <cell r="B758" t="str">
            <v>医療施設</v>
          </cell>
          <cell r="C758" t="str">
            <v>厚木市立病院</v>
          </cell>
          <cell r="D758" t="str">
            <v>ポンプ室（消防用）</v>
          </cell>
          <cell r="E758">
            <v>30.6</v>
          </cell>
          <cell r="F758">
            <v>1</v>
          </cell>
          <cell r="G758">
            <v>0</v>
          </cell>
          <cell r="H758">
            <v>28856</v>
          </cell>
        </row>
        <row r="759">
          <cell r="A759">
            <v>886</v>
          </cell>
          <cell r="B759" t="str">
            <v>医療施設</v>
          </cell>
          <cell r="C759" t="str">
            <v>厚木市立病院</v>
          </cell>
          <cell r="D759" t="str">
            <v>受水槽・ポンプ室</v>
          </cell>
          <cell r="E759">
            <v>36.19</v>
          </cell>
          <cell r="F759">
            <v>1</v>
          </cell>
          <cell r="G759">
            <v>0</v>
          </cell>
          <cell r="H759">
            <v>30376</v>
          </cell>
        </row>
        <row r="760">
          <cell r="A760">
            <v>887</v>
          </cell>
          <cell r="B760" t="str">
            <v>医療施設</v>
          </cell>
          <cell r="C760" t="str">
            <v>厚木市立病院</v>
          </cell>
          <cell r="D760" t="str">
            <v>屋外渡り廊下</v>
          </cell>
          <cell r="E760">
            <v>577.41</v>
          </cell>
          <cell r="F760">
            <v>1</v>
          </cell>
          <cell r="G760">
            <v>0</v>
          </cell>
          <cell r="H760">
            <v>23924</v>
          </cell>
        </row>
        <row r="761">
          <cell r="A761">
            <v>888</v>
          </cell>
          <cell r="B761" t="str">
            <v>医療施設</v>
          </cell>
          <cell r="C761" t="str">
            <v>厚木市立病院</v>
          </cell>
          <cell r="D761" t="str">
            <v>自転車置き場</v>
          </cell>
          <cell r="E761">
            <v>51.45</v>
          </cell>
          <cell r="F761">
            <v>1</v>
          </cell>
          <cell r="G761">
            <v>0</v>
          </cell>
          <cell r="H761">
            <v>23924</v>
          </cell>
        </row>
        <row r="762">
          <cell r="A762">
            <v>889</v>
          </cell>
          <cell r="B762" t="str">
            <v>医療施設</v>
          </cell>
          <cell r="C762" t="str">
            <v>厚木市立病院</v>
          </cell>
          <cell r="D762" t="str">
            <v>ゴミ置き場</v>
          </cell>
          <cell r="E762">
            <v>28</v>
          </cell>
          <cell r="F762">
            <v>1</v>
          </cell>
          <cell r="G762">
            <v>0</v>
          </cell>
          <cell r="H762">
            <v>30011</v>
          </cell>
        </row>
        <row r="763">
          <cell r="A763">
            <v>890</v>
          </cell>
          <cell r="B763" t="str">
            <v>庁舎等関連</v>
          </cell>
          <cell r="C763" t="str">
            <v>医師公舎</v>
          </cell>
          <cell r="D763" t="str">
            <v>医師公舎</v>
          </cell>
          <cell r="E763">
            <v>1240.42</v>
          </cell>
          <cell r="F763">
            <v>1</v>
          </cell>
          <cell r="G763">
            <v>1</v>
          </cell>
          <cell r="H763">
            <v>32478</v>
          </cell>
        </row>
        <row r="764">
          <cell r="A764">
            <v>891</v>
          </cell>
          <cell r="B764" t="str">
            <v>庁舎等関連</v>
          </cell>
          <cell r="C764" t="str">
            <v>医療従事者公舎</v>
          </cell>
          <cell r="D764" t="str">
            <v>医療従事者公舎</v>
          </cell>
          <cell r="E764">
            <v>1901.7</v>
          </cell>
          <cell r="F764">
            <v>1</v>
          </cell>
          <cell r="G764">
            <v>1</v>
          </cell>
          <cell r="H764">
            <v>33573</v>
          </cell>
        </row>
        <row r="765">
          <cell r="A765">
            <v>892</v>
          </cell>
          <cell r="B765" t="str">
            <v>学校教育施設</v>
          </cell>
          <cell r="C765" t="str">
            <v>厚木小学校</v>
          </cell>
          <cell r="D765" t="str">
            <v>物置</v>
          </cell>
          <cell r="E765">
            <v>5.67</v>
          </cell>
          <cell r="F765">
            <v>1</v>
          </cell>
          <cell r="G765">
            <v>0</v>
          </cell>
          <cell r="H765">
            <v>40821</v>
          </cell>
        </row>
        <row r="766">
          <cell r="A766">
            <v>893</v>
          </cell>
          <cell r="B766" t="str">
            <v>学校教育施設</v>
          </cell>
          <cell r="C766" t="str">
            <v>厚木小学校</v>
          </cell>
          <cell r="D766" t="str">
            <v>ごみ置き場</v>
          </cell>
          <cell r="E766">
            <v>11.34</v>
          </cell>
          <cell r="F766">
            <v>1</v>
          </cell>
          <cell r="G766">
            <v>0</v>
          </cell>
          <cell r="H766">
            <v>40821</v>
          </cell>
        </row>
        <row r="767">
          <cell r="A767">
            <v>902</v>
          </cell>
          <cell r="B767" t="str">
            <v>学校教育施設</v>
          </cell>
          <cell r="C767" t="str">
            <v>南毛利中学校</v>
          </cell>
          <cell r="D767" t="str">
            <v>北棟校舎</v>
          </cell>
          <cell r="E767">
            <v>2431.59</v>
          </cell>
          <cell r="F767">
            <v>1</v>
          </cell>
          <cell r="G767">
            <v>0</v>
          </cell>
          <cell r="H767">
            <v>40234</v>
          </cell>
        </row>
        <row r="768">
          <cell r="E768">
            <v>571519.56000000064</v>
          </cell>
          <cell r="F768">
            <v>777</v>
          </cell>
          <cell r="G768">
            <v>316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779.04</v>
          </cell>
          <cell r="C3">
            <v>1</v>
          </cell>
        </row>
        <row r="4">
          <cell r="A4" t="str">
            <v>学校教育施設</v>
          </cell>
          <cell r="B4">
            <v>13003.58</v>
          </cell>
          <cell r="C4">
            <v>41</v>
          </cell>
        </row>
        <row r="5">
          <cell r="A5" t="str">
            <v>環境施設</v>
          </cell>
          <cell r="B5">
            <v>24.5</v>
          </cell>
          <cell r="C5">
            <v>2</v>
          </cell>
        </row>
        <row r="6">
          <cell r="A6" t="str">
            <v>市営住宅</v>
          </cell>
          <cell r="B6">
            <v>6098.03</v>
          </cell>
          <cell r="C6">
            <v>12</v>
          </cell>
        </row>
        <row r="7">
          <cell r="A7" t="str">
            <v>市民施設</v>
          </cell>
          <cell r="B7">
            <v>8514.7999999999993</v>
          </cell>
          <cell r="C7">
            <v>17</v>
          </cell>
        </row>
        <row r="8">
          <cell r="A8" t="str">
            <v>社会教育施設</v>
          </cell>
          <cell r="B8">
            <v>8445.1</v>
          </cell>
          <cell r="C8">
            <v>9</v>
          </cell>
        </row>
        <row r="9">
          <cell r="A9" t="str">
            <v>庁舎等関連</v>
          </cell>
          <cell r="B9">
            <v>364</v>
          </cell>
          <cell r="C9">
            <v>3</v>
          </cell>
        </row>
        <row r="10">
          <cell r="A10" t="str">
            <v>福祉施設</v>
          </cell>
          <cell r="B10">
            <v>2833.34</v>
          </cell>
          <cell r="C10">
            <v>10</v>
          </cell>
        </row>
        <row r="11">
          <cell r="A11" t="str">
            <v>保育施設</v>
          </cell>
          <cell r="B11">
            <v>239.38</v>
          </cell>
          <cell r="C11">
            <v>2</v>
          </cell>
        </row>
        <row r="12">
          <cell r="A12" t="str">
            <v>防災関連施設</v>
          </cell>
          <cell r="B12">
            <v>653.80999999999995</v>
          </cell>
          <cell r="C12">
            <v>7</v>
          </cell>
        </row>
      </sheetData>
      <sheetData sheetId="12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4">
          <cell r="A4" t="str">
            <v>学校教育施設</v>
          </cell>
          <cell r="B4">
            <v>25009.83</v>
          </cell>
          <cell r="C4">
            <v>34</v>
          </cell>
        </row>
        <row r="5">
          <cell r="A5" t="str">
            <v>環境施設</v>
          </cell>
          <cell r="B5">
            <v>6147.28</v>
          </cell>
          <cell r="C5">
            <v>10</v>
          </cell>
        </row>
        <row r="6">
          <cell r="A6" t="str">
            <v>市営住宅</v>
          </cell>
          <cell r="B6">
            <v>12117.88</v>
          </cell>
          <cell r="C6">
            <v>24</v>
          </cell>
        </row>
        <row r="7">
          <cell r="A7" t="str">
            <v>市民施設</v>
          </cell>
          <cell r="B7">
            <v>20410.419999999998</v>
          </cell>
          <cell r="C7">
            <v>37</v>
          </cell>
        </row>
        <row r="8">
          <cell r="A8" t="str">
            <v>社会教育施設</v>
          </cell>
          <cell r="B8">
            <v>28492.36</v>
          </cell>
          <cell r="C8">
            <v>24</v>
          </cell>
        </row>
        <row r="9">
          <cell r="A9" t="str">
            <v>庁舎等関連</v>
          </cell>
          <cell r="B9">
            <v>339.67</v>
          </cell>
          <cell r="C9">
            <v>2</v>
          </cell>
        </row>
        <row r="10">
          <cell r="A10" t="str">
            <v>福祉施設</v>
          </cell>
          <cell r="B10">
            <v>3265.08</v>
          </cell>
          <cell r="C10">
            <v>13</v>
          </cell>
        </row>
        <row r="11">
          <cell r="A11" t="str">
            <v>保育施設</v>
          </cell>
          <cell r="B11">
            <v>18.53</v>
          </cell>
          <cell r="C11">
            <v>1</v>
          </cell>
        </row>
        <row r="12">
          <cell r="A12" t="str">
            <v>防災関連施設</v>
          </cell>
          <cell r="B12">
            <v>3361.82</v>
          </cell>
          <cell r="C12">
            <v>12</v>
          </cell>
        </row>
      </sheetData>
      <sheetData sheetId="13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15289.41</v>
          </cell>
          <cell r="C3">
            <v>5</v>
          </cell>
        </row>
        <row r="4">
          <cell r="A4" t="str">
            <v>学校教育施設</v>
          </cell>
          <cell r="B4">
            <v>88144.24</v>
          </cell>
          <cell r="C4">
            <v>117</v>
          </cell>
        </row>
        <row r="5">
          <cell r="A5" t="str">
            <v>環境施設</v>
          </cell>
          <cell r="B5">
            <v>18599.38</v>
          </cell>
          <cell r="C5">
            <v>16</v>
          </cell>
        </row>
        <row r="6">
          <cell r="A6" t="str">
            <v>市営住宅</v>
          </cell>
          <cell r="B6">
            <v>4041.16</v>
          </cell>
          <cell r="C6">
            <v>4</v>
          </cell>
        </row>
        <row r="7">
          <cell r="A7" t="str">
            <v>市民施設</v>
          </cell>
          <cell r="B7">
            <v>38084.959999999999</v>
          </cell>
          <cell r="C7">
            <v>24</v>
          </cell>
        </row>
        <row r="8">
          <cell r="A8" t="str">
            <v>社会教育施設</v>
          </cell>
          <cell r="B8">
            <v>14512.68</v>
          </cell>
          <cell r="C8">
            <v>24</v>
          </cell>
        </row>
        <row r="9">
          <cell r="A9" t="str">
            <v>庁舎等関連</v>
          </cell>
          <cell r="B9">
            <v>8287.6</v>
          </cell>
          <cell r="C9">
            <v>10</v>
          </cell>
        </row>
        <row r="10">
          <cell r="A10" t="str">
            <v>福祉施設</v>
          </cell>
          <cell r="B10">
            <v>17966.89</v>
          </cell>
          <cell r="C10">
            <v>46</v>
          </cell>
        </row>
        <row r="11">
          <cell r="A11" t="str">
            <v>保育施設</v>
          </cell>
          <cell r="B11">
            <v>1001.79</v>
          </cell>
          <cell r="C11">
            <v>1</v>
          </cell>
        </row>
        <row r="12">
          <cell r="A12" t="str">
            <v>防災関連施設</v>
          </cell>
          <cell r="B12">
            <v>3875.6</v>
          </cell>
          <cell r="C12">
            <v>41</v>
          </cell>
        </row>
      </sheetData>
      <sheetData sheetId="14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1045.58</v>
          </cell>
          <cell r="C3">
            <v>4</v>
          </cell>
        </row>
        <row r="4">
          <cell r="A4" t="str">
            <v>学校教育施設</v>
          </cell>
          <cell r="B4">
            <v>138408.73000000001</v>
          </cell>
          <cell r="C4">
            <v>82</v>
          </cell>
        </row>
        <row r="6">
          <cell r="A6" t="str">
            <v>市営住宅</v>
          </cell>
          <cell r="B6">
            <v>2259.7800000000002</v>
          </cell>
          <cell r="C6">
            <v>3</v>
          </cell>
        </row>
        <row r="7">
          <cell r="A7" t="str">
            <v>市民施設</v>
          </cell>
          <cell r="B7">
            <v>46</v>
          </cell>
          <cell r="C7">
            <v>2</v>
          </cell>
        </row>
        <row r="8">
          <cell r="A8" t="str">
            <v>社会教育施設</v>
          </cell>
          <cell r="B8">
            <v>17169.34</v>
          </cell>
          <cell r="C8">
            <v>10</v>
          </cell>
        </row>
        <row r="9">
          <cell r="A9" t="str">
            <v>庁舎等関連</v>
          </cell>
          <cell r="B9">
            <v>166.25</v>
          </cell>
          <cell r="C9">
            <v>2</v>
          </cell>
        </row>
        <row r="10">
          <cell r="A10" t="str">
            <v>福祉施設</v>
          </cell>
          <cell r="B10">
            <v>4843.7</v>
          </cell>
          <cell r="C10">
            <v>28</v>
          </cell>
        </row>
        <row r="11">
          <cell r="A11" t="str">
            <v>保育施設</v>
          </cell>
          <cell r="B11">
            <v>3084.44</v>
          </cell>
          <cell r="C11">
            <v>5</v>
          </cell>
        </row>
        <row r="12">
          <cell r="A12" t="str">
            <v>防災関連施設</v>
          </cell>
          <cell r="B12">
            <v>3755.07</v>
          </cell>
          <cell r="C12">
            <v>11</v>
          </cell>
        </row>
      </sheetData>
      <sheetData sheetId="15">
        <row r="2">
          <cell r="A2" t="str">
            <v>施設用途</v>
          </cell>
          <cell r="B2" t="str">
            <v>棟床面積の合計</v>
          </cell>
          <cell r="C2" t="str">
            <v>棟数の合計</v>
          </cell>
        </row>
        <row r="3">
          <cell r="A3" t="str">
            <v>医療施設</v>
          </cell>
          <cell r="B3">
            <v>8749.49</v>
          </cell>
          <cell r="C3">
            <v>9</v>
          </cell>
        </row>
        <row r="4">
          <cell r="A4" t="str">
            <v>学校教育施設</v>
          </cell>
          <cell r="B4">
            <v>26637.64</v>
          </cell>
          <cell r="C4">
            <v>15</v>
          </cell>
        </row>
        <row r="5">
          <cell r="A5" t="str">
            <v>市有建築物</v>
          </cell>
        </row>
        <row r="6">
          <cell r="A6" t="str">
            <v>市営住宅</v>
          </cell>
          <cell r="B6">
            <v>1309.76</v>
          </cell>
          <cell r="C6">
            <v>37</v>
          </cell>
        </row>
        <row r="7">
          <cell r="A7" t="str">
            <v>市民施設</v>
          </cell>
          <cell r="B7">
            <v>1870.87</v>
          </cell>
          <cell r="C7">
            <v>6</v>
          </cell>
        </row>
        <row r="8">
          <cell r="A8" t="str">
            <v>社会教育施設</v>
          </cell>
          <cell r="B8">
            <v>2047.23</v>
          </cell>
          <cell r="C8">
            <v>6</v>
          </cell>
        </row>
        <row r="9">
          <cell r="A9" t="str">
            <v>庁舎等関連</v>
          </cell>
          <cell r="B9">
            <v>9475.23</v>
          </cell>
          <cell r="C9">
            <v>3</v>
          </cell>
        </row>
        <row r="10">
          <cell r="A10" t="str">
            <v>福祉施設</v>
          </cell>
          <cell r="B10">
            <v>674.49</v>
          </cell>
          <cell r="C10">
            <v>4</v>
          </cell>
        </row>
        <row r="11">
          <cell r="A11" t="str">
            <v>防災関連施設</v>
          </cell>
          <cell r="B11">
            <v>53.8</v>
          </cell>
          <cell r="C1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メニュー"/>
      <sheetName val="テーブル一覧表"/>
      <sheetName val="テーブル仕様"/>
      <sheetName val="インデックス仕様"/>
      <sheetName val="関連定義"/>
      <sheetName val="SQL文"/>
      <sheetName val="不具合管理台帳"/>
      <sheetName val="添付"/>
      <sheetName val="不具合収束曲線"/>
      <sheetName val="不具合分析グラフ"/>
      <sheetName val="不具合発生・対処完了状況グラフ"/>
      <sheetName val="集計表"/>
      <sheetName val="サブシステム名"/>
      <sheetName val="マスタ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設年度別建築面積"/>
      <sheetName val="建設年度別保有面積の推移"/>
      <sheetName val="T市有公共建築物"/>
    </sheetNames>
    <sheetDataSet>
      <sheetData sheetId="0" refreshError="1"/>
      <sheetData sheetId="1" refreshError="1"/>
      <sheetData sheetId="2">
        <row r="1">
          <cell r="A1" t="str">
            <v>ID</v>
          </cell>
          <cell r="B1" t="str">
            <v>課コード</v>
          </cell>
          <cell r="C1" t="str">
            <v>施設名称</v>
          </cell>
          <cell r="D1" t="str">
            <v>用途名称</v>
          </cell>
          <cell r="E1" t="str">
            <v>備考</v>
          </cell>
          <cell r="F1" t="str">
            <v>構造(主）</v>
          </cell>
          <cell r="G1" t="str">
            <v>構造（副）</v>
          </cell>
          <cell r="H1" t="str">
            <v>地上</v>
          </cell>
          <cell r="I1" t="str">
            <v>地下</v>
          </cell>
          <cell r="J1" t="str">
            <v>面積(㎡）</v>
          </cell>
          <cell r="K1" t="str">
            <v>追加面積1</v>
          </cell>
          <cell r="L1" t="str">
            <v>追加面積2</v>
          </cell>
          <cell r="M1" t="str">
            <v>追加面積3</v>
          </cell>
          <cell r="N1" t="str">
            <v>建築年月</v>
          </cell>
          <cell r="O1" t="str">
            <v>棟数ﾁｪｯｸ</v>
          </cell>
          <cell r="P1" t="str">
            <v>棟数</v>
          </cell>
          <cell r="Q1" t="str">
            <v>併設棟</v>
          </cell>
          <cell r="R1" t="str">
            <v>施設ﾁｪｯｸ</v>
          </cell>
          <cell r="S1" t="str">
            <v>施設数</v>
          </cell>
          <cell r="T1" t="str">
            <v>主施設</v>
          </cell>
          <cell r="U1" t="str">
            <v>備考2</v>
          </cell>
          <cell r="V1" t="str">
            <v>備考3</v>
          </cell>
          <cell r="W1" t="str">
            <v>現地確認</v>
          </cell>
          <cell r="X1" t="str">
            <v>写真</v>
          </cell>
        </row>
        <row r="2">
          <cell r="A2">
            <v>1</v>
          </cell>
          <cell r="B2">
            <v>1500</v>
          </cell>
          <cell r="C2" t="str">
            <v>市庁舎</v>
          </cell>
          <cell r="D2" t="str">
            <v>庁舎</v>
          </cell>
          <cell r="F2" t="str">
            <v>RC</v>
          </cell>
          <cell r="H2">
            <v>5</v>
          </cell>
          <cell r="I2">
            <v>2</v>
          </cell>
          <cell r="J2">
            <v>9016</v>
          </cell>
          <cell r="N2">
            <v>25934</v>
          </cell>
          <cell r="O2" t="b">
            <v>1</v>
          </cell>
          <cell r="P2">
            <v>1</v>
          </cell>
          <cell r="R2" t="b">
            <v>1</v>
          </cell>
          <cell r="S2">
            <v>1</v>
          </cell>
        </row>
        <row r="3">
          <cell r="A3">
            <v>2</v>
          </cell>
          <cell r="B3">
            <v>1500</v>
          </cell>
          <cell r="C3" t="str">
            <v>市庁舎</v>
          </cell>
          <cell r="D3" t="str">
            <v>車庫</v>
          </cell>
          <cell r="F3" t="str">
            <v>S</v>
          </cell>
          <cell r="H3">
            <v>1</v>
          </cell>
          <cell r="J3">
            <v>436.05</v>
          </cell>
          <cell r="N3">
            <v>25934</v>
          </cell>
          <cell r="O3" t="b">
            <v>1</v>
          </cell>
          <cell r="P3">
            <v>1</v>
          </cell>
          <cell r="R3" t="b">
            <v>0</v>
          </cell>
          <cell r="S3">
            <v>0</v>
          </cell>
          <cell r="T3">
            <v>1</v>
          </cell>
        </row>
        <row r="4">
          <cell r="A4">
            <v>3</v>
          </cell>
          <cell r="B4">
            <v>1500</v>
          </cell>
          <cell r="C4" t="str">
            <v>市庁舎</v>
          </cell>
          <cell r="D4" t="str">
            <v>車庫</v>
          </cell>
          <cell r="F4" t="str">
            <v>S</v>
          </cell>
          <cell r="H4">
            <v>1</v>
          </cell>
          <cell r="J4">
            <v>47.25</v>
          </cell>
          <cell r="N4">
            <v>28550</v>
          </cell>
          <cell r="O4" t="b">
            <v>1</v>
          </cell>
          <cell r="P4">
            <v>1</v>
          </cell>
          <cell r="R4" t="b">
            <v>0</v>
          </cell>
          <cell r="S4">
            <v>0</v>
          </cell>
          <cell r="T4">
            <v>1</v>
          </cell>
        </row>
        <row r="5">
          <cell r="A5">
            <v>4</v>
          </cell>
          <cell r="B5">
            <v>1500</v>
          </cell>
          <cell r="C5" t="str">
            <v>市庁舎</v>
          </cell>
          <cell r="D5" t="str">
            <v>車庫</v>
          </cell>
          <cell r="F5" t="str">
            <v>S</v>
          </cell>
          <cell r="H5">
            <v>1</v>
          </cell>
          <cell r="J5">
            <v>36.58</v>
          </cell>
          <cell r="N5">
            <v>32356</v>
          </cell>
          <cell r="O5" t="b">
            <v>1</v>
          </cell>
          <cell r="P5">
            <v>1</v>
          </cell>
          <cell r="R5" t="b">
            <v>0</v>
          </cell>
          <cell r="S5">
            <v>0</v>
          </cell>
          <cell r="T5">
            <v>1</v>
          </cell>
        </row>
        <row r="6">
          <cell r="A6">
            <v>5</v>
          </cell>
          <cell r="B6">
            <v>1500</v>
          </cell>
          <cell r="C6" t="str">
            <v>市庁舎</v>
          </cell>
          <cell r="D6" t="str">
            <v>車庫</v>
          </cell>
          <cell r="F6" t="str">
            <v>S</v>
          </cell>
          <cell r="H6">
            <v>1</v>
          </cell>
          <cell r="J6">
            <v>80.33</v>
          </cell>
          <cell r="N6">
            <v>32568</v>
          </cell>
          <cell r="O6" t="b">
            <v>1</v>
          </cell>
          <cell r="P6">
            <v>1</v>
          </cell>
          <cell r="R6" t="b">
            <v>0</v>
          </cell>
          <cell r="S6">
            <v>0</v>
          </cell>
          <cell r="T6">
            <v>1</v>
          </cell>
        </row>
        <row r="7">
          <cell r="A7">
            <v>6</v>
          </cell>
          <cell r="B7">
            <v>1500</v>
          </cell>
          <cell r="C7" t="str">
            <v>市庁舎</v>
          </cell>
          <cell r="D7" t="str">
            <v>電気室</v>
          </cell>
          <cell r="F7" t="str">
            <v>S</v>
          </cell>
          <cell r="H7">
            <v>2</v>
          </cell>
          <cell r="J7">
            <v>186</v>
          </cell>
          <cell r="N7">
            <v>38353</v>
          </cell>
          <cell r="O7" t="b">
            <v>1</v>
          </cell>
          <cell r="P7">
            <v>1</v>
          </cell>
          <cell r="R7" t="b">
            <v>0</v>
          </cell>
          <cell r="S7">
            <v>0</v>
          </cell>
          <cell r="T7">
            <v>1</v>
          </cell>
        </row>
        <row r="8">
          <cell r="A8">
            <v>7</v>
          </cell>
          <cell r="B8">
            <v>1500</v>
          </cell>
          <cell r="C8" t="str">
            <v>市庁舎</v>
          </cell>
          <cell r="D8" t="str">
            <v>職員玄関庇</v>
          </cell>
          <cell r="F8" t="str">
            <v>S</v>
          </cell>
          <cell r="H8">
            <v>1</v>
          </cell>
          <cell r="J8">
            <v>60</v>
          </cell>
          <cell r="N8">
            <v>38353</v>
          </cell>
          <cell r="O8" t="b">
            <v>1</v>
          </cell>
          <cell r="P8">
            <v>1</v>
          </cell>
          <cell r="R8" t="b">
            <v>0</v>
          </cell>
          <cell r="S8">
            <v>0</v>
          </cell>
          <cell r="T8">
            <v>1</v>
          </cell>
        </row>
        <row r="9">
          <cell r="A9">
            <v>8</v>
          </cell>
          <cell r="B9">
            <v>1500</v>
          </cell>
          <cell r="C9" t="str">
            <v>市庁舎</v>
          </cell>
          <cell r="D9" t="str">
            <v>エントランス部庇</v>
          </cell>
          <cell r="F9" t="str">
            <v>RC</v>
          </cell>
          <cell r="H9">
            <v>1</v>
          </cell>
          <cell r="J9">
            <v>118</v>
          </cell>
          <cell r="N9">
            <v>38353</v>
          </cell>
          <cell r="O9" t="b">
            <v>1</v>
          </cell>
          <cell r="P9">
            <v>1</v>
          </cell>
          <cell r="R9" t="b">
            <v>0</v>
          </cell>
          <cell r="S9">
            <v>0</v>
          </cell>
          <cell r="T9">
            <v>1</v>
          </cell>
        </row>
        <row r="10">
          <cell r="A10">
            <v>9</v>
          </cell>
          <cell r="B10">
            <v>1500</v>
          </cell>
          <cell r="C10" t="str">
            <v>リバ－ツイン厚木公益施設</v>
          </cell>
          <cell r="D10" t="str">
            <v>郵便局</v>
          </cell>
          <cell r="E10" t="str">
            <v>1階</v>
          </cell>
          <cell r="F10" t="str">
            <v>SRC</v>
          </cell>
          <cell r="H10">
            <v>14</v>
          </cell>
          <cell r="J10">
            <v>122.85</v>
          </cell>
          <cell r="K10">
            <v>235.46</v>
          </cell>
          <cell r="L10">
            <v>362.11</v>
          </cell>
          <cell r="M10">
            <v>81.08</v>
          </cell>
          <cell r="N10">
            <v>31837</v>
          </cell>
          <cell r="O10" t="b">
            <v>1</v>
          </cell>
          <cell r="P10">
            <v>1</v>
          </cell>
          <cell r="R10" t="b">
            <v>1</v>
          </cell>
          <cell r="S10">
            <v>1</v>
          </cell>
        </row>
        <row r="11">
          <cell r="A11">
            <v>10</v>
          </cell>
          <cell r="B11">
            <v>1500</v>
          </cell>
          <cell r="C11" t="str">
            <v>自治会自主防災倉庫</v>
          </cell>
          <cell r="D11" t="str">
            <v>防災倉庫</v>
          </cell>
          <cell r="E11" t="str">
            <v>旧6-3器具置場</v>
          </cell>
          <cell r="F11" t="str">
            <v>W</v>
          </cell>
          <cell r="H11">
            <v>1</v>
          </cell>
          <cell r="J11">
            <v>23.18</v>
          </cell>
          <cell r="N11">
            <v>25143</v>
          </cell>
          <cell r="O11" t="b">
            <v>1</v>
          </cell>
          <cell r="P11">
            <v>1</v>
          </cell>
          <cell r="R11" t="b">
            <v>1</v>
          </cell>
          <cell r="S11">
            <v>1</v>
          </cell>
          <cell r="W11" t="str">
            <v>済</v>
          </cell>
        </row>
        <row r="12">
          <cell r="A12">
            <v>11</v>
          </cell>
          <cell r="B12">
            <v>1500</v>
          </cell>
          <cell r="C12" t="str">
            <v>旧県立中央青年の家</v>
          </cell>
          <cell r="D12" t="str">
            <v>倉庫</v>
          </cell>
          <cell r="F12" t="str">
            <v>W</v>
          </cell>
          <cell r="H12">
            <v>1</v>
          </cell>
          <cell r="J12">
            <v>195.16</v>
          </cell>
          <cell r="N12">
            <v>34335</v>
          </cell>
          <cell r="O12" t="b">
            <v>1</v>
          </cell>
          <cell r="P12">
            <v>1</v>
          </cell>
          <cell r="R12" t="b">
            <v>1</v>
          </cell>
          <cell r="S12">
            <v>1</v>
          </cell>
          <cell r="W12" t="str">
            <v>済</v>
          </cell>
        </row>
        <row r="13">
          <cell r="A13">
            <v>12</v>
          </cell>
          <cell r="B13">
            <v>1500</v>
          </cell>
          <cell r="C13" t="str">
            <v>旭町二丁目集会所</v>
          </cell>
          <cell r="D13" t="str">
            <v>集会所</v>
          </cell>
          <cell r="F13" t="str">
            <v>S</v>
          </cell>
          <cell r="H13">
            <v>2</v>
          </cell>
          <cell r="J13">
            <v>144.51</v>
          </cell>
          <cell r="N13">
            <v>36342</v>
          </cell>
          <cell r="O13" t="b">
            <v>1</v>
          </cell>
          <cell r="P13">
            <v>1</v>
          </cell>
          <cell r="R13" t="b">
            <v>1</v>
          </cell>
          <cell r="S13">
            <v>1</v>
          </cell>
          <cell r="W13" t="str">
            <v>済</v>
          </cell>
        </row>
        <row r="14">
          <cell r="A14">
            <v>13</v>
          </cell>
          <cell r="B14">
            <v>1500</v>
          </cell>
          <cell r="C14" t="str">
            <v>旧市役所分庁舎</v>
          </cell>
          <cell r="D14" t="str">
            <v>事務所兼住宅</v>
          </cell>
          <cell r="E14" t="str">
            <v>中町1丁目建物含む</v>
          </cell>
          <cell r="F14" t="str">
            <v>RC</v>
          </cell>
          <cell r="H14">
            <v>3</v>
          </cell>
          <cell r="J14">
            <v>477.21</v>
          </cell>
          <cell r="K14">
            <v>521.80999999999995</v>
          </cell>
          <cell r="N14">
            <v>30590</v>
          </cell>
          <cell r="O14" t="b">
            <v>1</v>
          </cell>
          <cell r="P14">
            <v>1</v>
          </cell>
          <cell r="R14" t="b">
            <v>1</v>
          </cell>
          <cell r="S14">
            <v>1</v>
          </cell>
        </row>
        <row r="15">
          <cell r="A15">
            <v>14</v>
          </cell>
          <cell r="B15">
            <v>1500</v>
          </cell>
          <cell r="C15" t="str">
            <v>中町１丁目建物</v>
          </cell>
          <cell r="D15" t="str">
            <v>事務所兼住宅</v>
          </cell>
          <cell r="F15" t="str">
            <v>RC</v>
          </cell>
          <cell r="H15">
            <v>4</v>
          </cell>
          <cell r="J15">
            <v>521.80999999999995</v>
          </cell>
          <cell r="N15">
            <v>30590</v>
          </cell>
          <cell r="O15" t="b">
            <v>0</v>
          </cell>
          <cell r="P15">
            <v>0</v>
          </cell>
          <cell r="Q15">
            <v>13</v>
          </cell>
          <cell r="R15" t="b">
            <v>0</v>
          </cell>
          <cell r="S15">
            <v>0</v>
          </cell>
          <cell r="T15">
            <v>13</v>
          </cell>
        </row>
        <row r="16">
          <cell r="A16">
            <v>15</v>
          </cell>
          <cell r="B16">
            <v>1900</v>
          </cell>
          <cell r="C16" t="str">
            <v>総合福祉センター</v>
          </cell>
          <cell r="D16" t="str">
            <v>総合福祉センター</v>
          </cell>
          <cell r="F16" t="str">
            <v>SRC</v>
          </cell>
          <cell r="H16">
            <v>7</v>
          </cell>
          <cell r="I16">
            <v>1</v>
          </cell>
          <cell r="J16">
            <v>11465.56</v>
          </cell>
          <cell r="N16">
            <v>33127</v>
          </cell>
          <cell r="O16" t="b">
            <v>1</v>
          </cell>
          <cell r="P16">
            <v>1</v>
          </cell>
          <cell r="R16" t="b">
            <v>1</v>
          </cell>
          <cell r="S16">
            <v>1</v>
          </cell>
        </row>
        <row r="17">
          <cell r="A17">
            <v>16</v>
          </cell>
          <cell r="B17">
            <v>1900</v>
          </cell>
          <cell r="C17" t="str">
            <v>厚木市戦没者慰霊堂</v>
          </cell>
          <cell r="D17" t="str">
            <v>慰霊堂</v>
          </cell>
          <cell r="F17" t="str">
            <v>RC</v>
          </cell>
          <cell r="H17">
            <v>1</v>
          </cell>
          <cell r="J17">
            <v>35</v>
          </cell>
          <cell r="N17">
            <v>27120</v>
          </cell>
          <cell r="O17" t="b">
            <v>1</v>
          </cell>
          <cell r="P17">
            <v>1</v>
          </cell>
          <cell r="R17" t="b">
            <v>1</v>
          </cell>
          <cell r="S17">
            <v>1</v>
          </cell>
        </row>
        <row r="18">
          <cell r="A18">
            <v>17</v>
          </cell>
          <cell r="B18">
            <v>2000</v>
          </cell>
          <cell r="C18" t="str">
            <v>老人福祉センター寿荘</v>
          </cell>
          <cell r="D18" t="str">
            <v>福祉集会所</v>
          </cell>
          <cell r="F18" t="str">
            <v>RC</v>
          </cell>
          <cell r="H18">
            <v>3</v>
          </cell>
          <cell r="J18">
            <v>872.55</v>
          </cell>
          <cell r="N18">
            <v>28550</v>
          </cell>
          <cell r="O18" t="b">
            <v>1</v>
          </cell>
          <cell r="P18">
            <v>1</v>
          </cell>
          <cell r="R18" t="b">
            <v>1</v>
          </cell>
          <cell r="S18">
            <v>1</v>
          </cell>
        </row>
        <row r="19">
          <cell r="A19">
            <v>18</v>
          </cell>
          <cell r="B19">
            <v>2000</v>
          </cell>
          <cell r="C19" t="str">
            <v>上落合老人憩の家・防災倉庫</v>
          </cell>
          <cell r="D19" t="str">
            <v>老人憩の家</v>
          </cell>
          <cell r="E19" t="str">
            <v>併設防災倉庫</v>
          </cell>
          <cell r="F19" t="str">
            <v>S</v>
          </cell>
          <cell r="H19">
            <v>2</v>
          </cell>
          <cell r="J19">
            <v>141.93</v>
          </cell>
          <cell r="N19">
            <v>30773</v>
          </cell>
          <cell r="O19" t="b">
            <v>1</v>
          </cell>
          <cell r="P19">
            <v>1</v>
          </cell>
          <cell r="R19" t="b">
            <v>1</v>
          </cell>
          <cell r="S19">
            <v>1</v>
          </cell>
        </row>
        <row r="20">
          <cell r="A20">
            <v>19</v>
          </cell>
          <cell r="B20">
            <v>2000</v>
          </cell>
          <cell r="C20" t="str">
            <v>千頭老人憩の家</v>
          </cell>
          <cell r="D20" t="str">
            <v>老人憩の家</v>
          </cell>
          <cell r="F20" t="str">
            <v>W</v>
          </cell>
          <cell r="H20">
            <v>1</v>
          </cell>
          <cell r="J20">
            <v>134.97999999999999</v>
          </cell>
          <cell r="N20">
            <v>30376</v>
          </cell>
          <cell r="O20" t="b">
            <v>1</v>
          </cell>
          <cell r="P20">
            <v>1</v>
          </cell>
          <cell r="R20" t="b">
            <v>1</v>
          </cell>
          <cell r="S20">
            <v>1</v>
          </cell>
        </row>
        <row r="21">
          <cell r="A21">
            <v>20</v>
          </cell>
          <cell r="B21">
            <v>2000</v>
          </cell>
          <cell r="C21" t="str">
            <v>七沢老人憩の家</v>
          </cell>
          <cell r="D21" t="str">
            <v>老人憩の家</v>
          </cell>
          <cell r="F21" t="str">
            <v>W</v>
          </cell>
          <cell r="H21">
            <v>1</v>
          </cell>
          <cell r="J21">
            <v>132.69999999999999</v>
          </cell>
          <cell r="N21">
            <v>30011</v>
          </cell>
          <cell r="O21" t="b">
            <v>1</v>
          </cell>
          <cell r="P21">
            <v>1</v>
          </cell>
          <cell r="R21" t="b">
            <v>1</v>
          </cell>
          <cell r="S21">
            <v>1</v>
          </cell>
          <cell r="W21" t="str">
            <v>済</v>
          </cell>
        </row>
        <row r="22">
          <cell r="A22">
            <v>21</v>
          </cell>
          <cell r="B22">
            <v>2000</v>
          </cell>
          <cell r="C22" t="str">
            <v>緑ケ丘老人憩の家</v>
          </cell>
          <cell r="D22" t="str">
            <v>老人憩の家</v>
          </cell>
          <cell r="F22" t="str">
            <v>W</v>
          </cell>
          <cell r="H22">
            <v>2</v>
          </cell>
          <cell r="J22">
            <v>120.27</v>
          </cell>
          <cell r="N22">
            <v>29646</v>
          </cell>
          <cell r="O22" t="b">
            <v>1</v>
          </cell>
          <cell r="P22">
            <v>1</v>
          </cell>
          <cell r="R22" t="b">
            <v>1</v>
          </cell>
          <cell r="S22">
            <v>1</v>
          </cell>
        </row>
        <row r="23">
          <cell r="A23">
            <v>22</v>
          </cell>
          <cell r="B23">
            <v>2000</v>
          </cell>
          <cell r="C23" t="str">
            <v>尼寺老人憩の家</v>
          </cell>
          <cell r="D23" t="str">
            <v>老人憩の家</v>
          </cell>
          <cell r="F23" t="str">
            <v>W</v>
          </cell>
          <cell r="H23">
            <v>1</v>
          </cell>
          <cell r="J23">
            <v>125.87</v>
          </cell>
          <cell r="N23">
            <v>29281</v>
          </cell>
          <cell r="O23" t="b">
            <v>1</v>
          </cell>
          <cell r="P23">
            <v>1</v>
          </cell>
          <cell r="R23" t="b">
            <v>1</v>
          </cell>
          <cell r="S23">
            <v>1</v>
          </cell>
        </row>
        <row r="24">
          <cell r="A24">
            <v>23</v>
          </cell>
          <cell r="B24">
            <v>2000</v>
          </cell>
          <cell r="C24" t="str">
            <v>宮本老人憩の家</v>
          </cell>
          <cell r="D24" t="str">
            <v>老人憩の家</v>
          </cell>
          <cell r="F24" t="str">
            <v>W</v>
          </cell>
          <cell r="H24">
            <v>1</v>
          </cell>
          <cell r="J24">
            <v>128.36000000000001</v>
          </cell>
          <cell r="N24">
            <v>28915</v>
          </cell>
          <cell r="O24" t="b">
            <v>1</v>
          </cell>
          <cell r="P24">
            <v>1</v>
          </cell>
          <cell r="R24" t="b">
            <v>1</v>
          </cell>
          <cell r="S24">
            <v>1</v>
          </cell>
        </row>
        <row r="25">
          <cell r="A25">
            <v>24</v>
          </cell>
          <cell r="B25">
            <v>2000</v>
          </cell>
          <cell r="C25" t="str">
            <v>金田老人憩の家</v>
          </cell>
          <cell r="D25" t="str">
            <v>老人憩の家</v>
          </cell>
          <cell r="F25" t="str">
            <v>W</v>
          </cell>
          <cell r="H25">
            <v>1</v>
          </cell>
          <cell r="J25">
            <v>128.36000000000001</v>
          </cell>
          <cell r="N25">
            <v>28550</v>
          </cell>
          <cell r="O25" t="b">
            <v>1</v>
          </cell>
          <cell r="P25">
            <v>1</v>
          </cell>
          <cell r="R25" t="b">
            <v>1</v>
          </cell>
          <cell r="S25">
            <v>1</v>
          </cell>
        </row>
        <row r="26">
          <cell r="A26">
            <v>25</v>
          </cell>
          <cell r="B26">
            <v>2000</v>
          </cell>
          <cell r="C26" t="str">
            <v>下川入老人憩の家</v>
          </cell>
          <cell r="D26" t="str">
            <v>老人憩の家</v>
          </cell>
          <cell r="F26" t="str">
            <v>W</v>
          </cell>
          <cell r="H26">
            <v>1</v>
          </cell>
          <cell r="J26">
            <v>111.79</v>
          </cell>
          <cell r="N26">
            <v>28185</v>
          </cell>
          <cell r="O26" t="b">
            <v>1</v>
          </cell>
          <cell r="P26">
            <v>1</v>
          </cell>
          <cell r="R26" t="b">
            <v>1</v>
          </cell>
          <cell r="S26">
            <v>1</v>
          </cell>
          <cell r="W26" t="str">
            <v>済</v>
          </cell>
        </row>
        <row r="27">
          <cell r="A27">
            <v>26</v>
          </cell>
          <cell r="B27">
            <v>2000</v>
          </cell>
          <cell r="C27" t="str">
            <v>関口老人憩の家</v>
          </cell>
          <cell r="D27" t="str">
            <v>老人憩の家</v>
          </cell>
          <cell r="E27" t="str">
            <v>増築</v>
          </cell>
          <cell r="F27" t="str">
            <v>W</v>
          </cell>
          <cell r="H27">
            <v>1</v>
          </cell>
          <cell r="J27">
            <v>131</v>
          </cell>
          <cell r="K27">
            <v>6</v>
          </cell>
          <cell r="L27">
            <v>11</v>
          </cell>
          <cell r="N27">
            <v>27820</v>
          </cell>
          <cell r="O27" t="b">
            <v>1</v>
          </cell>
          <cell r="P27">
            <v>1</v>
          </cell>
          <cell r="R27" t="b">
            <v>1</v>
          </cell>
          <cell r="S27">
            <v>1</v>
          </cell>
        </row>
        <row r="28">
          <cell r="A28">
            <v>27</v>
          </cell>
          <cell r="B28">
            <v>2000</v>
          </cell>
          <cell r="C28" t="str">
            <v>関口老人憩の家</v>
          </cell>
          <cell r="D28" t="str">
            <v>老人憩の家</v>
          </cell>
          <cell r="F28" t="str">
            <v>W</v>
          </cell>
          <cell r="H28">
            <v>1</v>
          </cell>
          <cell r="J28">
            <v>6</v>
          </cell>
          <cell r="N28">
            <v>29526</v>
          </cell>
          <cell r="O28" t="b">
            <v>0</v>
          </cell>
          <cell r="P28">
            <v>0</v>
          </cell>
          <cell r="Q28">
            <v>26</v>
          </cell>
          <cell r="R28" t="b">
            <v>0</v>
          </cell>
          <cell r="S28">
            <v>0</v>
          </cell>
          <cell r="T28">
            <v>26</v>
          </cell>
        </row>
        <row r="29">
          <cell r="A29">
            <v>28</v>
          </cell>
          <cell r="B29">
            <v>2000</v>
          </cell>
          <cell r="C29" t="str">
            <v>関口老人憩の家</v>
          </cell>
          <cell r="D29" t="str">
            <v>老人憩の家</v>
          </cell>
          <cell r="F29" t="str">
            <v>W</v>
          </cell>
          <cell r="H29">
            <v>1</v>
          </cell>
          <cell r="J29">
            <v>11</v>
          </cell>
          <cell r="N29">
            <v>34366</v>
          </cell>
          <cell r="O29" t="b">
            <v>0</v>
          </cell>
          <cell r="P29">
            <v>0</v>
          </cell>
          <cell r="Q29">
            <v>26</v>
          </cell>
          <cell r="R29" t="b">
            <v>0</v>
          </cell>
          <cell r="S29">
            <v>0</v>
          </cell>
          <cell r="T29">
            <v>26</v>
          </cell>
        </row>
        <row r="30">
          <cell r="A30">
            <v>29</v>
          </cell>
          <cell r="B30">
            <v>2000</v>
          </cell>
          <cell r="C30" t="str">
            <v>岡津古久老人憩の家</v>
          </cell>
          <cell r="D30" t="str">
            <v>老人憩の家</v>
          </cell>
          <cell r="F30" t="str">
            <v>W</v>
          </cell>
          <cell r="H30">
            <v>1</v>
          </cell>
          <cell r="J30">
            <v>117.59</v>
          </cell>
          <cell r="N30">
            <v>27454</v>
          </cell>
          <cell r="O30" t="b">
            <v>1</v>
          </cell>
          <cell r="P30">
            <v>1</v>
          </cell>
          <cell r="R30" t="b">
            <v>1</v>
          </cell>
          <cell r="S30">
            <v>1</v>
          </cell>
        </row>
        <row r="31">
          <cell r="A31">
            <v>30</v>
          </cell>
          <cell r="B31">
            <v>2000</v>
          </cell>
          <cell r="C31" t="str">
            <v>林老人憩の家</v>
          </cell>
          <cell r="D31" t="str">
            <v>老人憩の家</v>
          </cell>
          <cell r="F31" t="str">
            <v>W</v>
          </cell>
          <cell r="H31">
            <v>2</v>
          </cell>
          <cell r="J31">
            <v>169.85</v>
          </cell>
          <cell r="N31">
            <v>27454</v>
          </cell>
          <cell r="O31" t="b">
            <v>1</v>
          </cell>
          <cell r="P31">
            <v>1</v>
          </cell>
          <cell r="R31" t="b">
            <v>1</v>
          </cell>
          <cell r="S31">
            <v>1</v>
          </cell>
        </row>
        <row r="32">
          <cell r="A32">
            <v>31</v>
          </cell>
          <cell r="B32">
            <v>2000</v>
          </cell>
          <cell r="C32" t="str">
            <v>下沖老人憩の家</v>
          </cell>
          <cell r="D32" t="str">
            <v>老人憩の家</v>
          </cell>
          <cell r="F32" t="str">
            <v>W</v>
          </cell>
          <cell r="H32">
            <v>1</v>
          </cell>
          <cell r="J32">
            <v>115</v>
          </cell>
          <cell r="K32">
            <v>6</v>
          </cell>
          <cell r="L32">
            <v>14</v>
          </cell>
          <cell r="N32">
            <v>27120</v>
          </cell>
          <cell r="O32" t="b">
            <v>1</v>
          </cell>
          <cell r="P32">
            <v>1</v>
          </cell>
          <cell r="R32" t="b">
            <v>1</v>
          </cell>
          <cell r="S32">
            <v>1</v>
          </cell>
        </row>
        <row r="33">
          <cell r="A33">
            <v>32</v>
          </cell>
          <cell r="B33">
            <v>2000</v>
          </cell>
          <cell r="C33" t="str">
            <v>下沖老人憩の家</v>
          </cell>
          <cell r="D33" t="str">
            <v>老人憩の家</v>
          </cell>
          <cell r="F33" t="str">
            <v>W</v>
          </cell>
          <cell r="H33">
            <v>1</v>
          </cell>
          <cell r="J33">
            <v>6</v>
          </cell>
          <cell r="N33">
            <v>30011</v>
          </cell>
          <cell r="O33" t="b">
            <v>0</v>
          </cell>
          <cell r="P33">
            <v>0</v>
          </cell>
          <cell r="Q33">
            <v>31</v>
          </cell>
          <cell r="R33" t="b">
            <v>0</v>
          </cell>
          <cell r="S33">
            <v>0</v>
          </cell>
          <cell r="T33">
            <v>31</v>
          </cell>
        </row>
        <row r="34">
          <cell r="A34">
            <v>33</v>
          </cell>
          <cell r="B34">
            <v>2000</v>
          </cell>
          <cell r="C34" t="str">
            <v>下沖老人憩の家</v>
          </cell>
          <cell r="D34" t="str">
            <v>老人憩の家</v>
          </cell>
          <cell r="F34" t="str">
            <v>W</v>
          </cell>
          <cell r="H34">
            <v>1</v>
          </cell>
          <cell r="J34">
            <v>14</v>
          </cell>
          <cell r="N34">
            <v>31472</v>
          </cell>
          <cell r="O34" t="b">
            <v>0</v>
          </cell>
          <cell r="P34">
            <v>0</v>
          </cell>
          <cell r="Q34">
            <v>31</v>
          </cell>
          <cell r="R34" t="b">
            <v>0</v>
          </cell>
          <cell r="S34">
            <v>0</v>
          </cell>
          <cell r="T34">
            <v>31</v>
          </cell>
        </row>
        <row r="35">
          <cell r="A35">
            <v>34</v>
          </cell>
          <cell r="B35">
            <v>2000</v>
          </cell>
          <cell r="C35" t="str">
            <v>下古沢老人憩の家</v>
          </cell>
          <cell r="D35" t="str">
            <v>老人憩の家</v>
          </cell>
          <cell r="F35" t="str">
            <v>W</v>
          </cell>
          <cell r="H35">
            <v>1</v>
          </cell>
          <cell r="J35">
            <v>233.03</v>
          </cell>
          <cell r="N35">
            <v>40886</v>
          </cell>
          <cell r="O35" t="b">
            <v>1</v>
          </cell>
          <cell r="P35">
            <v>1</v>
          </cell>
          <cell r="R35" t="b">
            <v>1</v>
          </cell>
          <cell r="S35">
            <v>1</v>
          </cell>
        </row>
        <row r="36">
          <cell r="A36">
            <v>35</v>
          </cell>
          <cell r="B36">
            <v>2000</v>
          </cell>
          <cell r="C36" t="str">
            <v>上古沢老人憩の家</v>
          </cell>
          <cell r="D36" t="str">
            <v>老人憩の家</v>
          </cell>
          <cell r="F36" t="str">
            <v>W</v>
          </cell>
          <cell r="H36">
            <v>1</v>
          </cell>
          <cell r="J36">
            <v>123.38</v>
          </cell>
          <cell r="N36">
            <v>26359</v>
          </cell>
          <cell r="O36" t="b">
            <v>1</v>
          </cell>
          <cell r="P36">
            <v>1</v>
          </cell>
          <cell r="R36" t="b">
            <v>1</v>
          </cell>
          <cell r="S36">
            <v>1</v>
          </cell>
        </row>
        <row r="37">
          <cell r="A37">
            <v>36</v>
          </cell>
          <cell r="B37">
            <v>2000</v>
          </cell>
          <cell r="C37" t="str">
            <v>長坂老人憩の家</v>
          </cell>
          <cell r="D37" t="str">
            <v>老人憩の家</v>
          </cell>
          <cell r="E37" t="str">
            <v>増築</v>
          </cell>
          <cell r="F37" t="str">
            <v>W</v>
          </cell>
          <cell r="H37">
            <v>1</v>
          </cell>
          <cell r="J37">
            <v>126</v>
          </cell>
          <cell r="K37">
            <v>50</v>
          </cell>
          <cell r="N37">
            <v>25934</v>
          </cell>
          <cell r="O37" t="b">
            <v>1</v>
          </cell>
          <cell r="P37">
            <v>1</v>
          </cell>
          <cell r="R37" t="b">
            <v>1</v>
          </cell>
          <cell r="S37">
            <v>1</v>
          </cell>
        </row>
        <row r="38">
          <cell r="A38">
            <v>37</v>
          </cell>
          <cell r="B38">
            <v>2000</v>
          </cell>
          <cell r="C38" t="str">
            <v>長坂老人憩の家</v>
          </cell>
          <cell r="D38" t="str">
            <v>老人憩の家</v>
          </cell>
          <cell r="F38" t="str">
            <v>W</v>
          </cell>
          <cell r="H38">
            <v>1</v>
          </cell>
          <cell r="J38">
            <v>50</v>
          </cell>
          <cell r="N38">
            <v>31837</v>
          </cell>
          <cell r="O38" t="b">
            <v>0</v>
          </cell>
          <cell r="P38">
            <v>0</v>
          </cell>
          <cell r="Q38">
            <v>36</v>
          </cell>
          <cell r="R38" t="b">
            <v>0</v>
          </cell>
          <cell r="S38">
            <v>0</v>
          </cell>
          <cell r="T38">
            <v>36</v>
          </cell>
        </row>
        <row r="39">
          <cell r="A39">
            <v>38</v>
          </cell>
          <cell r="B39">
            <v>2000</v>
          </cell>
          <cell r="C39" t="str">
            <v>長坂老人憩の家</v>
          </cell>
          <cell r="D39" t="str">
            <v>老人憩の家</v>
          </cell>
          <cell r="E39" t="str">
            <v>別棟</v>
          </cell>
          <cell r="F39" t="str">
            <v>S</v>
          </cell>
          <cell r="H39">
            <v>1</v>
          </cell>
          <cell r="J39">
            <v>8</v>
          </cell>
          <cell r="N39">
            <v>33664</v>
          </cell>
          <cell r="O39" t="b">
            <v>1</v>
          </cell>
          <cell r="P39">
            <v>1</v>
          </cell>
          <cell r="R39" t="b">
            <v>0</v>
          </cell>
          <cell r="S39">
            <v>0</v>
          </cell>
          <cell r="T39">
            <v>36</v>
          </cell>
        </row>
        <row r="40">
          <cell r="A40">
            <v>39</v>
          </cell>
          <cell r="B40">
            <v>2000</v>
          </cell>
          <cell r="C40" t="str">
            <v>愛名老人憩の家</v>
          </cell>
          <cell r="D40" t="str">
            <v>老人憩の家</v>
          </cell>
          <cell r="F40" t="str">
            <v>S</v>
          </cell>
          <cell r="H40">
            <v>1</v>
          </cell>
          <cell r="J40">
            <v>402.5</v>
          </cell>
          <cell r="N40">
            <v>39661</v>
          </cell>
          <cell r="O40" t="b">
            <v>1</v>
          </cell>
          <cell r="P40">
            <v>1</v>
          </cell>
          <cell r="R40" t="b">
            <v>1</v>
          </cell>
          <cell r="S40">
            <v>1</v>
          </cell>
        </row>
        <row r="41">
          <cell r="A41">
            <v>40</v>
          </cell>
          <cell r="B41">
            <v>2000</v>
          </cell>
          <cell r="C41" t="str">
            <v>片平老人憩の家</v>
          </cell>
          <cell r="D41" t="str">
            <v>老人憩の家</v>
          </cell>
          <cell r="F41" t="str">
            <v>W</v>
          </cell>
          <cell r="H41">
            <v>1</v>
          </cell>
          <cell r="J41">
            <v>150.33000000000001</v>
          </cell>
          <cell r="N41">
            <v>31107</v>
          </cell>
          <cell r="O41" t="b">
            <v>1</v>
          </cell>
          <cell r="P41">
            <v>1</v>
          </cell>
          <cell r="R41" t="b">
            <v>1</v>
          </cell>
          <cell r="S41">
            <v>1</v>
          </cell>
        </row>
        <row r="42">
          <cell r="A42">
            <v>41</v>
          </cell>
          <cell r="B42">
            <v>2000</v>
          </cell>
          <cell r="C42" t="str">
            <v>中戸田老人憩の家</v>
          </cell>
          <cell r="D42" t="str">
            <v>老人憩の家</v>
          </cell>
          <cell r="F42" t="str">
            <v>W</v>
          </cell>
          <cell r="H42">
            <v>1</v>
          </cell>
          <cell r="J42">
            <v>155.69</v>
          </cell>
          <cell r="N42">
            <v>31472</v>
          </cell>
          <cell r="O42" t="b">
            <v>1</v>
          </cell>
          <cell r="P42">
            <v>1</v>
          </cell>
          <cell r="R42" t="b">
            <v>1</v>
          </cell>
          <cell r="S42">
            <v>1</v>
          </cell>
        </row>
        <row r="43">
          <cell r="A43">
            <v>42</v>
          </cell>
          <cell r="B43">
            <v>2000</v>
          </cell>
          <cell r="C43" t="str">
            <v>上依知老人憩の家</v>
          </cell>
          <cell r="D43" t="str">
            <v>老人憩の家</v>
          </cell>
          <cell r="F43" t="str">
            <v>W</v>
          </cell>
          <cell r="H43">
            <v>2</v>
          </cell>
          <cell r="J43">
            <v>186.73</v>
          </cell>
          <cell r="N43">
            <v>31837</v>
          </cell>
          <cell r="O43" t="b">
            <v>1</v>
          </cell>
          <cell r="P43">
            <v>1</v>
          </cell>
          <cell r="R43" t="b">
            <v>1</v>
          </cell>
          <cell r="S43">
            <v>1</v>
          </cell>
        </row>
        <row r="44">
          <cell r="A44">
            <v>43</v>
          </cell>
          <cell r="B44">
            <v>2000</v>
          </cell>
          <cell r="C44" t="str">
            <v>船子老人憩の家</v>
          </cell>
          <cell r="D44" t="str">
            <v>老人憩の家</v>
          </cell>
          <cell r="F44" t="str">
            <v>W</v>
          </cell>
          <cell r="H44">
            <v>1</v>
          </cell>
          <cell r="J44">
            <v>159.61000000000001</v>
          </cell>
          <cell r="N44">
            <v>32203</v>
          </cell>
          <cell r="O44" t="b">
            <v>1</v>
          </cell>
          <cell r="P44">
            <v>1</v>
          </cell>
          <cell r="R44" t="b">
            <v>1</v>
          </cell>
          <cell r="S44">
            <v>1</v>
          </cell>
        </row>
        <row r="45">
          <cell r="A45">
            <v>44</v>
          </cell>
          <cell r="B45">
            <v>2000</v>
          </cell>
          <cell r="C45" t="str">
            <v>酒井老人憩の家</v>
          </cell>
          <cell r="D45" t="str">
            <v>老人憩の家</v>
          </cell>
          <cell r="F45" t="str">
            <v>W</v>
          </cell>
          <cell r="H45">
            <v>1</v>
          </cell>
          <cell r="J45">
            <v>165.62</v>
          </cell>
          <cell r="N45">
            <v>32203</v>
          </cell>
          <cell r="O45" t="b">
            <v>1</v>
          </cell>
          <cell r="P45">
            <v>1</v>
          </cell>
          <cell r="R45" t="b">
            <v>1</v>
          </cell>
          <cell r="S45">
            <v>1</v>
          </cell>
          <cell r="W45" t="str">
            <v>済</v>
          </cell>
        </row>
        <row r="46">
          <cell r="A46">
            <v>45</v>
          </cell>
          <cell r="B46">
            <v>2000</v>
          </cell>
          <cell r="C46" t="str">
            <v>山際老人憩の家</v>
          </cell>
          <cell r="D46" t="str">
            <v>老人憩の家</v>
          </cell>
          <cell r="F46" t="str">
            <v>W</v>
          </cell>
          <cell r="H46">
            <v>2</v>
          </cell>
          <cell r="J46">
            <v>187.74</v>
          </cell>
          <cell r="N46">
            <v>32387</v>
          </cell>
          <cell r="O46" t="b">
            <v>1</v>
          </cell>
          <cell r="P46">
            <v>1</v>
          </cell>
          <cell r="R46" t="b">
            <v>1</v>
          </cell>
          <cell r="S46">
            <v>1</v>
          </cell>
        </row>
        <row r="47">
          <cell r="A47">
            <v>46</v>
          </cell>
          <cell r="B47">
            <v>2000</v>
          </cell>
          <cell r="C47" t="str">
            <v>下依知老人憩の家</v>
          </cell>
          <cell r="D47" t="str">
            <v>老人憩の家</v>
          </cell>
          <cell r="F47" t="str">
            <v>W</v>
          </cell>
          <cell r="H47">
            <v>2</v>
          </cell>
          <cell r="J47">
            <v>161.80000000000001</v>
          </cell>
          <cell r="N47">
            <v>32568</v>
          </cell>
          <cell r="O47" t="b">
            <v>1</v>
          </cell>
          <cell r="P47">
            <v>1</v>
          </cell>
          <cell r="R47" t="b">
            <v>1</v>
          </cell>
          <cell r="S47">
            <v>1</v>
          </cell>
        </row>
        <row r="48">
          <cell r="A48">
            <v>47</v>
          </cell>
          <cell r="B48">
            <v>2000</v>
          </cell>
          <cell r="C48" t="str">
            <v>藤塚老人憩の家</v>
          </cell>
          <cell r="D48" t="str">
            <v>老人憩の家</v>
          </cell>
          <cell r="F48" t="str">
            <v>W</v>
          </cell>
          <cell r="H48">
            <v>2</v>
          </cell>
          <cell r="J48">
            <v>181.08</v>
          </cell>
          <cell r="N48">
            <v>32813</v>
          </cell>
          <cell r="O48" t="b">
            <v>1</v>
          </cell>
          <cell r="P48">
            <v>1</v>
          </cell>
          <cell r="R48" t="b">
            <v>1</v>
          </cell>
          <cell r="S48">
            <v>1</v>
          </cell>
        </row>
        <row r="49">
          <cell r="A49">
            <v>48</v>
          </cell>
          <cell r="B49">
            <v>2000</v>
          </cell>
          <cell r="C49" t="str">
            <v>温水老人憩の家</v>
          </cell>
          <cell r="D49" t="str">
            <v>老人憩の家</v>
          </cell>
          <cell r="F49" t="str">
            <v>W</v>
          </cell>
          <cell r="H49">
            <v>2</v>
          </cell>
          <cell r="J49">
            <v>172.66</v>
          </cell>
          <cell r="N49">
            <v>32843</v>
          </cell>
          <cell r="O49" t="b">
            <v>1</v>
          </cell>
          <cell r="P49">
            <v>1</v>
          </cell>
          <cell r="R49" t="b">
            <v>1</v>
          </cell>
          <cell r="S49">
            <v>1</v>
          </cell>
          <cell r="W49" t="str">
            <v>済</v>
          </cell>
        </row>
        <row r="50">
          <cell r="A50">
            <v>49</v>
          </cell>
          <cell r="B50">
            <v>2000</v>
          </cell>
          <cell r="C50" t="str">
            <v>長谷老人憩の家</v>
          </cell>
          <cell r="D50" t="str">
            <v>老人憩の家</v>
          </cell>
          <cell r="F50" t="str">
            <v>W</v>
          </cell>
          <cell r="H50">
            <v>2</v>
          </cell>
          <cell r="J50">
            <v>165.88</v>
          </cell>
          <cell r="N50">
            <v>32843</v>
          </cell>
          <cell r="O50" t="b">
            <v>1</v>
          </cell>
          <cell r="P50">
            <v>1</v>
          </cell>
          <cell r="R50" t="b">
            <v>1</v>
          </cell>
          <cell r="S50">
            <v>1</v>
          </cell>
        </row>
        <row r="51">
          <cell r="A51">
            <v>50</v>
          </cell>
          <cell r="B51">
            <v>2000</v>
          </cell>
          <cell r="C51" t="str">
            <v>戸室老人憩の家</v>
          </cell>
          <cell r="D51" t="str">
            <v>老人憩の家</v>
          </cell>
          <cell r="F51" t="str">
            <v>W</v>
          </cell>
          <cell r="H51">
            <v>1</v>
          </cell>
          <cell r="J51">
            <v>180.42</v>
          </cell>
          <cell r="N51">
            <v>33664</v>
          </cell>
          <cell r="O51" t="b">
            <v>1</v>
          </cell>
          <cell r="P51">
            <v>1</v>
          </cell>
          <cell r="R51" t="b">
            <v>1</v>
          </cell>
          <cell r="S51">
            <v>1</v>
          </cell>
        </row>
        <row r="52">
          <cell r="A52">
            <v>51</v>
          </cell>
          <cell r="B52">
            <v>2000</v>
          </cell>
          <cell r="C52" t="str">
            <v>日枝老人憩の家</v>
          </cell>
          <cell r="D52" t="str">
            <v>老人憩の家</v>
          </cell>
          <cell r="F52" t="str">
            <v>W</v>
          </cell>
          <cell r="H52">
            <v>1</v>
          </cell>
          <cell r="J52">
            <v>182.4</v>
          </cell>
          <cell r="N52">
            <v>34394</v>
          </cell>
          <cell r="O52" t="b">
            <v>1</v>
          </cell>
          <cell r="P52">
            <v>1</v>
          </cell>
          <cell r="R52" t="b">
            <v>1</v>
          </cell>
          <cell r="S52">
            <v>1</v>
          </cell>
        </row>
        <row r="53">
          <cell r="A53">
            <v>52</v>
          </cell>
          <cell r="B53">
            <v>2000</v>
          </cell>
          <cell r="C53" t="str">
            <v>妻田西老人憩の家</v>
          </cell>
          <cell r="D53" t="str">
            <v>老人憩の家</v>
          </cell>
          <cell r="F53" t="str">
            <v>W</v>
          </cell>
          <cell r="H53">
            <v>1</v>
          </cell>
          <cell r="J53">
            <v>170.17</v>
          </cell>
          <cell r="N53">
            <v>35125</v>
          </cell>
          <cell r="O53" t="b">
            <v>1</v>
          </cell>
          <cell r="P53">
            <v>1</v>
          </cell>
          <cell r="R53" t="b">
            <v>1</v>
          </cell>
          <cell r="S53">
            <v>1</v>
          </cell>
        </row>
        <row r="54">
          <cell r="A54">
            <v>53</v>
          </cell>
          <cell r="B54">
            <v>2000</v>
          </cell>
          <cell r="C54" t="str">
            <v>荻野久保老人憩の家</v>
          </cell>
          <cell r="D54" t="str">
            <v>老人憩の家</v>
          </cell>
          <cell r="F54" t="str">
            <v>W</v>
          </cell>
          <cell r="H54">
            <v>1</v>
          </cell>
          <cell r="J54">
            <v>180.4</v>
          </cell>
          <cell r="N54">
            <v>35156</v>
          </cell>
          <cell r="O54" t="b">
            <v>1</v>
          </cell>
          <cell r="P54">
            <v>1</v>
          </cell>
          <cell r="R54" t="b">
            <v>1</v>
          </cell>
          <cell r="S54">
            <v>1</v>
          </cell>
        </row>
        <row r="55">
          <cell r="A55">
            <v>54</v>
          </cell>
          <cell r="B55">
            <v>2000</v>
          </cell>
          <cell r="C55" t="str">
            <v>三田老人憩の家</v>
          </cell>
          <cell r="D55" t="str">
            <v>老人憩の家</v>
          </cell>
          <cell r="F55" t="str">
            <v>S</v>
          </cell>
          <cell r="H55">
            <v>1</v>
          </cell>
          <cell r="J55">
            <v>249.9</v>
          </cell>
          <cell r="N55">
            <v>39264</v>
          </cell>
          <cell r="O55" t="b">
            <v>1</v>
          </cell>
          <cell r="P55">
            <v>1</v>
          </cell>
          <cell r="R55" t="b">
            <v>1</v>
          </cell>
          <cell r="S55">
            <v>1</v>
          </cell>
        </row>
        <row r="56">
          <cell r="A56">
            <v>55</v>
          </cell>
          <cell r="B56">
            <v>2000</v>
          </cell>
          <cell r="C56" t="str">
            <v>厚木南老人憩の家</v>
          </cell>
          <cell r="D56" t="str">
            <v>老人憩の家</v>
          </cell>
          <cell r="F56" t="str">
            <v>S</v>
          </cell>
          <cell r="H56">
            <v>2</v>
          </cell>
          <cell r="J56">
            <v>496.61</v>
          </cell>
          <cell r="N56">
            <v>39630</v>
          </cell>
          <cell r="O56" t="b">
            <v>1</v>
          </cell>
          <cell r="P56">
            <v>1</v>
          </cell>
          <cell r="R56" t="b">
            <v>1</v>
          </cell>
          <cell r="S56">
            <v>1</v>
          </cell>
          <cell r="W56" t="str">
            <v>済</v>
          </cell>
        </row>
        <row r="57">
          <cell r="A57">
            <v>56</v>
          </cell>
          <cell r="B57">
            <v>2000</v>
          </cell>
          <cell r="C57" t="str">
            <v>旭町４丁目ミニディ等実施会場</v>
          </cell>
          <cell r="D57" t="str">
            <v>ミニディ等実施会</v>
          </cell>
          <cell r="F57" t="str">
            <v>S</v>
          </cell>
          <cell r="H57">
            <v>2</v>
          </cell>
          <cell r="J57">
            <v>148.02000000000001</v>
          </cell>
          <cell r="N57">
            <v>30376</v>
          </cell>
          <cell r="O57" t="b">
            <v>1</v>
          </cell>
          <cell r="P57">
            <v>1</v>
          </cell>
          <cell r="R57" t="b">
            <v>1</v>
          </cell>
          <cell r="S57">
            <v>1</v>
          </cell>
          <cell r="W57" t="str">
            <v>済</v>
          </cell>
        </row>
        <row r="58">
          <cell r="A58">
            <v>57</v>
          </cell>
          <cell r="B58">
            <v>2000</v>
          </cell>
          <cell r="C58" t="str">
            <v>山際児童館・山際南部老人憩の家館複合施設</v>
          </cell>
          <cell r="D58" t="str">
            <v>老人憩の家</v>
          </cell>
          <cell r="E58" t="str">
            <v>複合施設</v>
          </cell>
          <cell r="F58" t="str">
            <v>S</v>
          </cell>
          <cell r="G58" t="str">
            <v>RC</v>
          </cell>
          <cell r="H58">
            <v>2</v>
          </cell>
          <cell r="J58">
            <v>206.88</v>
          </cell>
          <cell r="N58">
            <v>34527</v>
          </cell>
          <cell r="O58" t="b">
            <v>0</v>
          </cell>
          <cell r="P58">
            <v>0</v>
          </cell>
          <cell r="Q58">
            <v>814</v>
          </cell>
          <cell r="R58" t="b">
            <v>0</v>
          </cell>
          <cell r="S58">
            <v>0</v>
          </cell>
          <cell r="T58">
            <v>814</v>
          </cell>
        </row>
        <row r="59">
          <cell r="A59">
            <v>58</v>
          </cell>
          <cell r="B59">
            <v>2000</v>
          </cell>
          <cell r="C59" t="str">
            <v>妻田東児童館・老人憩の家複合施設</v>
          </cell>
          <cell r="D59" t="str">
            <v>老人憩の家</v>
          </cell>
          <cell r="E59" t="str">
            <v>複合施設</v>
          </cell>
          <cell r="F59" t="str">
            <v>S</v>
          </cell>
          <cell r="H59">
            <v>1</v>
          </cell>
          <cell r="J59">
            <v>179.9</v>
          </cell>
          <cell r="N59">
            <v>34790</v>
          </cell>
          <cell r="O59" t="b">
            <v>0</v>
          </cell>
          <cell r="P59">
            <v>0</v>
          </cell>
          <cell r="Q59">
            <v>815</v>
          </cell>
          <cell r="R59" t="b">
            <v>0</v>
          </cell>
          <cell r="S59">
            <v>0</v>
          </cell>
          <cell r="T59">
            <v>815</v>
          </cell>
        </row>
        <row r="60">
          <cell r="A60">
            <v>59</v>
          </cell>
          <cell r="B60">
            <v>2000</v>
          </cell>
          <cell r="C60" t="str">
            <v>荻野新宿児童館・老人憩の家複合施設</v>
          </cell>
          <cell r="D60" t="str">
            <v>老人憩の家</v>
          </cell>
          <cell r="E60" t="str">
            <v>複合施設</v>
          </cell>
          <cell r="F60" t="str">
            <v>S</v>
          </cell>
          <cell r="H60">
            <v>2</v>
          </cell>
          <cell r="J60">
            <v>260.83</v>
          </cell>
          <cell r="K60">
            <v>223.01</v>
          </cell>
          <cell r="N60">
            <v>36722</v>
          </cell>
          <cell r="O60" t="b">
            <v>1</v>
          </cell>
          <cell r="P60">
            <v>1</v>
          </cell>
          <cell r="R60" t="b">
            <v>1</v>
          </cell>
          <cell r="S60">
            <v>1</v>
          </cell>
        </row>
        <row r="61">
          <cell r="A61">
            <v>60</v>
          </cell>
          <cell r="B61">
            <v>2000</v>
          </cell>
          <cell r="C61" t="str">
            <v>毛利台児童館・老人憩の家複合施設</v>
          </cell>
          <cell r="D61" t="str">
            <v>老人憩の家</v>
          </cell>
          <cell r="E61" t="str">
            <v>複合施設</v>
          </cell>
          <cell r="F61" t="str">
            <v>S</v>
          </cell>
          <cell r="H61">
            <v>1</v>
          </cell>
          <cell r="J61">
            <v>170.97</v>
          </cell>
          <cell r="N61">
            <v>39277</v>
          </cell>
          <cell r="O61" t="b">
            <v>0</v>
          </cell>
          <cell r="P61">
            <v>0</v>
          </cell>
          <cell r="Q61">
            <v>817</v>
          </cell>
          <cell r="R61" t="b">
            <v>0</v>
          </cell>
          <cell r="S61">
            <v>0</v>
          </cell>
          <cell r="T61">
            <v>817</v>
          </cell>
        </row>
        <row r="62">
          <cell r="A62">
            <v>61</v>
          </cell>
          <cell r="B62">
            <v>2000</v>
          </cell>
          <cell r="C62" t="str">
            <v>温水恩名児童館・老人憩の家複合施設</v>
          </cell>
          <cell r="D62" t="str">
            <v>老人憩の家</v>
          </cell>
          <cell r="E62" t="str">
            <v>複合施設</v>
          </cell>
          <cell r="F62" t="str">
            <v>S</v>
          </cell>
          <cell r="H62">
            <v>1</v>
          </cell>
          <cell r="J62">
            <v>267.66000000000003</v>
          </cell>
          <cell r="K62">
            <v>195.14</v>
          </cell>
          <cell r="N62">
            <v>37226</v>
          </cell>
          <cell r="O62" t="b">
            <v>1</v>
          </cell>
          <cell r="P62">
            <v>1</v>
          </cell>
          <cell r="R62" t="b">
            <v>1</v>
          </cell>
          <cell r="S62">
            <v>1</v>
          </cell>
        </row>
        <row r="63">
          <cell r="A63">
            <v>62</v>
          </cell>
          <cell r="B63">
            <v>2000</v>
          </cell>
          <cell r="C63" t="str">
            <v>愛甲児童館・老人憩の家複合施設</v>
          </cell>
          <cell r="D63" t="str">
            <v>老人憩の家</v>
          </cell>
          <cell r="E63" t="str">
            <v>複合施設</v>
          </cell>
          <cell r="F63" t="str">
            <v>S</v>
          </cell>
          <cell r="H63">
            <v>2</v>
          </cell>
          <cell r="J63">
            <v>299.85000000000002</v>
          </cell>
          <cell r="K63">
            <v>258.92</v>
          </cell>
          <cell r="N63">
            <v>38346</v>
          </cell>
          <cell r="O63" t="b">
            <v>1</v>
          </cell>
          <cell r="P63">
            <v>1</v>
          </cell>
          <cell r="R63" t="b">
            <v>1</v>
          </cell>
          <cell r="S63">
            <v>1</v>
          </cell>
        </row>
        <row r="64">
          <cell r="A64">
            <v>63</v>
          </cell>
          <cell r="B64">
            <v>2000</v>
          </cell>
          <cell r="C64" t="str">
            <v>岡田児童館・老人憩の家複合施設</v>
          </cell>
          <cell r="D64" t="str">
            <v>老人憩の家</v>
          </cell>
          <cell r="E64" t="str">
            <v>複合施設</v>
          </cell>
          <cell r="F64" t="str">
            <v>S</v>
          </cell>
          <cell r="H64">
            <v>1</v>
          </cell>
          <cell r="J64">
            <v>157.41999999999999</v>
          </cell>
          <cell r="N64">
            <v>39284</v>
          </cell>
          <cell r="O64" t="b">
            <v>0</v>
          </cell>
          <cell r="P64">
            <v>0</v>
          </cell>
          <cell r="Q64">
            <v>822</v>
          </cell>
          <cell r="R64" t="b">
            <v>0</v>
          </cell>
          <cell r="S64">
            <v>0</v>
          </cell>
          <cell r="T64">
            <v>822</v>
          </cell>
          <cell r="W64" t="str">
            <v>済</v>
          </cell>
        </row>
        <row r="65">
          <cell r="A65">
            <v>64</v>
          </cell>
          <cell r="B65">
            <v>2000</v>
          </cell>
          <cell r="C65" t="str">
            <v>及川児童館・老人憩の家複合施設</v>
          </cell>
          <cell r="D65" t="str">
            <v>老人憩の家</v>
          </cell>
          <cell r="E65" t="str">
            <v>複合施設</v>
          </cell>
          <cell r="F65" t="str">
            <v>S</v>
          </cell>
          <cell r="H65">
            <v>2</v>
          </cell>
          <cell r="J65">
            <v>200.23</v>
          </cell>
          <cell r="N65">
            <v>33420</v>
          </cell>
          <cell r="O65" t="b">
            <v>0</v>
          </cell>
          <cell r="P65">
            <v>0</v>
          </cell>
          <cell r="Q65">
            <v>824</v>
          </cell>
          <cell r="R65" t="b">
            <v>0</v>
          </cell>
          <cell r="S65">
            <v>0</v>
          </cell>
          <cell r="T65">
            <v>824</v>
          </cell>
        </row>
        <row r="66">
          <cell r="A66">
            <v>65</v>
          </cell>
          <cell r="B66">
            <v>2000</v>
          </cell>
          <cell r="C66" t="str">
            <v>鳶尾児童館・老人憩の家複合施設</v>
          </cell>
          <cell r="D66" t="str">
            <v>老人憩の家</v>
          </cell>
          <cell r="E66" t="str">
            <v>複合施設</v>
          </cell>
          <cell r="F66" t="str">
            <v>S</v>
          </cell>
          <cell r="H66">
            <v>2</v>
          </cell>
          <cell r="J66">
            <v>161.9</v>
          </cell>
          <cell r="N66">
            <v>33434</v>
          </cell>
          <cell r="O66" t="b">
            <v>0</v>
          </cell>
          <cell r="P66">
            <v>0</v>
          </cell>
          <cell r="Q66">
            <v>825</v>
          </cell>
          <cell r="R66" t="b">
            <v>0</v>
          </cell>
          <cell r="S66">
            <v>0</v>
          </cell>
          <cell r="T66">
            <v>825</v>
          </cell>
        </row>
        <row r="67">
          <cell r="A67">
            <v>66</v>
          </cell>
          <cell r="B67">
            <v>2100</v>
          </cell>
          <cell r="C67" t="str">
            <v>生きがいセンタ－</v>
          </cell>
          <cell r="D67" t="str">
            <v>福祉集会所</v>
          </cell>
          <cell r="F67" t="str">
            <v>RC</v>
          </cell>
          <cell r="H67">
            <v>3</v>
          </cell>
          <cell r="I67">
            <v>1</v>
          </cell>
          <cell r="J67">
            <v>1576.99</v>
          </cell>
          <cell r="N67">
            <v>30773</v>
          </cell>
          <cell r="O67" t="b">
            <v>1</v>
          </cell>
          <cell r="P67">
            <v>1</v>
          </cell>
          <cell r="R67" t="b">
            <v>1</v>
          </cell>
          <cell r="S67">
            <v>1</v>
          </cell>
        </row>
        <row r="68">
          <cell r="A68">
            <v>67</v>
          </cell>
          <cell r="B68">
            <v>2200</v>
          </cell>
          <cell r="C68" t="str">
            <v>南毛利保育所</v>
          </cell>
          <cell r="D68" t="str">
            <v>保育所</v>
          </cell>
          <cell r="F68" t="str">
            <v>S</v>
          </cell>
          <cell r="H68">
            <v>1</v>
          </cell>
          <cell r="J68">
            <v>474.91</v>
          </cell>
          <cell r="K68">
            <v>30.27</v>
          </cell>
          <cell r="N68">
            <v>27482</v>
          </cell>
          <cell r="O68" t="b">
            <v>1</v>
          </cell>
          <cell r="P68">
            <v>1</v>
          </cell>
          <cell r="R68" t="b">
            <v>1</v>
          </cell>
          <cell r="S68">
            <v>1</v>
          </cell>
        </row>
        <row r="69">
          <cell r="A69">
            <v>68</v>
          </cell>
          <cell r="B69">
            <v>2200</v>
          </cell>
          <cell r="C69" t="str">
            <v>南毛利保育所</v>
          </cell>
          <cell r="D69" t="str">
            <v>保育所</v>
          </cell>
          <cell r="F69" t="str">
            <v>S</v>
          </cell>
          <cell r="H69">
            <v>1</v>
          </cell>
          <cell r="J69">
            <v>30.27</v>
          </cell>
          <cell r="N69">
            <v>35258</v>
          </cell>
          <cell r="O69" t="b">
            <v>0</v>
          </cell>
          <cell r="P69">
            <v>0</v>
          </cell>
          <cell r="Q69">
            <v>67</v>
          </cell>
          <cell r="R69" t="b">
            <v>0</v>
          </cell>
          <cell r="S69">
            <v>0</v>
          </cell>
          <cell r="T69">
            <v>67</v>
          </cell>
        </row>
        <row r="70">
          <cell r="A70">
            <v>69</v>
          </cell>
          <cell r="B70">
            <v>2200</v>
          </cell>
          <cell r="C70" t="str">
            <v>南毛利保育所</v>
          </cell>
          <cell r="D70" t="str">
            <v>保育所</v>
          </cell>
          <cell r="F70" t="str">
            <v>RC</v>
          </cell>
          <cell r="H70">
            <v>2</v>
          </cell>
          <cell r="J70">
            <v>166.74</v>
          </cell>
          <cell r="N70">
            <v>38071</v>
          </cell>
          <cell r="O70" t="b">
            <v>1</v>
          </cell>
          <cell r="P70">
            <v>1</v>
          </cell>
          <cell r="R70" t="b">
            <v>0</v>
          </cell>
          <cell r="S70">
            <v>0</v>
          </cell>
          <cell r="T70">
            <v>67</v>
          </cell>
        </row>
        <row r="71">
          <cell r="A71">
            <v>70</v>
          </cell>
          <cell r="B71">
            <v>2200</v>
          </cell>
          <cell r="C71" t="str">
            <v>もみじ保育所</v>
          </cell>
          <cell r="D71" t="str">
            <v>保育所</v>
          </cell>
          <cell r="F71" t="str">
            <v>RC</v>
          </cell>
          <cell r="H71">
            <v>2</v>
          </cell>
          <cell r="J71">
            <v>631.13</v>
          </cell>
          <cell r="K71">
            <v>61.78</v>
          </cell>
          <cell r="L71">
            <v>46.52</v>
          </cell>
          <cell r="N71">
            <v>27113</v>
          </cell>
          <cell r="O71" t="b">
            <v>1</v>
          </cell>
          <cell r="P71">
            <v>1</v>
          </cell>
          <cell r="R71" t="b">
            <v>1</v>
          </cell>
          <cell r="S71">
            <v>1</v>
          </cell>
        </row>
        <row r="72">
          <cell r="A72">
            <v>71</v>
          </cell>
          <cell r="B72">
            <v>2200</v>
          </cell>
          <cell r="C72" t="str">
            <v>もみじ保育所</v>
          </cell>
          <cell r="D72" t="str">
            <v>保育所</v>
          </cell>
          <cell r="F72" t="str">
            <v>RC</v>
          </cell>
          <cell r="H72">
            <v>2</v>
          </cell>
          <cell r="J72">
            <v>61.78</v>
          </cell>
          <cell r="N72">
            <v>34201</v>
          </cell>
          <cell r="O72" t="b">
            <v>0</v>
          </cell>
          <cell r="P72">
            <v>0</v>
          </cell>
          <cell r="Q72">
            <v>70</v>
          </cell>
          <cell r="R72" t="b">
            <v>0</v>
          </cell>
          <cell r="S72">
            <v>0</v>
          </cell>
          <cell r="T72">
            <v>70</v>
          </cell>
        </row>
        <row r="73">
          <cell r="A73">
            <v>72</v>
          </cell>
          <cell r="B73">
            <v>2200</v>
          </cell>
          <cell r="C73" t="str">
            <v>玉川保育所</v>
          </cell>
          <cell r="D73" t="str">
            <v>保育所</v>
          </cell>
          <cell r="F73" t="str">
            <v>S</v>
          </cell>
          <cell r="H73">
            <v>1</v>
          </cell>
          <cell r="J73">
            <v>424.21</v>
          </cell>
          <cell r="K73">
            <v>27.45</v>
          </cell>
          <cell r="N73">
            <v>29659</v>
          </cell>
          <cell r="O73" t="b">
            <v>1</v>
          </cell>
          <cell r="P73">
            <v>1</v>
          </cell>
          <cell r="R73" t="b">
            <v>1</v>
          </cell>
          <cell r="S73">
            <v>1</v>
          </cell>
        </row>
        <row r="74">
          <cell r="A74">
            <v>73</v>
          </cell>
          <cell r="B74">
            <v>2200</v>
          </cell>
          <cell r="C74" t="str">
            <v>玉川保育所</v>
          </cell>
          <cell r="D74" t="str">
            <v>テラス</v>
          </cell>
          <cell r="F74" t="str">
            <v>S</v>
          </cell>
          <cell r="H74">
            <v>1</v>
          </cell>
          <cell r="J74">
            <v>27.45</v>
          </cell>
          <cell r="N74">
            <v>32568</v>
          </cell>
          <cell r="O74" t="b">
            <v>0</v>
          </cell>
          <cell r="P74">
            <v>0</v>
          </cell>
          <cell r="Q74">
            <v>72</v>
          </cell>
          <cell r="R74" t="b">
            <v>0</v>
          </cell>
          <cell r="S74">
            <v>0</v>
          </cell>
          <cell r="T74">
            <v>72</v>
          </cell>
        </row>
        <row r="75">
          <cell r="A75">
            <v>74</v>
          </cell>
          <cell r="B75">
            <v>2200</v>
          </cell>
          <cell r="C75" t="str">
            <v>玉川保育所</v>
          </cell>
          <cell r="D75" t="str">
            <v>保育所</v>
          </cell>
          <cell r="E75" t="str">
            <v>職員休憩室棟</v>
          </cell>
          <cell r="F75" t="str">
            <v>S</v>
          </cell>
          <cell r="H75">
            <v>1</v>
          </cell>
          <cell r="J75">
            <v>18.53</v>
          </cell>
          <cell r="N75">
            <v>35380</v>
          </cell>
          <cell r="O75" t="b">
            <v>1</v>
          </cell>
          <cell r="P75">
            <v>1</v>
          </cell>
          <cell r="R75" t="b">
            <v>0</v>
          </cell>
          <cell r="S75">
            <v>0</v>
          </cell>
          <cell r="T75">
            <v>72</v>
          </cell>
        </row>
        <row r="76">
          <cell r="A76">
            <v>75</v>
          </cell>
          <cell r="B76">
            <v>2200</v>
          </cell>
          <cell r="C76" t="str">
            <v>玉川保育所</v>
          </cell>
          <cell r="D76" t="str">
            <v>保育所</v>
          </cell>
          <cell r="E76" t="str">
            <v>保育所・ﾌﾟｰﾙ棟</v>
          </cell>
          <cell r="F76" t="str">
            <v>S</v>
          </cell>
          <cell r="H76">
            <v>2</v>
          </cell>
          <cell r="J76">
            <v>72.64</v>
          </cell>
          <cell r="N76">
            <v>38072</v>
          </cell>
          <cell r="O76" t="b">
            <v>1</v>
          </cell>
          <cell r="P76">
            <v>1</v>
          </cell>
          <cell r="R76" t="b">
            <v>0</v>
          </cell>
          <cell r="S76">
            <v>0</v>
          </cell>
          <cell r="T76">
            <v>72</v>
          </cell>
        </row>
        <row r="77">
          <cell r="A77">
            <v>76</v>
          </cell>
          <cell r="B77">
            <v>2200</v>
          </cell>
          <cell r="C77" t="str">
            <v>小鮎保育所</v>
          </cell>
          <cell r="D77" t="str">
            <v>保育所</v>
          </cell>
          <cell r="F77" t="str">
            <v>S</v>
          </cell>
          <cell r="H77">
            <v>1</v>
          </cell>
          <cell r="J77">
            <v>447.3</v>
          </cell>
          <cell r="N77">
            <v>27846</v>
          </cell>
          <cell r="O77" t="b">
            <v>1</v>
          </cell>
          <cell r="P77">
            <v>1</v>
          </cell>
          <cell r="R77" t="b">
            <v>1</v>
          </cell>
          <cell r="S77">
            <v>1</v>
          </cell>
        </row>
        <row r="78">
          <cell r="A78">
            <v>77</v>
          </cell>
          <cell r="B78">
            <v>2200</v>
          </cell>
          <cell r="C78" t="str">
            <v>相川保育所</v>
          </cell>
          <cell r="D78" t="str">
            <v>保育所</v>
          </cell>
          <cell r="F78" t="str">
            <v>RC</v>
          </cell>
          <cell r="H78">
            <v>1</v>
          </cell>
          <cell r="J78">
            <v>1001.79</v>
          </cell>
          <cell r="N78">
            <v>32955</v>
          </cell>
          <cell r="O78" t="b">
            <v>1</v>
          </cell>
          <cell r="P78">
            <v>1</v>
          </cell>
          <cell r="R78" t="b">
            <v>1</v>
          </cell>
          <cell r="S78">
            <v>1</v>
          </cell>
        </row>
        <row r="79">
          <cell r="A79">
            <v>78</v>
          </cell>
          <cell r="B79">
            <v>2200</v>
          </cell>
          <cell r="C79" t="str">
            <v>厚木保育所</v>
          </cell>
          <cell r="D79" t="str">
            <v>保育所</v>
          </cell>
          <cell r="F79" t="str">
            <v>RC</v>
          </cell>
          <cell r="H79">
            <v>2</v>
          </cell>
          <cell r="J79">
            <v>857.82</v>
          </cell>
          <cell r="K79">
            <v>83.05</v>
          </cell>
          <cell r="N79">
            <v>28531</v>
          </cell>
          <cell r="O79" t="b">
            <v>1</v>
          </cell>
          <cell r="P79">
            <v>1</v>
          </cell>
          <cell r="R79" t="b">
            <v>1</v>
          </cell>
          <cell r="S79">
            <v>1</v>
          </cell>
        </row>
        <row r="80">
          <cell r="A80">
            <v>79</v>
          </cell>
          <cell r="B80">
            <v>2200</v>
          </cell>
          <cell r="C80" t="str">
            <v>厚木保育所</v>
          </cell>
          <cell r="D80" t="str">
            <v>保育所</v>
          </cell>
          <cell r="F80" t="str">
            <v>RC</v>
          </cell>
          <cell r="H80">
            <v>1</v>
          </cell>
          <cell r="J80">
            <v>83.05</v>
          </cell>
          <cell r="N80">
            <v>31867</v>
          </cell>
          <cell r="O80" t="b">
            <v>0</v>
          </cell>
          <cell r="P80">
            <v>0</v>
          </cell>
          <cell r="Q80">
            <v>78</v>
          </cell>
          <cell r="R80" t="b">
            <v>0</v>
          </cell>
          <cell r="S80">
            <v>0</v>
          </cell>
          <cell r="T80">
            <v>78</v>
          </cell>
        </row>
        <row r="81">
          <cell r="A81">
            <v>80</v>
          </cell>
          <cell r="B81">
            <v>2250</v>
          </cell>
          <cell r="C81" t="str">
            <v>厚木市メジカルセンター</v>
          </cell>
          <cell r="D81" t="str">
            <v>診療所</v>
          </cell>
          <cell r="F81" t="str">
            <v>RC</v>
          </cell>
          <cell r="H81">
            <v>3</v>
          </cell>
          <cell r="J81">
            <v>779.04</v>
          </cell>
          <cell r="N81">
            <v>38718</v>
          </cell>
          <cell r="O81" t="b">
            <v>1</v>
          </cell>
          <cell r="P81">
            <v>1</v>
          </cell>
          <cell r="R81" t="b">
            <v>1</v>
          </cell>
          <cell r="S81">
            <v>1</v>
          </cell>
        </row>
        <row r="82">
          <cell r="A82">
            <v>81</v>
          </cell>
          <cell r="B82">
            <v>2250</v>
          </cell>
          <cell r="C82" t="str">
            <v>リバ－ツイン厚木公益施設</v>
          </cell>
          <cell r="D82" t="str">
            <v>会館</v>
          </cell>
          <cell r="E82" t="str">
            <v>2階</v>
          </cell>
          <cell r="F82" t="str">
            <v>SRC</v>
          </cell>
          <cell r="H82">
            <v>14</v>
          </cell>
          <cell r="J82">
            <v>235.46</v>
          </cell>
          <cell r="N82">
            <v>31837</v>
          </cell>
          <cell r="O82" t="b">
            <v>0</v>
          </cell>
          <cell r="P82">
            <v>0</v>
          </cell>
          <cell r="Q82">
            <v>9</v>
          </cell>
          <cell r="R82" t="b">
            <v>0</v>
          </cell>
          <cell r="S82">
            <v>0</v>
          </cell>
          <cell r="T82">
            <v>9</v>
          </cell>
        </row>
        <row r="83">
          <cell r="A83">
            <v>82</v>
          </cell>
          <cell r="B83">
            <v>2250</v>
          </cell>
          <cell r="C83" t="str">
            <v>リバ－ツイン厚木公益施設</v>
          </cell>
          <cell r="D83" t="str">
            <v>会館</v>
          </cell>
          <cell r="E83" t="str">
            <v>2階</v>
          </cell>
          <cell r="F83" t="str">
            <v>SRC</v>
          </cell>
          <cell r="H83">
            <v>14</v>
          </cell>
          <cell r="J83">
            <v>362.11</v>
          </cell>
          <cell r="N83">
            <v>31837</v>
          </cell>
          <cell r="O83" t="b">
            <v>0</v>
          </cell>
          <cell r="P83">
            <v>0</v>
          </cell>
          <cell r="Q83">
            <v>9</v>
          </cell>
          <cell r="R83" t="b">
            <v>0</v>
          </cell>
          <cell r="S83">
            <v>0</v>
          </cell>
          <cell r="T83">
            <v>9</v>
          </cell>
        </row>
        <row r="84">
          <cell r="A84">
            <v>83</v>
          </cell>
          <cell r="B84">
            <v>2250</v>
          </cell>
          <cell r="C84" t="str">
            <v>リバ－ツイン厚木公益施設</v>
          </cell>
          <cell r="D84" t="str">
            <v>会館</v>
          </cell>
          <cell r="E84" t="str">
            <v>1階</v>
          </cell>
          <cell r="F84" t="str">
            <v>SRC</v>
          </cell>
          <cell r="H84">
            <v>14</v>
          </cell>
          <cell r="J84">
            <v>81.08</v>
          </cell>
          <cell r="N84">
            <v>31837</v>
          </cell>
          <cell r="O84" t="b">
            <v>0</v>
          </cell>
          <cell r="P84">
            <v>0</v>
          </cell>
          <cell r="Q84">
            <v>9</v>
          </cell>
          <cell r="R84" t="b">
            <v>0</v>
          </cell>
          <cell r="S84">
            <v>0</v>
          </cell>
          <cell r="T84">
            <v>9</v>
          </cell>
        </row>
        <row r="85">
          <cell r="A85">
            <v>84</v>
          </cell>
          <cell r="B85">
            <v>2400</v>
          </cell>
          <cell r="C85" t="str">
            <v>あつぎパートナーセンター・厚木市保健センター</v>
          </cell>
          <cell r="D85" t="str">
            <v>会館</v>
          </cell>
          <cell r="F85" t="str">
            <v>RC</v>
          </cell>
          <cell r="H85">
            <v>4</v>
          </cell>
          <cell r="I85">
            <v>1</v>
          </cell>
          <cell r="J85">
            <v>3111.71</v>
          </cell>
          <cell r="N85">
            <v>30286</v>
          </cell>
          <cell r="O85" t="b">
            <v>1</v>
          </cell>
          <cell r="P85">
            <v>1</v>
          </cell>
          <cell r="R85" t="b">
            <v>1</v>
          </cell>
          <cell r="S85">
            <v>1</v>
          </cell>
        </row>
        <row r="86">
          <cell r="A86">
            <v>85</v>
          </cell>
          <cell r="B86">
            <v>2600</v>
          </cell>
          <cell r="C86" t="str">
            <v>斎場</v>
          </cell>
          <cell r="D86" t="str">
            <v>火葬場</v>
          </cell>
          <cell r="F86" t="str">
            <v>RC</v>
          </cell>
          <cell r="H86">
            <v>2</v>
          </cell>
          <cell r="J86">
            <v>5549</v>
          </cell>
          <cell r="N86">
            <v>40974</v>
          </cell>
          <cell r="O86" t="b">
            <v>1</v>
          </cell>
          <cell r="P86">
            <v>1</v>
          </cell>
          <cell r="R86" t="b">
            <v>1</v>
          </cell>
          <cell r="S86">
            <v>1</v>
          </cell>
        </row>
        <row r="87">
          <cell r="A87">
            <v>86</v>
          </cell>
          <cell r="B87">
            <v>2600</v>
          </cell>
          <cell r="C87" t="str">
            <v>斎場</v>
          </cell>
          <cell r="D87" t="str">
            <v>式場棟</v>
          </cell>
          <cell r="F87" t="str">
            <v>RC</v>
          </cell>
          <cell r="H87">
            <v>1</v>
          </cell>
          <cell r="J87">
            <v>1274</v>
          </cell>
          <cell r="N87">
            <v>40974</v>
          </cell>
          <cell r="O87" t="b">
            <v>1</v>
          </cell>
          <cell r="P87">
            <v>1</v>
          </cell>
          <cell r="R87" t="b">
            <v>0</v>
          </cell>
          <cell r="S87">
            <v>0</v>
          </cell>
          <cell r="T87">
            <v>85</v>
          </cell>
        </row>
        <row r="88">
          <cell r="A88">
            <v>87</v>
          </cell>
          <cell r="B88">
            <v>2600</v>
          </cell>
          <cell r="C88" t="str">
            <v>旧斎場</v>
          </cell>
          <cell r="D88" t="str">
            <v>待合室（西）</v>
          </cell>
          <cell r="F88" t="str">
            <v>RC</v>
          </cell>
          <cell r="H88">
            <v>1</v>
          </cell>
          <cell r="J88">
            <v>108.75</v>
          </cell>
          <cell r="N88">
            <v>26359</v>
          </cell>
          <cell r="O88" t="b">
            <v>1</v>
          </cell>
          <cell r="P88">
            <v>1</v>
          </cell>
          <cell r="R88" t="b">
            <v>1</v>
          </cell>
          <cell r="S88">
            <v>1</v>
          </cell>
        </row>
        <row r="89">
          <cell r="A89">
            <v>88</v>
          </cell>
          <cell r="B89">
            <v>2600</v>
          </cell>
          <cell r="C89" t="str">
            <v>旧斎場</v>
          </cell>
          <cell r="D89" t="str">
            <v>待合室（東）</v>
          </cell>
          <cell r="F89" t="str">
            <v>S</v>
          </cell>
          <cell r="H89">
            <v>1</v>
          </cell>
          <cell r="J89">
            <v>284.44</v>
          </cell>
          <cell r="N89">
            <v>32112</v>
          </cell>
          <cell r="O89" t="b">
            <v>1</v>
          </cell>
          <cell r="P89">
            <v>1</v>
          </cell>
          <cell r="R89" t="b">
            <v>0</v>
          </cell>
          <cell r="S89">
            <v>0</v>
          </cell>
          <cell r="T89">
            <v>87</v>
          </cell>
        </row>
        <row r="90">
          <cell r="A90">
            <v>89</v>
          </cell>
          <cell r="B90">
            <v>2600</v>
          </cell>
          <cell r="C90" t="str">
            <v>旧斎場</v>
          </cell>
          <cell r="D90" t="str">
            <v>渡廊下</v>
          </cell>
          <cell r="F90" t="str">
            <v>S</v>
          </cell>
          <cell r="H90">
            <v>1</v>
          </cell>
          <cell r="J90">
            <v>57.2</v>
          </cell>
          <cell r="N90">
            <v>32112</v>
          </cell>
          <cell r="O90" t="b">
            <v>1</v>
          </cell>
          <cell r="P90">
            <v>1</v>
          </cell>
          <cell r="R90" t="b">
            <v>0</v>
          </cell>
          <cell r="S90">
            <v>0</v>
          </cell>
          <cell r="T90">
            <v>87</v>
          </cell>
        </row>
        <row r="91">
          <cell r="A91">
            <v>90</v>
          </cell>
          <cell r="B91">
            <v>2600</v>
          </cell>
          <cell r="C91" t="str">
            <v>旧斎場</v>
          </cell>
          <cell r="D91" t="str">
            <v>火葬場</v>
          </cell>
          <cell r="F91" t="str">
            <v>RC</v>
          </cell>
          <cell r="H91">
            <v>1</v>
          </cell>
          <cell r="J91">
            <v>168.76</v>
          </cell>
          <cell r="K91">
            <v>126.21</v>
          </cell>
          <cell r="N91">
            <v>26359</v>
          </cell>
          <cell r="O91" t="b">
            <v>1</v>
          </cell>
          <cell r="P91">
            <v>1</v>
          </cell>
          <cell r="R91" t="b">
            <v>0</v>
          </cell>
          <cell r="S91">
            <v>0</v>
          </cell>
          <cell r="T91">
            <v>87</v>
          </cell>
        </row>
        <row r="92">
          <cell r="A92">
            <v>91</v>
          </cell>
          <cell r="B92">
            <v>2600</v>
          </cell>
          <cell r="C92" t="str">
            <v>旧斎場</v>
          </cell>
          <cell r="D92" t="str">
            <v>収骨室</v>
          </cell>
          <cell r="F92" t="str">
            <v>S</v>
          </cell>
          <cell r="H92">
            <v>1</v>
          </cell>
          <cell r="J92">
            <v>126.21</v>
          </cell>
          <cell r="N92">
            <v>35855</v>
          </cell>
          <cell r="O92" t="b">
            <v>0</v>
          </cell>
          <cell r="P92">
            <v>0</v>
          </cell>
          <cell r="Q92">
            <v>90</v>
          </cell>
          <cell r="R92" t="b">
            <v>0</v>
          </cell>
          <cell r="S92">
            <v>0</v>
          </cell>
          <cell r="T92">
            <v>87</v>
          </cell>
        </row>
        <row r="93">
          <cell r="A93">
            <v>92</v>
          </cell>
          <cell r="B93">
            <v>3100</v>
          </cell>
          <cell r="C93" t="str">
            <v>資源化センター</v>
          </cell>
          <cell r="D93" t="str">
            <v>リサイクル処理施設</v>
          </cell>
          <cell r="F93" t="str">
            <v>S</v>
          </cell>
          <cell r="H93">
            <v>3</v>
          </cell>
          <cell r="J93">
            <v>2530.11</v>
          </cell>
          <cell r="N93">
            <v>36586</v>
          </cell>
          <cell r="O93" t="b">
            <v>1</v>
          </cell>
          <cell r="P93">
            <v>1</v>
          </cell>
          <cell r="R93" t="b">
            <v>1</v>
          </cell>
          <cell r="S93">
            <v>1</v>
          </cell>
          <cell r="W93" t="str">
            <v>済</v>
          </cell>
        </row>
        <row r="94">
          <cell r="A94">
            <v>93</v>
          </cell>
          <cell r="B94">
            <v>3300</v>
          </cell>
          <cell r="C94" t="str">
            <v>環境センタ－</v>
          </cell>
          <cell r="D94" t="str">
            <v>管理棟</v>
          </cell>
          <cell r="F94" t="str">
            <v>RC</v>
          </cell>
          <cell r="H94">
            <v>2</v>
          </cell>
          <cell r="J94">
            <v>1689.95</v>
          </cell>
          <cell r="N94">
            <v>32051</v>
          </cell>
          <cell r="O94" t="b">
            <v>1</v>
          </cell>
          <cell r="P94">
            <v>1</v>
          </cell>
          <cell r="R94" t="b">
            <v>1</v>
          </cell>
          <cell r="S94">
            <v>1</v>
          </cell>
          <cell r="W94" t="str">
            <v>済</v>
          </cell>
        </row>
        <row r="95">
          <cell r="A95">
            <v>94</v>
          </cell>
          <cell r="B95">
            <v>3300</v>
          </cell>
          <cell r="C95" t="str">
            <v>環境センタ－</v>
          </cell>
          <cell r="D95" t="str">
            <v>車庫</v>
          </cell>
          <cell r="F95" t="str">
            <v>RC</v>
          </cell>
          <cell r="G95" t="str">
            <v>S</v>
          </cell>
          <cell r="H95">
            <v>1</v>
          </cell>
          <cell r="J95">
            <v>57</v>
          </cell>
          <cell r="N95">
            <v>32051</v>
          </cell>
          <cell r="O95" t="b">
            <v>1</v>
          </cell>
          <cell r="P95">
            <v>1</v>
          </cell>
          <cell r="R95" t="b">
            <v>0</v>
          </cell>
          <cell r="S95">
            <v>0</v>
          </cell>
          <cell r="T95">
            <v>93</v>
          </cell>
        </row>
        <row r="96">
          <cell r="A96">
            <v>95</v>
          </cell>
          <cell r="B96">
            <v>3300</v>
          </cell>
          <cell r="C96" t="str">
            <v>環境センタ－</v>
          </cell>
          <cell r="D96" t="str">
            <v>自転車置場</v>
          </cell>
          <cell r="F96" t="str">
            <v>RC</v>
          </cell>
          <cell r="G96" t="str">
            <v>S</v>
          </cell>
          <cell r="H96">
            <v>1</v>
          </cell>
          <cell r="J96">
            <v>28</v>
          </cell>
          <cell r="N96">
            <v>32051</v>
          </cell>
          <cell r="O96" t="b">
            <v>1</v>
          </cell>
          <cell r="P96">
            <v>1</v>
          </cell>
          <cell r="R96" t="b">
            <v>0</v>
          </cell>
          <cell r="S96">
            <v>0</v>
          </cell>
          <cell r="T96">
            <v>93</v>
          </cell>
        </row>
        <row r="97">
          <cell r="A97">
            <v>96</v>
          </cell>
          <cell r="B97">
            <v>3300</v>
          </cell>
          <cell r="C97" t="str">
            <v>環境センタ－</v>
          </cell>
          <cell r="D97" t="str">
            <v>工場棟</v>
          </cell>
          <cell r="F97" t="str">
            <v>RC</v>
          </cell>
          <cell r="G97" t="str">
            <v>S</v>
          </cell>
          <cell r="H97">
            <v>4</v>
          </cell>
          <cell r="I97">
            <v>1</v>
          </cell>
          <cell r="J97">
            <v>11056</v>
          </cell>
          <cell r="N97">
            <v>32112</v>
          </cell>
          <cell r="O97" t="b">
            <v>1</v>
          </cell>
          <cell r="P97">
            <v>1</v>
          </cell>
          <cell r="R97" t="b">
            <v>0</v>
          </cell>
          <cell r="S97">
            <v>0</v>
          </cell>
          <cell r="T97">
            <v>93</v>
          </cell>
          <cell r="W97" t="str">
            <v>済</v>
          </cell>
        </row>
        <row r="98">
          <cell r="A98">
            <v>97</v>
          </cell>
          <cell r="B98">
            <v>3300</v>
          </cell>
          <cell r="C98" t="str">
            <v>環境センタ－</v>
          </cell>
          <cell r="D98" t="str">
            <v>計量棟</v>
          </cell>
          <cell r="F98" t="str">
            <v>RC</v>
          </cell>
          <cell r="H98">
            <v>1</v>
          </cell>
          <cell r="J98">
            <v>70</v>
          </cell>
          <cell r="N98">
            <v>32051</v>
          </cell>
          <cell r="O98" t="b">
            <v>1</v>
          </cell>
          <cell r="P98">
            <v>1</v>
          </cell>
          <cell r="R98" t="b">
            <v>0</v>
          </cell>
          <cell r="S98">
            <v>0</v>
          </cell>
          <cell r="T98">
            <v>93</v>
          </cell>
        </row>
        <row r="99">
          <cell r="A99">
            <v>98</v>
          </cell>
          <cell r="B99">
            <v>3300</v>
          </cell>
          <cell r="C99" t="str">
            <v>環境センタ－</v>
          </cell>
          <cell r="D99" t="str">
            <v>カレット置場</v>
          </cell>
          <cell r="F99" t="str">
            <v>RC</v>
          </cell>
          <cell r="H99">
            <v>1</v>
          </cell>
          <cell r="J99">
            <v>300</v>
          </cell>
          <cell r="N99">
            <v>32051</v>
          </cell>
          <cell r="O99" t="b">
            <v>1</v>
          </cell>
          <cell r="P99">
            <v>1</v>
          </cell>
          <cell r="R99" t="b">
            <v>0</v>
          </cell>
          <cell r="S99">
            <v>0</v>
          </cell>
          <cell r="T99">
            <v>93</v>
          </cell>
          <cell r="W99" t="str">
            <v>済</v>
          </cell>
        </row>
        <row r="100">
          <cell r="A100">
            <v>99</v>
          </cell>
          <cell r="B100">
            <v>3300</v>
          </cell>
          <cell r="C100" t="str">
            <v>環境センタ－</v>
          </cell>
          <cell r="D100" t="str">
            <v>油倉庫</v>
          </cell>
          <cell r="F100" t="str">
            <v>RC</v>
          </cell>
          <cell r="H100">
            <v>1</v>
          </cell>
          <cell r="J100">
            <v>15</v>
          </cell>
          <cell r="N100">
            <v>33239</v>
          </cell>
          <cell r="O100" t="b">
            <v>1</v>
          </cell>
          <cell r="P100">
            <v>1</v>
          </cell>
          <cell r="R100" t="b">
            <v>0</v>
          </cell>
          <cell r="S100">
            <v>0</v>
          </cell>
          <cell r="T100">
            <v>93</v>
          </cell>
        </row>
        <row r="101">
          <cell r="A101">
            <v>100</v>
          </cell>
          <cell r="B101">
            <v>3300</v>
          </cell>
          <cell r="C101" t="str">
            <v>環境センタ－</v>
          </cell>
          <cell r="D101" t="str">
            <v>カレット置場</v>
          </cell>
          <cell r="F101" t="str">
            <v>RC</v>
          </cell>
          <cell r="G101" t="str">
            <v>S</v>
          </cell>
          <cell r="H101">
            <v>1</v>
          </cell>
          <cell r="J101">
            <v>70</v>
          </cell>
          <cell r="N101">
            <v>34029</v>
          </cell>
          <cell r="O101" t="b">
            <v>1</v>
          </cell>
          <cell r="P101">
            <v>1</v>
          </cell>
          <cell r="R101" t="b">
            <v>0</v>
          </cell>
          <cell r="S101">
            <v>0</v>
          </cell>
          <cell r="T101">
            <v>93</v>
          </cell>
        </row>
        <row r="102">
          <cell r="A102">
            <v>101</v>
          </cell>
          <cell r="B102">
            <v>3300</v>
          </cell>
          <cell r="C102" t="str">
            <v>環境センタ－</v>
          </cell>
          <cell r="D102" t="str">
            <v>作業所</v>
          </cell>
          <cell r="F102" t="str">
            <v>S</v>
          </cell>
          <cell r="H102">
            <v>1</v>
          </cell>
          <cell r="J102">
            <v>115</v>
          </cell>
          <cell r="N102">
            <v>32112</v>
          </cell>
          <cell r="O102" t="b">
            <v>1</v>
          </cell>
          <cell r="P102">
            <v>1</v>
          </cell>
          <cell r="R102" t="b">
            <v>0</v>
          </cell>
          <cell r="S102">
            <v>0</v>
          </cell>
          <cell r="T102">
            <v>93</v>
          </cell>
          <cell r="W102" t="str">
            <v>済</v>
          </cell>
        </row>
        <row r="103">
          <cell r="A103">
            <v>102</v>
          </cell>
          <cell r="B103">
            <v>3300</v>
          </cell>
          <cell r="C103" t="str">
            <v>環境センタ－</v>
          </cell>
          <cell r="D103" t="str">
            <v>便所</v>
          </cell>
          <cell r="F103" t="str">
            <v>RC</v>
          </cell>
          <cell r="H103">
            <v>1</v>
          </cell>
          <cell r="J103">
            <v>8</v>
          </cell>
          <cell r="N103">
            <v>32813</v>
          </cell>
          <cell r="O103" t="b">
            <v>1</v>
          </cell>
          <cell r="P103">
            <v>1</v>
          </cell>
          <cell r="R103" t="b">
            <v>0</v>
          </cell>
          <cell r="S103">
            <v>0</v>
          </cell>
          <cell r="T103">
            <v>93</v>
          </cell>
        </row>
        <row r="104">
          <cell r="A104">
            <v>103</v>
          </cell>
          <cell r="B104">
            <v>3300</v>
          </cell>
          <cell r="C104" t="str">
            <v>環境センタ－</v>
          </cell>
          <cell r="D104" t="str">
            <v>粗大ごみ受付室</v>
          </cell>
          <cell r="F104" t="str">
            <v>S</v>
          </cell>
          <cell r="H104">
            <v>1</v>
          </cell>
          <cell r="J104">
            <v>9</v>
          </cell>
          <cell r="N104">
            <v>36831</v>
          </cell>
          <cell r="O104" t="b">
            <v>1</v>
          </cell>
          <cell r="P104">
            <v>1</v>
          </cell>
          <cell r="R104" t="b">
            <v>0</v>
          </cell>
          <cell r="S104">
            <v>0</v>
          </cell>
          <cell r="T104">
            <v>93</v>
          </cell>
        </row>
        <row r="105">
          <cell r="A105">
            <v>104</v>
          </cell>
          <cell r="B105">
            <v>3300</v>
          </cell>
          <cell r="C105" t="str">
            <v>環境センタ－</v>
          </cell>
          <cell r="D105" t="str">
            <v>工事者控室</v>
          </cell>
          <cell r="F105" t="str">
            <v>S</v>
          </cell>
          <cell r="H105">
            <v>1</v>
          </cell>
          <cell r="J105">
            <v>19</v>
          </cell>
          <cell r="N105">
            <v>37653</v>
          </cell>
          <cell r="O105" t="b">
            <v>1</v>
          </cell>
          <cell r="P105">
            <v>1</v>
          </cell>
          <cell r="R105" t="b">
            <v>0</v>
          </cell>
          <cell r="S105">
            <v>0</v>
          </cell>
          <cell r="T105">
            <v>93</v>
          </cell>
        </row>
        <row r="106">
          <cell r="A106">
            <v>105</v>
          </cell>
          <cell r="B106">
            <v>3300</v>
          </cell>
          <cell r="C106" t="str">
            <v>環境センタ－</v>
          </cell>
          <cell r="D106" t="str">
            <v>不燃物処理施設</v>
          </cell>
          <cell r="F106" t="str">
            <v>S</v>
          </cell>
          <cell r="G106" t="str">
            <v>RC</v>
          </cell>
          <cell r="H106">
            <v>1</v>
          </cell>
          <cell r="J106">
            <v>440.17</v>
          </cell>
          <cell r="N106">
            <v>35490</v>
          </cell>
          <cell r="O106" t="b">
            <v>1</v>
          </cell>
          <cell r="P106">
            <v>1</v>
          </cell>
          <cell r="R106" t="b">
            <v>0</v>
          </cell>
          <cell r="S106">
            <v>0</v>
          </cell>
          <cell r="T106">
            <v>93</v>
          </cell>
          <cell r="W106" t="str">
            <v>済</v>
          </cell>
        </row>
        <row r="107">
          <cell r="A107">
            <v>106</v>
          </cell>
          <cell r="B107">
            <v>3300</v>
          </cell>
          <cell r="C107" t="str">
            <v>環境センタ－</v>
          </cell>
          <cell r="D107" t="str">
            <v>ストックヤード</v>
          </cell>
          <cell r="F107" t="str">
            <v>RC</v>
          </cell>
          <cell r="G107" t="str">
            <v>S</v>
          </cell>
          <cell r="H107">
            <v>1</v>
          </cell>
          <cell r="J107">
            <v>289</v>
          </cell>
          <cell r="N107">
            <v>35796</v>
          </cell>
          <cell r="O107" t="b">
            <v>1</v>
          </cell>
          <cell r="P107">
            <v>1</v>
          </cell>
          <cell r="R107" t="b">
            <v>0</v>
          </cell>
          <cell r="S107">
            <v>0</v>
          </cell>
          <cell r="T107">
            <v>93</v>
          </cell>
          <cell r="W107" t="str">
            <v>済</v>
          </cell>
        </row>
        <row r="108">
          <cell r="A108">
            <v>107</v>
          </cell>
          <cell r="B108">
            <v>3300</v>
          </cell>
          <cell r="C108" t="str">
            <v>ふれあいプラザ</v>
          </cell>
          <cell r="D108" t="str">
            <v>温水プール</v>
          </cell>
          <cell r="F108" t="str">
            <v>RC</v>
          </cell>
          <cell r="G108" t="str">
            <v>S</v>
          </cell>
          <cell r="H108">
            <v>2</v>
          </cell>
          <cell r="I108">
            <v>1</v>
          </cell>
          <cell r="J108">
            <v>4537.09</v>
          </cell>
          <cell r="N108">
            <v>32964</v>
          </cell>
          <cell r="O108" t="b">
            <v>1</v>
          </cell>
          <cell r="P108">
            <v>1</v>
          </cell>
          <cell r="R108" t="b">
            <v>1</v>
          </cell>
          <cell r="S108">
            <v>1</v>
          </cell>
        </row>
        <row r="109">
          <cell r="A109">
            <v>108</v>
          </cell>
          <cell r="B109">
            <v>3350</v>
          </cell>
          <cell r="C109" t="str">
            <v>衛生プラント</v>
          </cell>
          <cell r="D109" t="str">
            <v>管理事務所</v>
          </cell>
          <cell r="F109" t="str">
            <v>RC</v>
          </cell>
          <cell r="H109">
            <v>2</v>
          </cell>
          <cell r="J109">
            <v>596.97</v>
          </cell>
          <cell r="N109">
            <v>32596</v>
          </cell>
          <cell r="O109" t="b">
            <v>1</v>
          </cell>
          <cell r="P109">
            <v>1</v>
          </cell>
          <cell r="R109" t="b">
            <v>1</v>
          </cell>
          <cell r="S109">
            <v>1</v>
          </cell>
          <cell r="W109" t="str">
            <v>済</v>
          </cell>
        </row>
        <row r="110">
          <cell r="A110">
            <v>109</v>
          </cell>
          <cell r="B110">
            <v>3350</v>
          </cell>
          <cell r="C110" t="str">
            <v>衛生プラント</v>
          </cell>
          <cell r="D110" t="str">
            <v>自転車置場</v>
          </cell>
          <cell r="F110" t="str">
            <v>S</v>
          </cell>
          <cell r="H110">
            <v>1</v>
          </cell>
          <cell r="J110">
            <v>19</v>
          </cell>
          <cell r="N110">
            <v>32596</v>
          </cell>
          <cell r="O110" t="b">
            <v>1</v>
          </cell>
          <cell r="P110">
            <v>1</v>
          </cell>
          <cell r="R110" t="b">
            <v>0</v>
          </cell>
          <cell r="S110">
            <v>0</v>
          </cell>
          <cell r="T110">
            <v>108</v>
          </cell>
        </row>
        <row r="111">
          <cell r="A111">
            <v>110</v>
          </cell>
          <cell r="B111">
            <v>3350</v>
          </cell>
          <cell r="C111" t="str">
            <v>衛生プラント</v>
          </cell>
          <cell r="D111" t="str">
            <v>処理棟</v>
          </cell>
          <cell r="F111" t="str">
            <v>RC</v>
          </cell>
          <cell r="H111">
            <v>2</v>
          </cell>
          <cell r="I111">
            <v>1</v>
          </cell>
          <cell r="J111">
            <v>2097.64</v>
          </cell>
          <cell r="N111">
            <v>35733</v>
          </cell>
          <cell r="O111" t="b">
            <v>1</v>
          </cell>
          <cell r="P111">
            <v>1</v>
          </cell>
          <cell r="R111" t="b">
            <v>0</v>
          </cell>
          <cell r="S111">
            <v>0</v>
          </cell>
          <cell r="T111">
            <v>108</v>
          </cell>
          <cell r="W111" t="str">
            <v>済</v>
          </cell>
        </row>
        <row r="112">
          <cell r="A112">
            <v>111</v>
          </cell>
          <cell r="B112">
            <v>3350</v>
          </cell>
          <cell r="C112" t="str">
            <v>衛生プラント</v>
          </cell>
          <cell r="D112" t="str">
            <v>車庫1</v>
          </cell>
          <cell r="F112" t="str">
            <v>S</v>
          </cell>
          <cell r="H112">
            <v>1</v>
          </cell>
          <cell r="J112">
            <v>365.41</v>
          </cell>
          <cell r="N112">
            <v>35733</v>
          </cell>
          <cell r="O112" t="b">
            <v>1</v>
          </cell>
          <cell r="P112">
            <v>1</v>
          </cell>
          <cell r="R112" t="b">
            <v>0</v>
          </cell>
          <cell r="S112">
            <v>0</v>
          </cell>
          <cell r="T112">
            <v>108</v>
          </cell>
          <cell r="W112" t="str">
            <v>済</v>
          </cell>
        </row>
        <row r="113">
          <cell r="A113">
            <v>112</v>
          </cell>
          <cell r="B113">
            <v>3350</v>
          </cell>
          <cell r="C113" t="str">
            <v>衛生プラント</v>
          </cell>
          <cell r="D113" t="str">
            <v>車庫2</v>
          </cell>
          <cell r="F113" t="str">
            <v>S</v>
          </cell>
          <cell r="H113">
            <v>1</v>
          </cell>
          <cell r="J113">
            <v>148.04</v>
          </cell>
          <cell r="N113">
            <v>35733</v>
          </cell>
          <cell r="O113" t="b">
            <v>1</v>
          </cell>
          <cell r="P113">
            <v>1</v>
          </cell>
          <cell r="R113" t="b">
            <v>0</v>
          </cell>
          <cell r="S113">
            <v>0</v>
          </cell>
          <cell r="T113">
            <v>108</v>
          </cell>
          <cell r="W113" t="str">
            <v>済</v>
          </cell>
        </row>
        <row r="114">
          <cell r="A114">
            <v>113</v>
          </cell>
          <cell r="B114">
            <v>3350</v>
          </cell>
          <cell r="C114" t="str">
            <v>衛生プラント</v>
          </cell>
          <cell r="D114" t="str">
            <v>洗車棟</v>
          </cell>
          <cell r="F114" t="str">
            <v>S</v>
          </cell>
          <cell r="H114">
            <v>1</v>
          </cell>
          <cell r="J114">
            <v>78.489999999999995</v>
          </cell>
          <cell r="N114">
            <v>35733</v>
          </cell>
          <cell r="O114" t="b">
            <v>1</v>
          </cell>
          <cell r="P114">
            <v>1</v>
          </cell>
          <cell r="R114" t="b">
            <v>0</v>
          </cell>
          <cell r="S114">
            <v>0</v>
          </cell>
          <cell r="T114">
            <v>108</v>
          </cell>
        </row>
        <row r="115">
          <cell r="A115">
            <v>114</v>
          </cell>
          <cell r="B115">
            <v>3350</v>
          </cell>
          <cell r="C115" t="str">
            <v>衛生プラント</v>
          </cell>
          <cell r="D115" t="str">
            <v>厚生施設</v>
          </cell>
          <cell r="F115" t="str">
            <v>S</v>
          </cell>
          <cell r="H115">
            <v>1</v>
          </cell>
          <cell r="J115">
            <v>119.42</v>
          </cell>
          <cell r="N115">
            <v>35874</v>
          </cell>
          <cell r="O115" t="b">
            <v>1</v>
          </cell>
          <cell r="P115">
            <v>1</v>
          </cell>
          <cell r="R115" t="b">
            <v>0</v>
          </cell>
          <cell r="S115">
            <v>0</v>
          </cell>
          <cell r="T115">
            <v>108</v>
          </cell>
          <cell r="W115" t="str">
            <v>済</v>
          </cell>
        </row>
        <row r="116">
          <cell r="A116">
            <v>115</v>
          </cell>
          <cell r="B116">
            <v>3350</v>
          </cell>
          <cell r="C116" t="str">
            <v>厚木バスセンター公衆便所</v>
          </cell>
          <cell r="D116" t="str">
            <v>便所</v>
          </cell>
          <cell r="F116" t="str">
            <v>RC</v>
          </cell>
          <cell r="H116">
            <v>1</v>
          </cell>
          <cell r="J116">
            <v>39.39</v>
          </cell>
          <cell r="N116">
            <v>30992</v>
          </cell>
          <cell r="O116" t="b">
            <v>1</v>
          </cell>
          <cell r="P116">
            <v>1</v>
          </cell>
          <cell r="R116" t="b">
            <v>1</v>
          </cell>
          <cell r="S116">
            <v>1</v>
          </cell>
        </row>
        <row r="117">
          <cell r="A117">
            <v>116</v>
          </cell>
          <cell r="B117">
            <v>3350</v>
          </cell>
          <cell r="C117" t="str">
            <v>愛甲石田駅北口広場公衆便所</v>
          </cell>
          <cell r="D117" t="str">
            <v>便所</v>
          </cell>
          <cell r="F117" t="str">
            <v>CB</v>
          </cell>
          <cell r="H117">
            <v>1</v>
          </cell>
          <cell r="J117">
            <v>39</v>
          </cell>
          <cell r="N117">
            <v>32055</v>
          </cell>
          <cell r="O117" t="b">
            <v>1</v>
          </cell>
          <cell r="P117">
            <v>1</v>
          </cell>
          <cell r="R117" t="b">
            <v>1</v>
          </cell>
          <cell r="S117">
            <v>1</v>
          </cell>
        </row>
        <row r="118">
          <cell r="A118">
            <v>117</v>
          </cell>
          <cell r="B118">
            <v>3350</v>
          </cell>
          <cell r="C118" t="str">
            <v>長谷地区公衆便所</v>
          </cell>
          <cell r="D118" t="str">
            <v>便所</v>
          </cell>
          <cell r="F118" t="str">
            <v>W</v>
          </cell>
          <cell r="H118">
            <v>1</v>
          </cell>
          <cell r="J118">
            <v>24.01</v>
          </cell>
          <cell r="N118">
            <v>33675</v>
          </cell>
          <cell r="O118" t="b">
            <v>1</v>
          </cell>
          <cell r="P118">
            <v>1</v>
          </cell>
          <cell r="R118" t="b">
            <v>1</v>
          </cell>
          <cell r="S118">
            <v>1</v>
          </cell>
        </row>
        <row r="119">
          <cell r="A119">
            <v>118</v>
          </cell>
          <cell r="B119">
            <v>3350</v>
          </cell>
          <cell r="C119" t="str">
            <v>大気測定機収納小屋</v>
          </cell>
          <cell r="D119" t="str">
            <v>倉庫</v>
          </cell>
          <cell r="F119" t="str">
            <v>S</v>
          </cell>
          <cell r="H119">
            <v>1</v>
          </cell>
          <cell r="J119">
            <v>4.97</v>
          </cell>
          <cell r="N119">
            <v>32419</v>
          </cell>
          <cell r="O119" t="b">
            <v>1</v>
          </cell>
          <cell r="P119">
            <v>1</v>
          </cell>
          <cell r="R119" t="b">
            <v>1</v>
          </cell>
          <cell r="S119">
            <v>1</v>
          </cell>
        </row>
        <row r="120">
          <cell r="A120">
            <v>119</v>
          </cell>
          <cell r="B120">
            <v>3350</v>
          </cell>
          <cell r="C120" t="str">
            <v>自動車排出ガス測定局</v>
          </cell>
          <cell r="D120" t="str">
            <v>環境測定局舎</v>
          </cell>
          <cell r="F120" t="str">
            <v>S</v>
          </cell>
          <cell r="H120">
            <v>1</v>
          </cell>
          <cell r="J120">
            <v>5.5</v>
          </cell>
          <cell r="N120">
            <v>37861</v>
          </cell>
          <cell r="O120" t="b">
            <v>1</v>
          </cell>
          <cell r="P120">
            <v>1</v>
          </cell>
          <cell r="R120" t="b">
            <v>1</v>
          </cell>
          <cell r="S120">
            <v>1</v>
          </cell>
        </row>
        <row r="121">
          <cell r="A121">
            <v>120</v>
          </cell>
          <cell r="B121">
            <v>3400</v>
          </cell>
          <cell r="C121" t="str">
            <v>中町２丁目自転車等駐車場</v>
          </cell>
          <cell r="D121" t="str">
            <v>駐輪場</v>
          </cell>
          <cell r="F121" t="str">
            <v>S</v>
          </cell>
          <cell r="H121">
            <v>3</v>
          </cell>
          <cell r="J121">
            <v>1458.67</v>
          </cell>
          <cell r="N121">
            <v>41074</v>
          </cell>
          <cell r="O121" t="b">
            <v>1</v>
          </cell>
          <cell r="P121">
            <v>1</v>
          </cell>
          <cell r="R121" t="b">
            <v>1</v>
          </cell>
          <cell r="S121">
            <v>1</v>
          </cell>
        </row>
        <row r="122">
          <cell r="A122">
            <v>121</v>
          </cell>
          <cell r="B122">
            <v>3400</v>
          </cell>
          <cell r="C122" t="str">
            <v>中町１丁目第１自転車等駐車場</v>
          </cell>
          <cell r="D122" t="str">
            <v>事務所</v>
          </cell>
          <cell r="F122" t="str">
            <v>S</v>
          </cell>
          <cell r="H122">
            <v>1</v>
          </cell>
          <cell r="J122">
            <v>7</v>
          </cell>
          <cell r="N122">
            <v>39417</v>
          </cell>
          <cell r="O122" t="b">
            <v>1</v>
          </cell>
          <cell r="P122">
            <v>1</v>
          </cell>
          <cell r="R122" t="b">
            <v>1</v>
          </cell>
          <cell r="S122">
            <v>1</v>
          </cell>
        </row>
        <row r="123">
          <cell r="A123">
            <v>122</v>
          </cell>
          <cell r="B123">
            <v>3400</v>
          </cell>
          <cell r="C123" t="str">
            <v>本厚木駅高架下旭町自転車駐車場</v>
          </cell>
          <cell r="D123" t="str">
            <v>事務所</v>
          </cell>
          <cell r="F123" t="str">
            <v>S</v>
          </cell>
          <cell r="H123">
            <v>1</v>
          </cell>
          <cell r="J123">
            <v>6.48</v>
          </cell>
          <cell r="N123">
            <v>30347</v>
          </cell>
          <cell r="O123" t="b">
            <v>1</v>
          </cell>
          <cell r="P123">
            <v>1</v>
          </cell>
          <cell r="R123" t="b">
            <v>1</v>
          </cell>
          <cell r="S123">
            <v>1</v>
          </cell>
        </row>
        <row r="124">
          <cell r="A124">
            <v>123</v>
          </cell>
          <cell r="B124">
            <v>3400</v>
          </cell>
          <cell r="C124" t="str">
            <v>本厚木駅高架下泉町自転車駐車場</v>
          </cell>
          <cell r="D124" t="str">
            <v>事務所</v>
          </cell>
          <cell r="F124" t="str">
            <v>S</v>
          </cell>
          <cell r="H124">
            <v>1</v>
          </cell>
          <cell r="J124">
            <v>6.48</v>
          </cell>
          <cell r="N124">
            <v>30987</v>
          </cell>
          <cell r="O124" t="b">
            <v>1</v>
          </cell>
          <cell r="P124">
            <v>1</v>
          </cell>
          <cell r="R124" t="b">
            <v>1</v>
          </cell>
          <cell r="S124">
            <v>1</v>
          </cell>
        </row>
        <row r="125">
          <cell r="A125">
            <v>124</v>
          </cell>
          <cell r="B125">
            <v>3400</v>
          </cell>
          <cell r="C125" t="str">
            <v>愛甲石田駅北口自転車等駐車場</v>
          </cell>
          <cell r="D125" t="str">
            <v>事務所</v>
          </cell>
          <cell r="F125" t="str">
            <v>S</v>
          </cell>
          <cell r="H125">
            <v>1</v>
          </cell>
          <cell r="J125">
            <v>5.19</v>
          </cell>
          <cell r="N125">
            <v>31717</v>
          </cell>
          <cell r="O125" t="b">
            <v>1</v>
          </cell>
          <cell r="P125">
            <v>1</v>
          </cell>
          <cell r="R125" t="b">
            <v>1</v>
          </cell>
          <cell r="S125">
            <v>1</v>
          </cell>
        </row>
        <row r="126">
          <cell r="A126">
            <v>125</v>
          </cell>
          <cell r="B126">
            <v>3400</v>
          </cell>
          <cell r="C126" t="str">
            <v>愛甲石田駅南口自転車等駐車場</v>
          </cell>
          <cell r="D126" t="str">
            <v>事務所</v>
          </cell>
          <cell r="F126" t="str">
            <v>S</v>
          </cell>
          <cell r="H126">
            <v>1</v>
          </cell>
          <cell r="J126">
            <v>5.98</v>
          </cell>
          <cell r="N126">
            <v>31868</v>
          </cell>
          <cell r="O126" t="b">
            <v>1</v>
          </cell>
          <cell r="P126">
            <v>1</v>
          </cell>
          <cell r="R126" t="b">
            <v>1</v>
          </cell>
          <cell r="S126">
            <v>1</v>
          </cell>
        </row>
        <row r="127">
          <cell r="A127">
            <v>126</v>
          </cell>
          <cell r="B127">
            <v>3900</v>
          </cell>
          <cell r="C127" t="str">
            <v>勤労福祉センター</v>
          </cell>
          <cell r="D127" t="str">
            <v>会館</v>
          </cell>
          <cell r="F127" t="str">
            <v>RC</v>
          </cell>
          <cell r="H127">
            <v>3</v>
          </cell>
          <cell r="J127">
            <v>1424.24</v>
          </cell>
          <cell r="N127">
            <v>25678</v>
          </cell>
          <cell r="O127" t="b">
            <v>1</v>
          </cell>
          <cell r="P127">
            <v>1</v>
          </cell>
          <cell r="R127" t="b">
            <v>1</v>
          </cell>
          <cell r="S127">
            <v>1</v>
          </cell>
        </row>
        <row r="128">
          <cell r="A128">
            <v>127</v>
          </cell>
          <cell r="B128">
            <v>4300</v>
          </cell>
          <cell r="C128" t="str">
            <v>道路補修事務所</v>
          </cell>
          <cell r="D128" t="str">
            <v>車庫</v>
          </cell>
          <cell r="F128" t="str">
            <v>S</v>
          </cell>
          <cell r="H128">
            <v>1</v>
          </cell>
          <cell r="J128">
            <v>119</v>
          </cell>
          <cell r="N128">
            <v>28887</v>
          </cell>
          <cell r="O128" t="b">
            <v>1</v>
          </cell>
          <cell r="P128">
            <v>1</v>
          </cell>
          <cell r="R128" t="b">
            <v>1</v>
          </cell>
          <cell r="S128">
            <v>1</v>
          </cell>
          <cell r="W128" t="str">
            <v>済</v>
          </cell>
        </row>
        <row r="129">
          <cell r="A129">
            <v>128</v>
          </cell>
          <cell r="B129">
            <v>4300</v>
          </cell>
          <cell r="C129" t="str">
            <v>道路補修事務所</v>
          </cell>
          <cell r="D129" t="str">
            <v>事務所</v>
          </cell>
          <cell r="F129" t="str">
            <v>RC</v>
          </cell>
          <cell r="H129">
            <v>2</v>
          </cell>
          <cell r="J129">
            <v>394.91</v>
          </cell>
          <cell r="N129">
            <v>32933</v>
          </cell>
          <cell r="O129" t="b">
            <v>1</v>
          </cell>
          <cell r="P129">
            <v>1</v>
          </cell>
          <cell r="R129" t="b">
            <v>0</v>
          </cell>
          <cell r="S129">
            <v>0</v>
          </cell>
          <cell r="T129">
            <v>127</v>
          </cell>
          <cell r="W129" t="str">
            <v>済</v>
          </cell>
        </row>
        <row r="130">
          <cell r="A130">
            <v>129</v>
          </cell>
          <cell r="B130">
            <v>4800</v>
          </cell>
          <cell r="C130" t="str">
            <v>大手公園</v>
          </cell>
          <cell r="D130" t="str">
            <v>公衆便所</v>
          </cell>
          <cell r="F130" t="str">
            <v>RC</v>
          </cell>
          <cell r="H130">
            <v>1</v>
          </cell>
          <cell r="J130">
            <v>10.08</v>
          </cell>
          <cell r="N130">
            <v>37956</v>
          </cell>
          <cell r="O130" t="b">
            <v>1</v>
          </cell>
          <cell r="P130">
            <v>1</v>
          </cell>
          <cell r="R130" t="b">
            <v>1</v>
          </cell>
          <cell r="S130">
            <v>1</v>
          </cell>
        </row>
        <row r="131">
          <cell r="A131">
            <v>130</v>
          </cell>
          <cell r="B131">
            <v>4800</v>
          </cell>
          <cell r="C131" t="str">
            <v>飯山白山森林公園</v>
          </cell>
          <cell r="D131" t="str">
            <v>野外ステ－ジ</v>
          </cell>
          <cell r="F131" t="str">
            <v>S</v>
          </cell>
          <cell r="H131">
            <v>1</v>
          </cell>
          <cell r="J131">
            <v>126</v>
          </cell>
          <cell r="N131">
            <v>30225</v>
          </cell>
          <cell r="O131" t="b">
            <v>1</v>
          </cell>
          <cell r="P131">
            <v>1</v>
          </cell>
          <cell r="R131" t="b">
            <v>1</v>
          </cell>
          <cell r="S131">
            <v>1</v>
          </cell>
          <cell r="W131" t="str">
            <v>済</v>
          </cell>
        </row>
        <row r="132">
          <cell r="A132">
            <v>131</v>
          </cell>
          <cell r="B132">
            <v>4800</v>
          </cell>
          <cell r="C132" t="str">
            <v>厚木公園</v>
          </cell>
          <cell r="D132" t="str">
            <v>野外ステージ</v>
          </cell>
          <cell r="F132" t="str">
            <v>S</v>
          </cell>
          <cell r="H132">
            <v>1</v>
          </cell>
          <cell r="J132">
            <v>276.68</v>
          </cell>
          <cell r="N132">
            <v>37316</v>
          </cell>
          <cell r="O132" t="b">
            <v>1</v>
          </cell>
          <cell r="P132">
            <v>1</v>
          </cell>
          <cell r="R132" t="b">
            <v>1</v>
          </cell>
          <cell r="S132">
            <v>1</v>
          </cell>
        </row>
        <row r="133">
          <cell r="A133">
            <v>132</v>
          </cell>
          <cell r="B133">
            <v>4800</v>
          </cell>
          <cell r="C133" t="str">
            <v>鳶尾中央公園</v>
          </cell>
          <cell r="D133" t="str">
            <v>公衆便所</v>
          </cell>
          <cell r="F133" t="str">
            <v>RC</v>
          </cell>
          <cell r="H133">
            <v>1</v>
          </cell>
          <cell r="J133">
            <v>42.7</v>
          </cell>
          <cell r="N133">
            <v>28216</v>
          </cell>
          <cell r="O133" t="b">
            <v>1</v>
          </cell>
          <cell r="P133">
            <v>1</v>
          </cell>
          <cell r="R133" t="b">
            <v>1</v>
          </cell>
          <cell r="S133">
            <v>1</v>
          </cell>
        </row>
        <row r="134">
          <cell r="A134">
            <v>133</v>
          </cell>
          <cell r="B134">
            <v>4800</v>
          </cell>
          <cell r="C134" t="str">
            <v>上ノ原公園</v>
          </cell>
          <cell r="D134" t="str">
            <v>公衆便所</v>
          </cell>
          <cell r="F134" t="str">
            <v>RC</v>
          </cell>
          <cell r="H134">
            <v>1</v>
          </cell>
          <cell r="J134">
            <v>42.68</v>
          </cell>
          <cell r="N134">
            <v>34029</v>
          </cell>
          <cell r="O134" t="b">
            <v>1</v>
          </cell>
          <cell r="P134">
            <v>1</v>
          </cell>
          <cell r="R134" t="b">
            <v>1</v>
          </cell>
          <cell r="S134">
            <v>1</v>
          </cell>
        </row>
        <row r="135">
          <cell r="A135">
            <v>134</v>
          </cell>
          <cell r="B135">
            <v>4800</v>
          </cell>
          <cell r="C135" t="str">
            <v>飯山白山森林公園</v>
          </cell>
          <cell r="D135" t="str">
            <v>器具置場</v>
          </cell>
          <cell r="E135" t="str">
            <v>不明</v>
          </cell>
          <cell r="F135" t="str">
            <v>W</v>
          </cell>
          <cell r="H135">
            <v>1</v>
          </cell>
          <cell r="J135">
            <v>9</v>
          </cell>
          <cell r="N135">
            <v>31138</v>
          </cell>
          <cell r="O135" t="b">
            <v>1</v>
          </cell>
          <cell r="P135">
            <v>1</v>
          </cell>
          <cell r="R135" t="b">
            <v>1</v>
          </cell>
          <cell r="S135">
            <v>1</v>
          </cell>
        </row>
        <row r="136">
          <cell r="A136">
            <v>135</v>
          </cell>
          <cell r="B136">
            <v>4800</v>
          </cell>
          <cell r="C136" t="str">
            <v>飯山白山森林公園</v>
          </cell>
          <cell r="D136" t="str">
            <v>公衆便所</v>
          </cell>
          <cell r="F136" t="str">
            <v>RC</v>
          </cell>
          <cell r="H136">
            <v>1</v>
          </cell>
          <cell r="J136">
            <v>65</v>
          </cell>
          <cell r="N136">
            <v>34029</v>
          </cell>
          <cell r="O136" t="b">
            <v>1</v>
          </cell>
          <cell r="P136">
            <v>1</v>
          </cell>
          <cell r="R136" t="b">
            <v>0</v>
          </cell>
          <cell r="S136">
            <v>0</v>
          </cell>
          <cell r="T136">
            <v>134</v>
          </cell>
        </row>
        <row r="137">
          <cell r="A137">
            <v>136</v>
          </cell>
          <cell r="B137">
            <v>4800</v>
          </cell>
          <cell r="C137" t="str">
            <v>風月亭</v>
          </cell>
          <cell r="D137" t="str">
            <v>四阿</v>
          </cell>
          <cell r="E137" t="str">
            <v>風月亭</v>
          </cell>
          <cell r="F137" t="str">
            <v>W</v>
          </cell>
          <cell r="H137">
            <v>1</v>
          </cell>
          <cell r="J137">
            <v>10</v>
          </cell>
          <cell r="N137">
            <v>34700</v>
          </cell>
          <cell r="O137" t="b">
            <v>1</v>
          </cell>
          <cell r="P137">
            <v>1</v>
          </cell>
          <cell r="R137" t="b">
            <v>1</v>
          </cell>
          <cell r="S137">
            <v>1</v>
          </cell>
        </row>
        <row r="138">
          <cell r="A138">
            <v>137</v>
          </cell>
          <cell r="B138">
            <v>4800</v>
          </cell>
          <cell r="C138" t="str">
            <v>若宮公園</v>
          </cell>
          <cell r="D138" t="str">
            <v>管理棟</v>
          </cell>
          <cell r="F138" t="str">
            <v>RC</v>
          </cell>
          <cell r="H138">
            <v>1</v>
          </cell>
          <cell r="J138">
            <v>298.42</v>
          </cell>
          <cell r="N138">
            <v>31413</v>
          </cell>
          <cell r="O138" t="b">
            <v>1</v>
          </cell>
          <cell r="P138">
            <v>1</v>
          </cell>
          <cell r="R138" t="b">
            <v>1</v>
          </cell>
          <cell r="S138">
            <v>1</v>
          </cell>
          <cell r="W138" t="str">
            <v>済</v>
          </cell>
        </row>
        <row r="139">
          <cell r="A139">
            <v>138</v>
          </cell>
          <cell r="B139">
            <v>4800</v>
          </cell>
          <cell r="C139" t="str">
            <v>小町緑地</v>
          </cell>
          <cell r="D139" t="str">
            <v>四阿</v>
          </cell>
          <cell r="F139" t="str">
            <v>W</v>
          </cell>
          <cell r="H139">
            <v>1</v>
          </cell>
          <cell r="J139">
            <v>16</v>
          </cell>
          <cell r="N139">
            <v>31503</v>
          </cell>
          <cell r="O139" t="b">
            <v>1</v>
          </cell>
          <cell r="P139">
            <v>1</v>
          </cell>
          <cell r="R139" t="b">
            <v>1</v>
          </cell>
          <cell r="S139">
            <v>1</v>
          </cell>
        </row>
        <row r="140">
          <cell r="A140">
            <v>139</v>
          </cell>
          <cell r="B140">
            <v>4800</v>
          </cell>
          <cell r="C140" t="str">
            <v>小町緑地</v>
          </cell>
          <cell r="D140" t="str">
            <v>公衆便所</v>
          </cell>
          <cell r="F140" t="str">
            <v>RC</v>
          </cell>
          <cell r="H140">
            <v>1</v>
          </cell>
          <cell r="J140">
            <v>10</v>
          </cell>
          <cell r="N140">
            <v>31503</v>
          </cell>
          <cell r="O140" t="b">
            <v>1</v>
          </cell>
          <cell r="P140">
            <v>1</v>
          </cell>
          <cell r="R140" t="b">
            <v>0</v>
          </cell>
          <cell r="S140">
            <v>0</v>
          </cell>
          <cell r="T140">
            <v>138</v>
          </cell>
        </row>
        <row r="141">
          <cell r="A141">
            <v>140</v>
          </cell>
          <cell r="B141">
            <v>4800</v>
          </cell>
          <cell r="C141" t="str">
            <v>さぎさか公園</v>
          </cell>
          <cell r="D141" t="str">
            <v>公衆便所</v>
          </cell>
          <cell r="F141" t="str">
            <v>RC</v>
          </cell>
          <cell r="H141">
            <v>1</v>
          </cell>
          <cell r="J141">
            <v>27</v>
          </cell>
          <cell r="N141">
            <v>31503</v>
          </cell>
          <cell r="O141" t="b">
            <v>1</v>
          </cell>
          <cell r="P141">
            <v>1</v>
          </cell>
          <cell r="R141" t="b">
            <v>1</v>
          </cell>
          <cell r="S141">
            <v>1</v>
          </cell>
        </row>
        <row r="142">
          <cell r="A142">
            <v>141</v>
          </cell>
          <cell r="B142">
            <v>4800</v>
          </cell>
          <cell r="C142" t="str">
            <v>中村公園</v>
          </cell>
          <cell r="D142" t="str">
            <v>公衆便所</v>
          </cell>
          <cell r="F142" t="str">
            <v>RC</v>
          </cell>
          <cell r="H142">
            <v>1</v>
          </cell>
          <cell r="J142">
            <v>10.08</v>
          </cell>
          <cell r="N142">
            <v>31503</v>
          </cell>
          <cell r="O142" t="b">
            <v>1</v>
          </cell>
          <cell r="P142">
            <v>1</v>
          </cell>
          <cell r="R142" t="b">
            <v>1</v>
          </cell>
          <cell r="S142">
            <v>1</v>
          </cell>
        </row>
        <row r="143">
          <cell r="A143">
            <v>142</v>
          </cell>
          <cell r="B143">
            <v>4800</v>
          </cell>
          <cell r="C143" t="str">
            <v>船子長ヶ町公園</v>
          </cell>
          <cell r="D143" t="str">
            <v>公衆便所</v>
          </cell>
          <cell r="F143" t="str">
            <v>RC</v>
          </cell>
          <cell r="H143">
            <v>1</v>
          </cell>
          <cell r="J143">
            <v>7.2</v>
          </cell>
          <cell r="N143">
            <v>31503</v>
          </cell>
          <cell r="O143" t="b">
            <v>1</v>
          </cell>
          <cell r="P143">
            <v>1</v>
          </cell>
          <cell r="R143" t="b">
            <v>1</v>
          </cell>
          <cell r="S143">
            <v>1</v>
          </cell>
        </row>
        <row r="144">
          <cell r="A144">
            <v>143</v>
          </cell>
          <cell r="B144">
            <v>4800</v>
          </cell>
          <cell r="C144" t="str">
            <v>明神池公園</v>
          </cell>
          <cell r="D144" t="str">
            <v>公衆便所</v>
          </cell>
          <cell r="F144" t="str">
            <v>W</v>
          </cell>
          <cell r="H144">
            <v>1</v>
          </cell>
          <cell r="J144">
            <v>13</v>
          </cell>
          <cell r="N144">
            <v>34700</v>
          </cell>
          <cell r="O144" t="b">
            <v>1</v>
          </cell>
          <cell r="P144">
            <v>1</v>
          </cell>
          <cell r="R144" t="b">
            <v>1</v>
          </cell>
          <cell r="S144">
            <v>1</v>
          </cell>
        </row>
        <row r="145">
          <cell r="A145">
            <v>144</v>
          </cell>
          <cell r="B145">
            <v>4800</v>
          </cell>
          <cell r="C145" t="str">
            <v>岩田山公園</v>
          </cell>
          <cell r="D145" t="str">
            <v>公衆便所</v>
          </cell>
          <cell r="F145" t="str">
            <v>RC</v>
          </cell>
          <cell r="H145">
            <v>1</v>
          </cell>
          <cell r="J145">
            <v>16.670000000000002</v>
          </cell>
          <cell r="N145">
            <v>31503</v>
          </cell>
          <cell r="O145" t="b">
            <v>1</v>
          </cell>
          <cell r="P145">
            <v>1</v>
          </cell>
          <cell r="R145" t="b">
            <v>1</v>
          </cell>
          <cell r="S145">
            <v>1</v>
          </cell>
        </row>
        <row r="146">
          <cell r="A146">
            <v>145</v>
          </cell>
          <cell r="B146">
            <v>4800</v>
          </cell>
          <cell r="C146" t="str">
            <v>荻野運動公園</v>
          </cell>
          <cell r="D146" t="str">
            <v>メインスタンド</v>
          </cell>
          <cell r="F146" t="str">
            <v>RC</v>
          </cell>
          <cell r="G146" t="str">
            <v>S</v>
          </cell>
          <cell r="H146">
            <v>1</v>
          </cell>
          <cell r="J146">
            <v>2939.02</v>
          </cell>
          <cell r="N146">
            <v>32478</v>
          </cell>
          <cell r="O146" t="b">
            <v>1</v>
          </cell>
          <cell r="P146">
            <v>1</v>
          </cell>
          <cell r="R146" t="b">
            <v>1</v>
          </cell>
          <cell r="S146">
            <v>1</v>
          </cell>
          <cell r="W146" t="str">
            <v>済</v>
          </cell>
        </row>
        <row r="147">
          <cell r="A147">
            <v>146</v>
          </cell>
          <cell r="B147">
            <v>4800</v>
          </cell>
          <cell r="C147" t="str">
            <v>荻野運動公園</v>
          </cell>
          <cell r="D147" t="str">
            <v>野草園管理棟</v>
          </cell>
          <cell r="F147" t="str">
            <v>W</v>
          </cell>
          <cell r="H147">
            <v>1</v>
          </cell>
          <cell r="J147">
            <v>118.15</v>
          </cell>
          <cell r="N147">
            <v>34029</v>
          </cell>
          <cell r="O147" t="b">
            <v>1</v>
          </cell>
          <cell r="P147">
            <v>1</v>
          </cell>
          <cell r="R147" t="b">
            <v>0</v>
          </cell>
          <cell r="S147">
            <v>0</v>
          </cell>
          <cell r="T147">
            <v>145</v>
          </cell>
          <cell r="W147" t="str">
            <v>済</v>
          </cell>
        </row>
        <row r="148">
          <cell r="A148">
            <v>147</v>
          </cell>
          <cell r="B148">
            <v>4800</v>
          </cell>
          <cell r="C148" t="str">
            <v>荻野運動公園</v>
          </cell>
          <cell r="D148" t="str">
            <v>体育館</v>
          </cell>
          <cell r="F148" t="str">
            <v>RC</v>
          </cell>
          <cell r="H148">
            <v>2</v>
          </cell>
          <cell r="I148">
            <v>1</v>
          </cell>
          <cell r="J148">
            <v>11002.6</v>
          </cell>
          <cell r="N148">
            <v>34213</v>
          </cell>
          <cell r="O148" t="b">
            <v>1</v>
          </cell>
          <cell r="P148">
            <v>1</v>
          </cell>
          <cell r="R148" t="b">
            <v>0</v>
          </cell>
          <cell r="S148">
            <v>0</v>
          </cell>
          <cell r="T148">
            <v>145</v>
          </cell>
          <cell r="W148" t="str">
            <v>済</v>
          </cell>
        </row>
        <row r="149">
          <cell r="A149">
            <v>148</v>
          </cell>
          <cell r="B149">
            <v>4800</v>
          </cell>
          <cell r="C149" t="str">
            <v>荻野運動公園</v>
          </cell>
          <cell r="D149" t="str">
            <v>物置</v>
          </cell>
          <cell r="F149" t="str">
            <v>S</v>
          </cell>
          <cell r="H149">
            <v>1</v>
          </cell>
          <cell r="J149">
            <v>12</v>
          </cell>
          <cell r="N149">
            <v>34029</v>
          </cell>
          <cell r="O149" t="b">
            <v>1</v>
          </cell>
          <cell r="P149">
            <v>1</v>
          </cell>
          <cell r="R149" t="b">
            <v>0</v>
          </cell>
          <cell r="S149">
            <v>0</v>
          </cell>
          <cell r="T149">
            <v>145</v>
          </cell>
        </row>
        <row r="150">
          <cell r="A150">
            <v>149</v>
          </cell>
          <cell r="B150">
            <v>4800</v>
          </cell>
          <cell r="C150" t="str">
            <v>荻野運動公園</v>
          </cell>
          <cell r="D150" t="str">
            <v>倉庫</v>
          </cell>
          <cell r="F150" t="str">
            <v>RC</v>
          </cell>
          <cell r="H150">
            <v>1</v>
          </cell>
          <cell r="J150">
            <v>129</v>
          </cell>
          <cell r="N150">
            <v>34394</v>
          </cell>
          <cell r="O150" t="b">
            <v>1</v>
          </cell>
          <cell r="P150">
            <v>1</v>
          </cell>
          <cell r="R150" t="b">
            <v>0</v>
          </cell>
          <cell r="S150">
            <v>0</v>
          </cell>
          <cell r="T150">
            <v>145</v>
          </cell>
          <cell r="W150" t="str">
            <v>済</v>
          </cell>
        </row>
        <row r="151">
          <cell r="A151">
            <v>150</v>
          </cell>
          <cell r="B151">
            <v>4800</v>
          </cell>
          <cell r="C151" t="str">
            <v>荻野運動公園</v>
          </cell>
          <cell r="D151" t="str">
            <v>プール</v>
          </cell>
          <cell r="F151" t="str">
            <v>RC</v>
          </cell>
          <cell r="G151" t="str">
            <v>S</v>
          </cell>
          <cell r="H151">
            <v>1</v>
          </cell>
          <cell r="J151">
            <v>4939.68</v>
          </cell>
          <cell r="N151">
            <v>34486</v>
          </cell>
          <cell r="O151" t="b">
            <v>1</v>
          </cell>
          <cell r="P151">
            <v>1</v>
          </cell>
          <cell r="R151" t="b">
            <v>0</v>
          </cell>
          <cell r="S151">
            <v>0</v>
          </cell>
          <cell r="T151">
            <v>145</v>
          </cell>
          <cell r="W151" t="str">
            <v>済</v>
          </cell>
        </row>
        <row r="152">
          <cell r="A152">
            <v>151</v>
          </cell>
          <cell r="B152">
            <v>4800</v>
          </cell>
          <cell r="C152" t="str">
            <v>まつかげ台山の手公園</v>
          </cell>
          <cell r="D152" t="str">
            <v>公衆便所</v>
          </cell>
          <cell r="F152" t="str">
            <v>S</v>
          </cell>
          <cell r="H152">
            <v>1</v>
          </cell>
          <cell r="J152">
            <v>11.5</v>
          </cell>
          <cell r="N152">
            <v>33298</v>
          </cell>
          <cell r="O152" t="b">
            <v>1</v>
          </cell>
          <cell r="P152">
            <v>1</v>
          </cell>
          <cell r="R152" t="b">
            <v>1</v>
          </cell>
          <cell r="S152">
            <v>1</v>
          </cell>
        </row>
        <row r="153">
          <cell r="A153">
            <v>152</v>
          </cell>
          <cell r="B153">
            <v>4800</v>
          </cell>
          <cell r="C153" t="str">
            <v>あさひ公園</v>
          </cell>
          <cell r="D153" t="str">
            <v>公衆便所</v>
          </cell>
          <cell r="F153" t="str">
            <v>S</v>
          </cell>
          <cell r="H153">
            <v>1</v>
          </cell>
          <cell r="J153">
            <v>20.79</v>
          </cell>
          <cell r="N153">
            <v>33298</v>
          </cell>
          <cell r="O153" t="b">
            <v>1</v>
          </cell>
          <cell r="P153">
            <v>1</v>
          </cell>
          <cell r="R153" t="b">
            <v>1</v>
          </cell>
          <cell r="S153">
            <v>1</v>
          </cell>
        </row>
        <row r="154">
          <cell r="A154">
            <v>153</v>
          </cell>
          <cell r="B154">
            <v>4800</v>
          </cell>
          <cell r="C154" t="str">
            <v>上古沢緑地</v>
          </cell>
          <cell r="D154" t="str">
            <v>公衆便所</v>
          </cell>
          <cell r="F154" t="str">
            <v>S</v>
          </cell>
          <cell r="H154">
            <v>1</v>
          </cell>
          <cell r="J154">
            <v>17</v>
          </cell>
          <cell r="N154">
            <v>33298</v>
          </cell>
          <cell r="O154" t="b">
            <v>1</v>
          </cell>
          <cell r="P154">
            <v>1</v>
          </cell>
          <cell r="R154" t="b">
            <v>1</v>
          </cell>
          <cell r="S154">
            <v>1</v>
          </cell>
        </row>
        <row r="155">
          <cell r="A155">
            <v>154</v>
          </cell>
          <cell r="B155">
            <v>4800</v>
          </cell>
          <cell r="C155" t="str">
            <v>上古沢緑地</v>
          </cell>
          <cell r="D155" t="str">
            <v>公衆便所</v>
          </cell>
          <cell r="F155" t="str">
            <v>RC</v>
          </cell>
          <cell r="H155">
            <v>1</v>
          </cell>
          <cell r="J155">
            <v>15</v>
          </cell>
          <cell r="N155">
            <v>35886</v>
          </cell>
          <cell r="O155" t="b">
            <v>1</v>
          </cell>
          <cell r="P155">
            <v>1</v>
          </cell>
          <cell r="R155" t="b">
            <v>0</v>
          </cell>
          <cell r="S155">
            <v>0</v>
          </cell>
          <cell r="T155">
            <v>153</v>
          </cell>
        </row>
        <row r="156">
          <cell r="A156">
            <v>155</v>
          </cell>
          <cell r="B156">
            <v>4800</v>
          </cell>
          <cell r="C156" t="str">
            <v>愛名緑地</v>
          </cell>
          <cell r="D156" t="str">
            <v>公衆便所</v>
          </cell>
          <cell r="F156" t="str">
            <v>S</v>
          </cell>
          <cell r="H156">
            <v>1</v>
          </cell>
          <cell r="J156">
            <v>9</v>
          </cell>
          <cell r="N156">
            <v>33298</v>
          </cell>
          <cell r="O156" t="b">
            <v>1</v>
          </cell>
          <cell r="P156">
            <v>1</v>
          </cell>
          <cell r="R156" t="b">
            <v>1</v>
          </cell>
          <cell r="S156">
            <v>1</v>
          </cell>
        </row>
        <row r="157">
          <cell r="A157">
            <v>156</v>
          </cell>
          <cell r="B157">
            <v>4800</v>
          </cell>
          <cell r="C157" t="str">
            <v>厚木中央公園</v>
          </cell>
          <cell r="D157" t="str">
            <v>公衆便所</v>
          </cell>
          <cell r="F157" t="str">
            <v>RC</v>
          </cell>
          <cell r="G157" t="str">
            <v>CB</v>
          </cell>
          <cell r="H157">
            <v>1</v>
          </cell>
          <cell r="J157">
            <v>52.5</v>
          </cell>
          <cell r="N157">
            <v>34029</v>
          </cell>
          <cell r="O157" t="b">
            <v>1</v>
          </cell>
          <cell r="P157">
            <v>1</v>
          </cell>
          <cell r="R157" t="b">
            <v>1</v>
          </cell>
          <cell r="S157">
            <v>1</v>
          </cell>
        </row>
        <row r="158">
          <cell r="A158">
            <v>157</v>
          </cell>
          <cell r="B158">
            <v>4800</v>
          </cell>
          <cell r="C158" t="str">
            <v>ハイウェイパークあつぎ</v>
          </cell>
          <cell r="D158" t="str">
            <v>公衆便所</v>
          </cell>
          <cell r="F158" t="str">
            <v>RC</v>
          </cell>
          <cell r="H158">
            <v>1</v>
          </cell>
          <cell r="J158">
            <v>11.57</v>
          </cell>
          <cell r="N158">
            <v>34731</v>
          </cell>
          <cell r="O158" t="b">
            <v>1</v>
          </cell>
          <cell r="P158">
            <v>1</v>
          </cell>
          <cell r="R158" t="b">
            <v>1</v>
          </cell>
          <cell r="S158">
            <v>1</v>
          </cell>
        </row>
        <row r="159">
          <cell r="A159">
            <v>158</v>
          </cell>
          <cell r="B159">
            <v>4800</v>
          </cell>
          <cell r="C159" t="str">
            <v>厚木さつき公園</v>
          </cell>
          <cell r="D159" t="str">
            <v>公衆便所</v>
          </cell>
          <cell r="F159" t="str">
            <v>RC</v>
          </cell>
          <cell r="H159">
            <v>1</v>
          </cell>
          <cell r="J159">
            <v>10.11</v>
          </cell>
          <cell r="N159">
            <v>34759</v>
          </cell>
          <cell r="O159" t="b">
            <v>1</v>
          </cell>
          <cell r="P159">
            <v>1</v>
          </cell>
          <cell r="R159" t="b">
            <v>1</v>
          </cell>
          <cell r="S159">
            <v>1</v>
          </cell>
        </row>
        <row r="160">
          <cell r="A160">
            <v>159</v>
          </cell>
          <cell r="B160">
            <v>4800</v>
          </cell>
          <cell r="C160" t="str">
            <v>松羅公園</v>
          </cell>
          <cell r="D160" t="str">
            <v>公衆便所</v>
          </cell>
          <cell r="F160" t="str">
            <v>RC</v>
          </cell>
          <cell r="H160">
            <v>1</v>
          </cell>
          <cell r="J160">
            <v>6.48</v>
          </cell>
          <cell r="N160">
            <v>35521</v>
          </cell>
          <cell r="O160" t="b">
            <v>1</v>
          </cell>
          <cell r="P160">
            <v>1</v>
          </cell>
          <cell r="R160" t="b">
            <v>1</v>
          </cell>
          <cell r="S160">
            <v>1</v>
          </cell>
        </row>
        <row r="161">
          <cell r="A161">
            <v>160</v>
          </cell>
          <cell r="B161">
            <v>4800</v>
          </cell>
          <cell r="C161" t="str">
            <v>長沼公園</v>
          </cell>
          <cell r="D161" t="str">
            <v>四阿</v>
          </cell>
          <cell r="F161" t="str">
            <v>W</v>
          </cell>
          <cell r="H161">
            <v>1</v>
          </cell>
          <cell r="J161">
            <v>20.25</v>
          </cell>
          <cell r="N161">
            <v>35674</v>
          </cell>
          <cell r="O161" t="b">
            <v>1</v>
          </cell>
          <cell r="P161">
            <v>1</v>
          </cell>
          <cell r="R161" t="b">
            <v>1</v>
          </cell>
          <cell r="S161">
            <v>1</v>
          </cell>
        </row>
        <row r="162">
          <cell r="A162">
            <v>161</v>
          </cell>
          <cell r="B162">
            <v>4800</v>
          </cell>
          <cell r="C162" t="str">
            <v>広町公園</v>
          </cell>
          <cell r="D162" t="str">
            <v>公衆便所</v>
          </cell>
          <cell r="E162" t="str">
            <v>不明</v>
          </cell>
          <cell r="F162" t="str">
            <v>RC</v>
          </cell>
          <cell r="G162" t="str">
            <v>S</v>
          </cell>
          <cell r="H162">
            <v>1</v>
          </cell>
          <cell r="J162">
            <v>22</v>
          </cell>
          <cell r="N162">
            <v>40265</v>
          </cell>
          <cell r="O162" t="b">
            <v>1</v>
          </cell>
          <cell r="P162">
            <v>1</v>
          </cell>
          <cell r="R162" t="b">
            <v>1</v>
          </cell>
          <cell r="S162">
            <v>1</v>
          </cell>
        </row>
        <row r="163">
          <cell r="A163">
            <v>162</v>
          </cell>
          <cell r="B163">
            <v>4800</v>
          </cell>
          <cell r="C163" t="str">
            <v>ねのかみ公園</v>
          </cell>
          <cell r="D163" t="str">
            <v>公衆便所</v>
          </cell>
          <cell r="F163" t="str">
            <v>S</v>
          </cell>
          <cell r="H163">
            <v>1</v>
          </cell>
          <cell r="J163">
            <v>18</v>
          </cell>
          <cell r="N163">
            <v>36069</v>
          </cell>
          <cell r="O163" t="b">
            <v>1</v>
          </cell>
          <cell r="P163">
            <v>1</v>
          </cell>
          <cell r="R163" t="b">
            <v>1</v>
          </cell>
          <cell r="S163">
            <v>1</v>
          </cell>
        </row>
        <row r="164">
          <cell r="A164">
            <v>163</v>
          </cell>
          <cell r="B164">
            <v>4800</v>
          </cell>
          <cell r="C164" t="str">
            <v>ぼうさいの丘公園</v>
          </cell>
          <cell r="D164" t="str">
            <v>１号機械室</v>
          </cell>
          <cell r="F164" t="str">
            <v>RC</v>
          </cell>
          <cell r="H164">
            <v>1</v>
          </cell>
          <cell r="J164">
            <v>43.42</v>
          </cell>
          <cell r="N164">
            <v>35855</v>
          </cell>
          <cell r="O164" t="b">
            <v>1</v>
          </cell>
          <cell r="P164">
            <v>1</v>
          </cell>
          <cell r="R164" t="b">
            <v>1</v>
          </cell>
          <cell r="S164">
            <v>1</v>
          </cell>
        </row>
        <row r="165">
          <cell r="A165">
            <v>164</v>
          </cell>
          <cell r="B165">
            <v>4800</v>
          </cell>
          <cell r="C165" t="str">
            <v>ぼうさいの丘公園</v>
          </cell>
          <cell r="D165" t="str">
            <v>２号機械室</v>
          </cell>
          <cell r="F165" t="str">
            <v>RC</v>
          </cell>
          <cell r="H165">
            <v>1</v>
          </cell>
          <cell r="J165">
            <v>13.86</v>
          </cell>
          <cell r="N165">
            <v>35855</v>
          </cell>
          <cell r="O165" t="b">
            <v>1</v>
          </cell>
          <cell r="P165">
            <v>1</v>
          </cell>
          <cell r="R165" t="b">
            <v>0</v>
          </cell>
          <cell r="S165">
            <v>0</v>
          </cell>
          <cell r="T165">
            <v>163</v>
          </cell>
        </row>
        <row r="166">
          <cell r="A166">
            <v>165</v>
          </cell>
          <cell r="B166">
            <v>4800</v>
          </cell>
          <cell r="C166" t="str">
            <v>ぼうさいの丘公園</v>
          </cell>
          <cell r="D166" t="str">
            <v>公衆便所</v>
          </cell>
          <cell r="E166" t="str">
            <v>季節の丘前</v>
          </cell>
          <cell r="F166" t="str">
            <v>E</v>
          </cell>
          <cell r="H166">
            <v>1</v>
          </cell>
          <cell r="J166">
            <v>29.16</v>
          </cell>
          <cell r="N166">
            <v>35855</v>
          </cell>
          <cell r="O166" t="b">
            <v>1</v>
          </cell>
          <cell r="P166">
            <v>1</v>
          </cell>
          <cell r="R166" t="b">
            <v>0</v>
          </cell>
          <cell r="S166">
            <v>0</v>
          </cell>
          <cell r="T166">
            <v>163</v>
          </cell>
        </row>
        <row r="167">
          <cell r="A167">
            <v>166</v>
          </cell>
          <cell r="B167">
            <v>4800</v>
          </cell>
          <cell r="C167" t="str">
            <v>ぼうさいの丘公園</v>
          </cell>
          <cell r="D167" t="str">
            <v>公衆便所</v>
          </cell>
          <cell r="E167" t="str">
            <v>西側入口前</v>
          </cell>
          <cell r="F167" t="str">
            <v>E</v>
          </cell>
          <cell r="H167">
            <v>1</v>
          </cell>
          <cell r="J167">
            <v>29.16</v>
          </cell>
          <cell r="N167">
            <v>36465</v>
          </cell>
          <cell r="O167" t="b">
            <v>1</v>
          </cell>
          <cell r="P167">
            <v>1</v>
          </cell>
          <cell r="R167" t="b">
            <v>0</v>
          </cell>
          <cell r="S167">
            <v>0</v>
          </cell>
          <cell r="T167">
            <v>163</v>
          </cell>
        </row>
        <row r="168">
          <cell r="A168">
            <v>167</v>
          </cell>
          <cell r="B168">
            <v>4800</v>
          </cell>
          <cell r="C168" t="str">
            <v>ぼうさいの丘公園</v>
          </cell>
          <cell r="D168" t="str">
            <v>公衆便所</v>
          </cell>
          <cell r="E168" t="str">
            <v>遊びの池前</v>
          </cell>
          <cell r="F168" t="str">
            <v>E</v>
          </cell>
          <cell r="H168">
            <v>1</v>
          </cell>
          <cell r="J168">
            <v>29.16</v>
          </cell>
          <cell r="N168">
            <v>35855</v>
          </cell>
          <cell r="O168" t="b">
            <v>1</v>
          </cell>
          <cell r="P168">
            <v>1</v>
          </cell>
          <cell r="R168" t="b">
            <v>0</v>
          </cell>
          <cell r="S168">
            <v>0</v>
          </cell>
          <cell r="T168">
            <v>163</v>
          </cell>
        </row>
        <row r="169">
          <cell r="A169">
            <v>168</v>
          </cell>
          <cell r="B169">
            <v>4800</v>
          </cell>
          <cell r="C169" t="str">
            <v>ぼうさいの丘公園</v>
          </cell>
          <cell r="D169" t="str">
            <v>四阿</v>
          </cell>
          <cell r="F169" t="str">
            <v>W</v>
          </cell>
          <cell r="H169">
            <v>1</v>
          </cell>
          <cell r="J169">
            <v>16.36</v>
          </cell>
          <cell r="N169">
            <v>35855</v>
          </cell>
          <cell r="O169" t="b">
            <v>1</v>
          </cell>
          <cell r="P169">
            <v>1</v>
          </cell>
          <cell r="R169" t="b">
            <v>0</v>
          </cell>
          <cell r="S169">
            <v>0</v>
          </cell>
          <cell r="T169">
            <v>163</v>
          </cell>
        </row>
        <row r="170">
          <cell r="A170">
            <v>169</v>
          </cell>
          <cell r="B170">
            <v>4800</v>
          </cell>
          <cell r="C170" t="str">
            <v>ぼうさいの丘公園</v>
          </cell>
          <cell r="D170" t="str">
            <v>公衆便所</v>
          </cell>
          <cell r="E170" t="str">
            <v>野鳥の池</v>
          </cell>
          <cell r="F170" t="str">
            <v>E</v>
          </cell>
          <cell r="H170">
            <v>1</v>
          </cell>
          <cell r="J170">
            <v>10.56</v>
          </cell>
          <cell r="N170">
            <v>36251</v>
          </cell>
          <cell r="O170" t="b">
            <v>1</v>
          </cell>
          <cell r="P170">
            <v>1</v>
          </cell>
          <cell r="R170" t="b">
            <v>0</v>
          </cell>
          <cell r="S170">
            <v>0</v>
          </cell>
          <cell r="T170">
            <v>163</v>
          </cell>
        </row>
        <row r="171">
          <cell r="A171">
            <v>170</v>
          </cell>
          <cell r="B171">
            <v>4800</v>
          </cell>
          <cell r="C171" t="str">
            <v>ぼうさいの丘公園</v>
          </cell>
          <cell r="D171" t="str">
            <v>四阿</v>
          </cell>
          <cell r="F171" t="str">
            <v>W</v>
          </cell>
          <cell r="H171">
            <v>1</v>
          </cell>
          <cell r="J171">
            <v>57.96</v>
          </cell>
          <cell r="N171">
            <v>36251</v>
          </cell>
          <cell r="O171" t="b">
            <v>1</v>
          </cell>
          <cell r="P171">
            <v>1</v>
          </cell>
          <cell r="R171" t="b">
            <v>0</v>
          </cell>
          <cell r="S171">
            <v>0</v>
          </cell>
          <cell r="T171">
            <v>163</v>
          </cell>
        </row>
        <row r="172">
          <cell r="A172">
            <v>171</v>
          </cell>
          <cell r="B172">
            <v>4800</v>
          </cell>
          <cell r="C172" t="str">
            <v>ぼうさいの丘公園</v>
          </cell>
          <cell r="D172" t="str">
            <v>管理棟</v>
          </cell>
          <cell r="F172" t="str">
            <v>RC</v>
          </cell>
          <cell r="H172">
            <v>2</v>
          </cell>
          <cell r="J172">
            <v>2559.83</v>
          </cell>
          <cell r="N172">
            <v>36434</v>
          </cell>
          <cell r="O172" t="b">
            <v>1</v>
          </cell>
          <cell r="P172">
            <v>1</v>
          </cell>
          <cell r="R172" t="b">
            <v>0</v>
          </cell>
          <cell r="S172">
            <v>0</v>
          </cell>
          <cell r="T172">
            <v>163</v>
          </cell>
        </row>
        <row r="173">
          <cell r="A173">
            <v>172</v>
          </cell>
          <cell r="B173">
            <v>4800</v>
          </cell>
          <cell r="C173" t="str">
            <v>ぼうさいの丘公園</v>
          </cell>
          <cell r="D173" t="str">
            <v>野外ステージ</v>
          </cell>
          <cell r="F173" t="str">
            <v>W</v>
          </cell>
          <cell r="H173">
            <v>1</v>
          </cell>
          <cell r="J173">
            <v>45.6</v>
          </cell>
          <cell r="N173">
            <v>36373</v>
          </cell>
          <cell r="O173" t="b">
            <v>1</v>
          </cell>
          <cell r="P173">
            <v>1</v>
          </cell>
          <cell r="R173" t="b">
            <v>0</v>
          </cell>
          <cell r="S173">
            <v>0</v>
          </cell>
          <cell r="T173">
            <v>163</v>
          </cell>
        </row>
        <row r="174">
          <cell r="A174">
            <v>173</v>
          </cell>
          <cell r="B174">
            <v>4800</v>
          </cell>
          <cell r="C174" t="str">
            <v>ぼうさいの丘公園</v>
          </cell>
          <cell r="D174" t="str">
            <v>小動物園舎</v>
          </cell>
          <cell r="E174" t="str">
            <v>バードゲージ・倉庫</v>
          </cell>
          <cell r="F174" t="str">
            <v>S</v>
          </cell>
          <cell r="G174" t="str">
            <v>W</v>
          </cell>
          <cell r="H174">
            <v>1</v>
          </cell>
          <cell r="J174">
            <v>13.2</v>
          </cell>
          <cell r="N174">
            <v>36586</v>
          </cell>
          <cell r="O174" t="b">
            <v>1</v>
          </cell>
          <cell r="P174">
            <v>1</v>
          </cell>
          <cell r="R174" t="b">
            <v>0</v>
          </cell>
          <cell r="S174">
            <v>0</v>
          </cell>
          <cell r="T174">
            <v>163</v>
          </cell>
        </row>
        <row r="175">
          <cell r="A175">
            <v>174</v>
          </cell>
          <cell r="B175">
            <v>4800</v>
          </cell>
          <cell r="C175" t="str">
            <v>ぼうさいの丘公園</v>
          </cell>
          <cell r="D175" t="str">
            <v>小動物園舎</v>
          </cell>
          <cell r="E175" t="str">
            <v>ウサギ舎</v>
          </cell>
          <cell r="F175" t="str">
            <v>S</v>
          </cell>
          <cell r="G175" t="str">
            <v>W</v>
          </cell>
          <cell r="H175">
            <v>1</v>
          </cell>
          <cell r="J175">
            <v>5.4</v>
          </cell>
          <cell r="N175">
            <v>36586</v>
          </cell>
          <cell r="O175" t="b">
            <v>1</v>
          </cell>
          <cell r="P175">
            <v>1</v>
          </cell>
          <cell r="R175" t="b">
            <v>0</v>
          </cell>
          <cell r="S175">
            <v>0</v>
          </cell>
          <cell r="T175">
            <v>163</v>
          </cell>
        </row>
        <row r="176">
          <cell r="A176">
            <v>175</v>
          </cell>
          <cell r="B176">
            <v>4800</v>
          </cell>
          <cell r="C176" t="str">
            <v>ぼうさいの丘公園</v>
          </cell>
          <cell r="D176" t="str">
            <v>小動物園舎</v>
          </cell>
          <cell r="E176" t="str">
            <v>小鳥舎</v>
          </cell>
          <cell r="F176" t="str">
            <v>S</v>
          </cell>
          <cell r="G176" t="str">
            <v>W</v>
          </cell>
          <cell r="H176">
            <v>1</v>
          </cell>
          <cell r="J176">
            <v>3.91</v>
          </cell>
          <cell r="N176">
            <v>36586</v>
          </cell>
          <cell r="O176" t="b">
            <v>1</v>
          </cell>
          <cell r="P176">
            <v>1</v>
          </cell>
          <cell r="R176" t="b">
            <v>0</v>
          </cell>
          <cell r="S176">
            <v>0</v>
          </cell>
          <cell r="T176">
            <v>163</v>
          </cell>
        </row>
        <row r="177">
          <cell r="A177">
            <v>176</v>
          </cell>
          <cell r="B177">
            <v>4800</v>
          </cell>
          <cell r="C177" t="str">
            <v>ぼうさいの丘公園</v>
          </cell>
          <cell r="D177" t="str">
            <v>公衆便所</v>
          </cell>
          <cell r="E177" t="str">
            <v>はらっぱ</v>
          </cell>
          <cell r="F177" t="str">
            <v>E</v>
          </cell>
          <cell r="H177">
            <v>1</v>
          </cell>
          <cell r="J177">
            <v>29.16</v>
          </cell>
          <cell r="N177">
            <v>36831</v>
          </cell>
          <cell r="O177" t="b">
            <v>1</v>
          </cell>
          <cell r="P177">
            <v>1</v>
          </cell>
          <cell r="R177" t="b">
            <v>0</v>
          </cell>
          <cell r="S177">
            <v>0</v>
          </cell>
          <cell r="T177">
            <v>163</v>
          </cell>
        </row>
        <row r="178">
          <cell r="A178">
            <v>177</v>
          </cell>
          <cell r="B178">
            <v>4800</v>
          </cell>
          <cell r="C178" t="str">
            <v>ぼうさいの丘公園</v>
          </cell>
          <cell r="D178" t="str">
            <v>公衆便所</v>
          </cell>
          <cell r="E178" t="str">
            <v>多目的広場前</v>
          </cell>
          <cell r="F178" t="str">
            <v>E</v>
          </cell>
          <cell r="H178">
            <v>1</v>
          </cell>
          <cell r="J178">
            <v>29.16</v>
          </cell>
          <cell r="N178">
            <v>35855</v>
          </cell>
          <cell r="O178" t="b">
            <v>1</v>
          </cell>
          <cell r="P178">
            <v>1</v>
          </cell>
          <cell r="R178" t="b">
            <v>0</v>
          </cell>
          <cell r="S178">
            <v>0</v>
          </cell>
          <cell r="T178">
            <v>163</v>
          </cell>
        </row>
        <row r="179">
          <cell r="A179">
            <v>178</v>
          </cell>
          <cell r="B179">
            <v>4800</v>
          </cell>
          <cell r="C179" t="str">
            <v>ぼうさいの丘公園</v>
          </cell>
          <cell r="D179" t="str">
            <v>器具置場</v>
          </cell>
          <cell r="F179" t="str">
            <v>S</v>
          </cell>
          <cell r="H179">
            <v>1</v>
          </cell>
          <cell r="J179">
            <v>53.87</v>
          </cell>
          <cell r="N179">
            <v>37956</v>
          </cell>
          <cell r="O179" t="b">
            <v>1</v>
          </cell>
          <cell r="P179">
            <v>1</v>
          </cell>
          <cell r="R179" t="b">
            <v>0</v>
          </cell>
          <cell r="S179">
            <v>0</v>
          </cell>
          <cell r="T179">
            <v>163</v>
          </cell>
        </row>
        <row r="180">
          <cell r="A180">
            <v>179</v>
          </cell>
          <cell r="B180">
            <v>4800</v>
          </cell>
          <cell r="C180" t="str">
            <v>ぼうさいの丘公園</v>
          </cell>
          <cell r="D180" t="str">
            <v>倉庫</v>
          </cell>
          <cell r="E180" t="str">
            <v>不明</v>
          </cell>
          <cell r="F180" t="str">
            <v>S</v>
          </cell>
          <cell r="H180">
            <v>1</v>
          </cell>
          <cell r="J180">
            <v>53</v>
          </cell>
          <cell r="N180">
            <v>37926</v>
          </cell>
          <cell r="O180" t="b">
            <v>1</v>
          </cell>
          <cell r="P180">
            <v>1</v>
          </cell>
          <cell r="R180" t="b">
            <v>0</v>
          </cell>
          <cell r="S180">
            <v>0</v>
          </cell>
          <cell r="T180">
            <v>163</v>
          </cell>
        </row>
        <row r="181">
          <cell r="A181">
            <v>180</v>
          </cell>
          <cell r="B181">
            <v>4800</v>
          </cell>
          <cell r="C181" t="str">
            <v>ぼうさいの丘公園</v>
          </cell>
          <cell r="D181" t="str">
            <v>四阿</v>
          </cell>
          <cell r="E181" t="str">
            <v>ふわふわドーム前</v>
          </cell>
          <cell r="F181" t="str">
            <v>S</v>
          </cell>
          <cell r="H181">
            <v>1</v>
          </cell>
          <cell r="J181">
            <v>9</v>
          </cell>
          <cell r="N181">
            <v>39052</v>
          </cell>
          <cell r="O181" t="b">
            <v>1</v>
          </cell>
          <cell r="P181">
            <v>1</v>
          </cell>
          <cell r="R181" t="b">
            <v>0</v>
          </cell>
          <cell r="S181">
            <v>0</v>
          </cell>
          <cell r="T181">
            <v>163</v>
          </cell>
        </row>
        <row r="182">
          <cell r="A182">
            <v>181</v>
          </cell>
          <cell r="B182">
            <v>4800</v>
          </cell>
          <cell r="C182" t="str">
            <v>依胡田公園公衆便所</v>
          </cell>
          <cell r="D182" t="str">
            <v>公衆便所</v>
          </cell>
          <cell r="F182" t="str">
            <v>RC</v>
          </cell>
          <cell r="H182">
            <v>1</v>
          </cell>
          <cell r="J182">
            <v>10.92</v>
          </cell>
          <cell r="N182">
            <v>36982</v>
          </cell>
          <cell r="O182" t="b">
            <v>1</v>
          </cell>
          <cell r="P182">
            <v>1</v>
          </cell>
          <cell r="R182" t="b">
            <v>1</v>
          </cell>
          <cell r="S182">
            <v>1</v>
          </cell>
        </row>
        <row r="183">
          <cell r="A183">
            <v>182</v>
          </cell>
          <cell r="B183">
            <v>4800</v>
          </cell>
          <cell r="C183" t="str">
            <v>八幡上公園</v>
          </cell>
          <cell r="D183" t="str">
            <v>公衆便所</v>
          </cell>
          <cell r="F183" t="str">
            <v>E</v>
          </cell>
          <cell r="H183">
            <v>1</v>
          </cell>
          <cell r="J183">
            <v>13.44</v>
          </cell>
          <cell r="N183">
            <v>37500</v>
          </cell>
          <cell r="O183" t="b">
            <v>1</v>
          </cell>
          <cell r="P183">
            <v>1</v>
          </cell>
          <cell r="R183" t="b">
            <v>1</v>
          </cell>
          <cell r="S183">
            <v>1</v>
          </cell>
        </row>
        <row r="184">
          <cell r="A184">
            <v>183</v>
          </cell>
          <cell r="B184">
            <v>4800</v>
          </cell>
          <cell r="C184" t="str">
            <v>旭町どんぐり公園</v>
          </cell>
          <cell r="D184" t="str">
            <v>公衆便所</v>
          </cell>
          <cell r="F184" t="str">
            <v>RC</v>
          </cell>
          <cell r="H184">
            <v>1</v>
          </cell>
          <cell r="J184">
            <v>10.08</v>
          </cell>
          <cell r="N184">
            <v>37895</v>
          </cell>
          <cell r="O184" t="b">
            <v>1</v>
          </cell>
          <cell r="P184">
            <v>1</v>
          </cell>
          <cell r="R184" t="b">
            <v>1</v>
          </cell>
          <cell r="S184">
            <v>1</v>
          </cell>
        </row>
        <row r="185">
          <cell r="A185">
            <v>184</v>
          </cell>
          <cell r="B185">
            <v>4800</v>
          </cell>
          <cell r="C185" t="str">
            <v>藤塚みどり公園</v>
          </cell>
          <cell r="D185" t="str">
            <v>公衆便所</v>
          </cell>
          <cell r="F185" t="str">
            <v>E</v>
          </cell>
          <cell r="H185">
            <v>1</v>
          </cell>
          <cell r="J185">
            <v>21.35</v>
          </cell>
          <cell r="N185">
            <v>33695</v>
          </cell>
          <cell r="O185" t="b">
            <v>1</v>
          </cell>
          <cell r="P185">
            <v>1</v>
          </cell>
          <cell r="R185" t="b">
            <v>1</v>
          </cell>
          <cell r="S185">
            <v>1</v>
          </cell>
        </row>
        <row r="186">
          <cell r="A186">
            <v>185</v>
          </cell>
          <cell r="B186">
            <v>4800</v>
          </cell>
          <cell r="C186" t="str">
            <v>藤塚みどり公園</v>
          </cell>
          <cell r="D186" t="str">
            <v>四阿</v>
          </cell>
          <cell r="F186" t="str">
            <v>S</v>
          </cell>
          <cell r="H186">
            <v>1</v>
          </cell>
          <cell r="J186">
            <v>9</v>
          </cell>
          <cell r="N186">
            <v>39114</v>
          </cell>
          <cell r="O186" t="b">
            <v>1</v>
          </cell>
          <cell r="P186">
            <v>1</v>
          </cell>
          <cell r="R186" t="b">
            <v>0</v>
          </cell>
          <cell r="S186">
            <v>0</v>
          </cell>
          <cell r="T186">
            <v>184</v>
          </cell>
        </row>
        <row r="187">
          <cell r="A187">
            <v>186</v>
          </cell>
          <cell r="B187">
            <v>4800</v>
          </cell>
          <cell r="C187" t="str">
            <v>里見台まる山公園</v>
          </cell>
          <cell r="D187" t="str">
            <v>公衆便所</v>
          </cell>
          <cell r="F187" t="str">
            <v>E</v>
          </cell>
          <cell r="H187">
            <v>1</v>
          </cell>
          <cell r="J187">
            <v>16.29</v>
          </cell>
          <cell r="N187">
            <v>33695</v>
          </cell>
          <cell r="O187" t="b">
            <v>1</v>
          </cell>
          <cell r="P187">
            <v>1</v>
          </cell>
          <cell r="R187" t="b">
            <v>1</v>
          </cell>
          <cell r="S187">
            <v>1</v>
          </cell>
        </row>
        <row r="188">
          <cell r="A188">
            <v>187</v>
          </cell>
          <cell r="B188">
            <v>4800</v>
          </cell>
          <cell r="C188" t="str">
            <v>中村橋公園</v>
          </cell>
          <cell r="D188" t="str">
            <v>資材置場</v>
          </cell>
          <cell r="F188" t="str">
            <v>W</v>
          </cell>
          <cell r="H188">
            <v>2</v>
          </cell>
          <cell r="J188">
            <v>31.02</v>
          </cell>
          <cell r="N188">
            <v>30407</v>
          </cell>
          <cell r="O188" t="b">
            <v>1</v>
          </cell>
          <cell r="P188">
            <v>1</v>
          </cell>
          <cell r="R188" t="b">
            <v>1</v>
          </cell>
          <cell r="S188">
            <v>1</v>
          </cell>
        </row>
        <row r="189">
          <cell r="A189">
            <v>188</v>
          </cell>
          <cell r="B189">
            <v>4800</v>
          </cell>
          <cell r="C189" t="str">
            <v>戸室しみず公園</v>
          </cell>
          <cell r="D189" t="str">
            <v>四阿</v>
          </cell>
          <cell r="F189" t="str">
            <v>W</v>
          </cell>
          <cell r="H189">
            <v>1</v>
          </cell>
          <cell r="J189">
            <v>9</v>
          </cell>
          <cell r="N189">
            <v>39142</v>
          </cell>
          <cell r="O189" t="b">
            <v>1</v>
          </cell>
          <cell r="P189">
            <v>1</v>
          </cell>
          <cell r="R189" t="b">
            <v>1</v>
          </cell>
          <cell r="S189">
            <v>1</v>
          </cell>
        </row>
        <row r="190">
          <cell r="A190">
            <v>189</v>
          </cell>
          <cell r="B190">
            <v>4800</v>
          </cell>
          <cell r="C190" t="str">
            <v>関谷公園</v>
          </cell>
          <cell r="D190" t="str">
            <v>四阿</v>
          </cell>
          <cell r="F190" t="str">
            <v>S</v>
          </cell>
          <cell r="H190">
            <v>1</v>
          </cell>
          <cell r="J190">
            <v>9</v>
          </cell>
          <cell r="N190">
            <v>39508</v>
          </cell>
          <cell r="O190" t="b">
            <v>1</v>
          </cell>
          <cell r="P190">
            <v>1</v>
          </cell>
          <cell r="R190" t="b">
            <v>1</v>
          </cell>
          <cell r="S190">
            <v>1</v>
          </cell>
        </row>
        <row r="191">
          <cell r="A191">
            <v>190</v>
          </cell>
          <cell r="B191">
            <v>4800</v>
          </cell>
          <cell r="C191" t="str">
            <v>井田公園</v>
          </cell>
          <cell r="D191" t="str">
            <v>公衆便所</v>
          </cell>
          <cell r="F191" t="str">
            <v>RC</v>
          </cell>
          <cell r="H191">
            <v>1</v>
          </cell>
          <cell r="J191">
            <v>10.25</v>
          </cell>
          <cell r="N191">
            <v>39845</v>
          </cell>
          <cell r="O191" t="b">
            <v>1</v>
          </cell>
          <cell r="P191">
            <v>1</v>
          </cell>
          <cell r="R191" t="b">
            <v>1</v>
          </cell>
          <cell r="S191">
            <v>1</v>
          </cell>
        </row>
        <row r="192">
          <cell r="A192">
            <v>191</v>
          </cell>
          <cell r="B192">
            <v>4800</v>
          </cell>
          <cell r="C192" t="str">
            <v>林中央公園</v>
          </cell>
          <cell r="D192" t="str">
            <v>四阿</v>
          </cell>
          <cell r="E192" t="str">
            <v>不明</v>
          </cell>
          <cell r="F192" t="str">
            <v>S</v>
          </cell>
          <cell r="H192">
            <v>1</v>
          </cell>
          <cell r="J192">
            <v>9</v>
          </cell>
          <cell r="N192">
            <v>39873</v>
          </cell>
          <cell r="O192" t="b">
            <v>1</v>
          </cell>
          <cell r="P192">
            <v>1</v>
          </cell>
          <cell r="R192" t="b">
            <v>1</v>
          </cell>
          <cell r="S192">
            <v>1</v>
          </cell>
        </row>
        <row r="193">
          <cell r="A193">
            <v>192</v>
          </cell>
          <cell r="B193">
            <v>4800</v>
          </cell>
          <cell r="C193" t="str">
            <v>長坂北公園</v>
          </cell>
          <cell r="D193" t="str">
            <v>四阿</v>
          </cell>
          <cell r="F193" t="str">
            <v>RC</v>
          </cell>
          <cell r="H193">
            <v>1</v>
          </cell>
          <cell r="J193">
            <v>8.41</v>
          </cell>
          <cell r="N193">
            <v>39783</v>
          </cell>
          <cell r="O193" t="b">
            <v>1</v>
          </cell>
          <cell r="P193">
            <v>1</v>
          </cell>
          <cell r="R193" t="b">
            <v>1</v>
          </cell>
          <cell r="S193">
            <v>1</v>
          </cell>
        </row>
        <row r="194">
          <cell r="A194">
            <v>193</v>
          </cell>
          <cell r="B194">
            <v>5550</v>
          </cell>
          <cell r="C194" t="str">
            <v>長淵団地</v>
          </cell>
          <cell r="D194" t="str">
            <v>住宅</v>
          </cell>
          <cell r="F194" t="str">
            <v>W</v>
          </cell>
          <cell r="H194">
            <v>1</v>
          </cell>
          <cell r="J194">
            <v>28</v>
          </cell>
          <cell r="N194">
            <v>20515</v>
          </cell>
          <cell r="O194" t="b">
            <v>1</v>
          </cell>
          <cell r="P194">
            <v>1</v>
          </cell>
          <cell r="R194" t="b">
            <v>1</v>
          </cell>
          <cell r="S194">
            <v>1</v>
          </cell>
        </row>
        <row r="195">
          <cell r="A195">
            <v>194</v>
          </cell>
          <cell r="B195">
            <v>5550</v>
          </cell>
          <cell r="C195" t="str">
            <v>長淵団地</v>
          </cell>
          <cell r="D195" t="str">
            <v>住宅</v>
          </cell>
          <cell r="F195" t="str">
            <v>W</v>
          </cell>
          <cell r="H195">
            <v>1</v>
          </cell>
          <cell r="J195">
            <v>28</v>
          </cell>
          <cell r="N195">
            <v>20515</v>
          </cell>
          <cell r="O195" t="b">
            <v>1</v>
          </cell>
          <cell r="P195">
            <v>1</v>
          </cell>
          <cell r="R195" t="b">
            <v>0</v>
          </cell>
          <cell r="S195">
            <v>0</v>
          </cell>
          <cell r="T195">
            <v>193</v>
          </cell>
        </row>
        <row r="196">
          <cell r="A196">
            <v>195</v>
          </cell>
          <cell r="B196">
            <v>5550</v>
          </cell>
          <cell r="C196" t="str">
            <v>長淵団地</v>
          </cell>
          <cell r="D196" t="str">
            <v>住宅</v>
          </cell>
          <cell r="F196" t="str">
            <v>W</v>
          </cell>
          <cell r="H196">
            <v>1</v>
          </cell>
          <cell r="J196">
            <v>28</v>
          </cell>
          <cell r="N196">
            <v>20515</v>
          </cell>
          <cell r="O196" t="b">
            <v>1</v>
          </cell>
          <cell r="P196">
            <v>1</v>
          </cell>
          <cell r="R196" t="b">
            <v>0</v>
          </cell>
          <cell r="S196">
            <v>0</v>
          </cell>
          <cell r="T196">
            <v>193</v>
          </cell>
        </row>
        <row r="197">
          <cell r="A197">
            <v>196</v>
          </cell>
          <cell r="B197">
            <v>5550</v>
          </cell>
          <cell r="C197" t="str">
            <v>長淵団地</v>
          </cell>
          <cell r="D197" t="str">
            <v>住宅</v>
          </cell>
          <cell r="F197" t="str">
            <v>W</v>
          </cell>
          <cell r="H197">
            <v>1</v>
          </cell>
          <cell r="J197">
            <v>28</v>
          </cell>
          <cell r="N197">
            <v>20515</v>
          </cell>
          <cell r="O197" t="b">
            <v>1</v>
          </cell>
          <cell r="P197">
            <v>1</v>
          </cell>
          <cell r="R197" t="b">
            <v>0</v>
          </cell>
          <cell r="S197">
            <v>0</v>
          </cell>
          <cell r="T197">
            <v>193</v>
          </cell>
        </row>
        <row r="198">
          <cell r="A198">
            <v>197</v>
          </cell>
          <cell r="B198">
            <v>5550</v>
          </cell>
          <cell r="C198" t="str">
            <v>子の神団地</v>
          </cell>
          <cell r="D198" t="str">
            <v>住宅</v>
          </cell>
          <cell r="F198" t="str">
            <v>W</v>
          </cell>
          <cell r="H198">
            <v>1</v>
          </cell>
          <cell r="J198">
            <v>28.05</v>
          </cell>
          <cell r="N198">
            <v>21976</v>
          </cell>
          <cell r="O198" t="b">
            <v>1</v>
          </cell>
          <cell r="P198">
            <v>1</v>
          </cell>
          <cell r="R198" t="b">
            <v>1</v>
          </cell>
          <cell r="S198">
            <v>1</v>
          </cell>
        </row>
        <row r="199">
          <cell r="A199">
            <v>198</v>
          </cell>
          <cell r="B199">
            <v>5550</v>
          </cell>
          <cell r="C199" t="str">
            <v>子の神団地</v>
          </cell>
          <cell r="D199" t="str">
            <v>住宅</v>
          </cell>
          <cell r="F199" t="str">
            <v>W</v>
          </cell>
          <cell r="H199">
            <v>1</v>
          </cell>
          <cell r="J199">
            <v>28.05</v>
          </cell>
          <cell r="N199">
            <v>21976</v>
          </cell>
          <cell r="O199" t="b">
            <v>1</v>
          </cell>
          <cell r="P199">
            <v>1</v>
          </cell>
          <cell r="R199" t="b">
            <v>0</v>
          </cell>
          <cell r="S199">
            <v>0</v>
          </cell>
          <cell r="T199">
            <v>197</v>
          </cell>
        </row>
        <row r="200">
          <cell r="A200">
            <v>199</v>
          </cell>
          <cell r="B200">
            <v>5550</v>
          </cell>
          <cell r="C200" t="str">
            <v>子の神団地</v>
          </cell>
          <cell r="D200" t="str">
            <v>住宅</v>
          </cell>
          <cell r="F200" t="str">
            <v>W</v>
          </cell>
          <cell r="H200">
            <v>1</v>
          </cell>
          <cell r="J200">
            <v>28.05</v>
          </cell>
          <cell r="N200">
            <v>21976</v>
          </cell>
          <cell r="O200" t="b">
            <v>1</v>
          </cell>
          <cell r="P200">
            <v>1</v>
          </cell>
          <cell r="R200" t="b">
            <v>0</v>
          </cell>
          <cell r="S200">
            <v>0</v>
          </cell>
          <cell r="T200">
            <v>197</v>
          </cell>
        </row>
        <row r="201">
          <cell r="A201">
            <v>200</v>
          </cell>
          <cell r="B201">
            <v>5550</v>
          </cell>
          <cell r="C201" t="str">
            <v>子の神団地</v>
          </cell>
          <cell r="D201" t="str">
            <v>住宅</v>
          </cell>
          <cell r="F201" t="str">
            <v>W</v>
          </cell>
          <cell r="H201">
            <v>1</v>
          </cell>
          <cell r="J201">
            <v>28.05</v>
          </cell>
          <cell r="N201">
            <v>21976</v>
          </cell>
          <cell r="O201" t="b">
            <v>1</v>
          </cell>
          <cell r="P201">
            <v>1</v>
          </cell>
          <cell r="R201" t="b">
            <v>0</v>
          </cell>
          <cell r="S201">
            <v>0</v>
          </cell>
          <cell r="T201">
            <v>197</v>
          </cell>
        </row>
        <row r="202">
          <cell r="A202">
            <v>201</v>
          </cell>
          <cell r="B202">
            <v>5550</v>
          </cell>
          <cell r="C202" t="str">
            <v>子の神団地</v>
          </cell>
          <cell r="D202" t="str">
            <v>住宅</v>
          </cell>
          <cell r="F202" t="str">
            <v>W</v>
          </cell>
          <cell r="H202">
            <v>1</v>
          </cell>
          <cell r="J202">
            <v>28.05</v>
          </cell>
          <cell r="N202">
            <v>21976</v>
          </cell>
          <cell r="O202" t="b">
            <v>1</v>
          </cell>
          <cell r="P202">
            <v>1</v>
          </cell>
          <cell r="R202" t="b">
            <v>0</v>
          </cell>
          <cell r="S202">
            <v>0</v>
          </cell>
          <cell r="T202">
            <v>197</v>
          </cell>
        </row>
        <row r="203">
          <cell r="A203">
            <v>202</v>
          </cell>
          <cell r="B203">
            <v>5550</v>
          </cell>
          <cell r="C203" t="str">
            <v>子の神団地</v>
          </cell>
          <cell r="D203" t="str">
            <v>住宅</v>
          </cell>
          <cell r="F203" t="str">
            <v>W</v>
          </cell>
          <cell r="H203">
            <v>1</v>
          </cell>
          <cell r="J203">
            <v>28.05</v>
          </cell>
          <cell r="N203">
            <v>21976</v>
          </cell>
          <cell r="O203" t="b">
            <v>1</v>
          </cell>
          <cell r="P203">
            <v>1</v>
          </cell>
          <cell r="R203" t="b">
            <v>0</v>
          </cell>
          <cell r="S203">
            <v>0</v>
          </cell>
          <cell r="T203">
            <v>197</v>
          </cell>
        </row>
        <row r="204">
          <cell r="A204">
            <v>203</v>
          </cell>
          <cell r="B204">
            <v>5550</v>
          </cell>
          <cell r="C204" t="str">
            <v>子の神団地</v>
          </cell>
          <cell r="D204" t="str">
            <v>住宅</v>
          </cell>
          <cell r="F204" t="str">
            <v>W</v>
          </cell>
          <cell r="H204">
            <v>1</v>
          </cell>
          <cell r="J204">
            <v>28.05</v>
          </cell>
          <cell r="N204">
            <v>21976</v>
          </cell>
          <cell r="O204" t="b">
            <v>1</v>
          </cell>
          <cell r="P204">
            <v>1</v>
          </cell>
          <cell r="R204" t="b">
            <v>0</v>
          </cell>
          <cell r="S204">
            <v>0</v>
          </cell>
          <cell r="T204">
            <v>197</v>
          </cell>
        </row>
        <row r="205">
          <cell r="A205">
            <v>204</v>
          </cell>
          <cell r="B205">
            <v>5550</v>
          </cell>
          <cell r="C205" t="str">
            <v>子の神団地</v>
          </cell>
          <cell r="D205" t="str">
            <v>住宅</v>
          </cell>
          <cell r="F205" t="str">
            <v>W</v>
          </cell>
          <cell r="H205">
            <v>1</v>
          </cell>
          <cell r="J205">
            <v>28.05</v>
          </cell>
          <cell r="N205">
            <v>21976</v>
          </cell>
          <cell r="O205" t="b">
            <v>1</v>
          </cell>
          <cell r="P205">
            <v>1</v>
          </cell>
          <cell r="R205" t="b">
            <v>0</v>
          </cell>
          <cell r="S205">
            <v>0</v>
          </cell>
          <cell r="T205">
            <v>197</v>
          </cell>
        </row>
        <row r="206">
          <cell r="A206">
            <v>205</v>
          </cell>
          <cell r="B206">
            <v>5550</v>
          </cell>
          <cell r="C206" t="str">
            <v>子の神団地</v>
          </cell>
          <cell r="D206" t="str">
            <v>住宅</v>
          </cell>
          <cell r="F206" t="str">
            <v>W</v>
          </cell>
          <cell r="H206">
            <v>1</v>
          </cell>
          <cell r="J206">
            <v>28.05</v>
          </cell>
          <cell r="N206">
            <v>21976</v>
          </cell>
          <cell r="O206" t="b">
            <v>1</v>
          </cell>
          <cell r="P206">
            <v>1</v>
          </cell>
          <cell r="R206" t="b">
            <v>0</v>
          </cell>
          <cell r="S206">
            <v>0</v>
          </cell>
          <cell r="T206">
            <v>197</v>
          </cell>
        </row>
        <row r="207">
          <cell r="A207">
            <v>206</v>
          </cell>
          <cell r="B207">
            <v>5550</v>
          </cell>
          <cell r="C207" t="str">
            <v>子の神団地</v>
          </cell>
          <cell r="D207" t="str">
            <v>住宅</v>
          </cell>
          <cell r="F207" t="str">
            <v>W</v>
          </cell>
          <cell r="H207">
            <v>1</v>
          </cell>
          <cell r="J207">
            <v>28.05</v>
          </cell>
          <cell r="N207">
            <v>21976</v>
          </cell>
          <cell r="O207" t="b">
            <v>1</v>
          </cell>
          <cell r="P207">
            <v>1</v>
          </cell>
          <cell r="R207" t="b">
            <v>0</v>
          </cell>
          <cell r="S207">
            <v>0</v>
          </cell>
          <cell r="T207">
            <v>197</v>
          </cell>
        </row>
        <row r="208">
          <cell r="A208">
            <v>207</v>
          </cell>
          <cell r="B208">
            <v>5550</v>
          </cell>
          <cell r="C208" t="str">
            <v>子の神団地</v>
          </cell>
          <cell r="D208" t="str">
            <v>住宅</v>
          </cell>
          <cell r="F208" t="str">
            <v>W</v>
          </cell>
          <cell r="H208">
            <v>1</v>
          </cell>
          <cell r="J208">
            <v>28.05</v>
          </cell>
          <cell r="N208">
            <v>21976</v>
          </cell>
          <cell r="O208" t="b">
            <v>1</v>
          </cell>
          <cell r="P208">
            <v>1</v>
          </cell>
          <cell r="R208" t="b">
            <v>0</v>
          </cell>
          <cell r="S208">
            <v>0</v>
          </cell>
          <cell r="T208">
            <v>197</v>
          </cell>
        </row>
        <row r="209">
          <cell r="A209">
            <v>208</v>
          </cell>
          <cell r="B209">
            <v>5550</v>
          </cell>
          <cell r="C209" t="str">
            <v>子の神(2)団地</v>
          </cell>
          <cell r="D209" t="str">
            <v>住宅</v>
          </cell>
          <cell r="F209" t="str">
            <v>W</v>
          </cell>
          <cell r="H209">
            <v>1</v>
          </cell>
          <cell r="J209">
            <v>27.98</v>
          </cell>
          <cell r="N209">
            <v>22341</v>
          </cell>
          <cell r="O209" t="b">
            <v>1</v>
          </cell>
          <cell r="P209">
            <v>1</v>
          </cell>
          <cell r="R209" t="b">
            <v>1</v>
          </cell>
          <cell r="S209">
            <v>1</v>
          </cell>
        </row>
        <row r="210">
          <cell r="A210">
            <v>209</v>
          </cell>
          <cell r="B210">
            <v>5550</v>
          </cell>
          <cell r="C210" t="str">
            <v>子の神(2)団地</v>
          </cell>
          <cell r="D210" t="str">
            <v>住宅</v>
          </cell>
          <cell r="F210" t="str">
            <v>W</v>
          </cell>
          <cell r="H210">
            <v>1</v>
          </cell>
          <cell r="J210">
            <v>27.98</v>
          </cell>
          <cell r="N210">
            <v>22341</v>
          </cell>
          <cell r="O210" t="b">
            <v>1</v>
          </cell>
          <cell r="P210">
            <v>1</v>
          </cell>
          <cell r="R210" t="b">
            <v>0</v>
          </cell>
          <cell r="S210">
            <v>0</v>
          </cell>
          <cell r="T210">
            <v>208</v>
          </cell>
        </row>
        <row r="211">
          <cell r="A211">
            <v>210</v>
          </cell>
          <cell r="B211">
            <v>5550</v>
          </cell>
          <cell r="C211" t="str">
            <v>子の神(2)団地</v>
          </cell>
          <cell r="D211" t="str">
            <v>住宅</v>
          </cell>
          <cell r="F211" t="str">
            <v>W</v>
          </cell>
          <cell r="H211">
            <v>1</v>
          </cell>
          <cell r="J211">
            <v>27.98</v>
          </cell>
          <cell r="N211">
            <v>22341</v>
          </cell>
          <cell r="O211" t="b">
            <v>1</v>
          </cell>
          <cell r="P211">
            <v>1</v>
          </cell>
          <cell r="R211" t="b">
            <v>0</v>
          </cell>
          <cell r="S211">
            <v>0</v>
          </cell>
          <cell r="T211">
            <v>208</v>
          </cell>
        </row>
        <row r="212">
          <cell r="A212">
            <v>211</v>
          </cell>
          <cell r="B212">
            <v>5550</v>
          </cell>
          <cell r="C212" t="str">
            <v>子の神(2)団地</v>
          </cell>
          <cell r="D212" t="str">
            <v>住宅</v>
          </cell>
          <cell r="F212" t="str">
            <v>W</v>
          </cell>
          <cell r="H212">
            <v>1</v>
          </cell>
          <cell r="J212">
            <v>27.98</v>
          </cell>
          <cell r="N212">
            <v>22341</v>
          </cell>
          <cell r="O212" t="b">
            <v>1</v>
          </cell>
          <cell r="P212">
            <v>1</v>
          </cell>
          <cell r="R212" t="b">
            <v>0</v>
          </cell>
          <cell r="S212">
            <v>0</v>
          </cell>
          <cell r="T212">
            <v>208</v>
          </cell>
        </row>
        <row r="213">
          <cell r="A213">
            <v>212</v>
          </cell>
          <cell r="B213">
            <v>5550</v>
          </cell>
          <cell r="C213" t="str">
            <v>子の神(2)団地</v>
          </cell>
          <cell r="D213" t="str">
            <v>住宅</v>
          </cell>
          <cell r="F213" t="str">
            <v>W</v>
          </cell>
          <cell r="H213">
            <v>1</v>
          </cell>
          <cell r="J213">
            <v>27.98</v>
          </cell>
          <cell r="N213">
            <v>22341</v>
          </cell>
          <cell r="O213" t="b">
            <v>1</v>
          </cell>
          <cell r="P213">
            <v>1</v>
          </cell>
          <cell r="R213" t="b">
            <v>0</v>
          </cell>
          <cell r="S213">
            <v>0</v>
          </cell>
          <cell r="T213">
            <v>208</v>
          </cell>
        </row>
        <row r="214">
          <cell r="A214">
            <v>213</v>
          </cell>
          <cell r="B214">
            <v>5550</v>
          </cell>
          <cell r="C214" t="str">
            <v>子の神(2)団地</v>
          </cell>
          <cell r="D214" t="str">
            <v>住宅</v>
          </cell>
          <cell r="F214" t="str">
            <v>W</v>
          </cell>
          <cell r="H214">
            <v>1</v>
          </cell>
          <cell r="J214">
            <v>27.98</v>
          </cell>
          <cell r="N214">
            <v>22341</v>
          </cell>
          <cell r="O214" t="b">
            <v>1</v>
          </cell>
          <cell r="P214">
            <v>1</v>
          </cell>
          <cell r="R214" t="b">
            <v>0</v>
          </cell>
          <cell r="S214">
            <v>0</v>
          </cell>
          <cell r="T214">
            <v>208</v>
          </cell>
        </row>
        <row r="215">
          <cell r="A215">
            <v>214</v>
          </cell>
          <cell r="B215">
            <v>5550</v>
          </cell>
          <cell r="C215" t="str">
            <v>子の神(2)団地</v>
          </cell>
          <cell r="D215" t="str">
            <v>住宅</v>
          </cell>
          <cell r="F215" t="str">
            <v>W</v>
          </cell>
          <cell r="H215">
            <v>1</v>
          </cell>
          <cell r="J215">
            <v>27.98</v>
          </cell>
          <cell r="N215">
            <v>22341</v>
          </cell>
          <cell r="O215" t="b">
            <v>1</v>
          </cell>
          <cell r="P215">
            <v>1</v>
          </cell>
          <cell r="R215" t="b">
            <v>0</v>
          </cell>
          <cell r="S215">
            <v>0</v>
          </cell>
          <cell r="T215">
            <v>208</v>
          </cell>
        </row>
        <row r="216">
          <cell r="A216">
            <v>215</v>
          </cell>
          <cell r="B216">
            <v>5550</v>
          </cell>
          <cell r="C216" t="str">
            <v>子の神(2)団地</v>
          </cell>
          <cell r="D216" t="str">
            <v>住宅</v>
          </cell>
          <cell r="F216" t="str">
            <v>W</v>
          </cell>
          <cell r="H216">
            <v>1</v>
          </cell>
          <cell r="J216">
            <v>27.98</v>
          </cell>
          <cell r="N216">
            <v>22341</v>
          </cell>
          <cell r="O216" t="b">
            <v>1</v>
          </cell>
          <cell r="P216">
            <v>1</v>
          </cell>
          <cell r="R216" t="b">
            <v>0</v>
          </cell>
          <cell r="S216">
            <v>0</v>
          </cell>
          <cell r="T216">
            <v>208</v>
          </cell>
        </row>
        <row r="217">
          <cell r="A217">
            <v>216</v>
          </cell>
          <cell r="B217">
            <v>5550</v>
          </cell>
          <cell r="C217" t="str">
            <v>子の神(2)団地</v>
          </cell>
          <cell r="D217" t="str">
            <v>住宅</v>
          </cell>
          <cell r="F217" t="str">
            <v>W</v>
          </cell>
          <cell r="H217">
            <v>1</v>
          </cell>
          <cell r="J217">
            <v>27.98</v>
          </cell>
          <cell r="N217">
            <v>22341</v>
          </cell>
          <cell r="O217" t="b">
            <v>1</v>
          </cell>
          <cell r="P217">
            <v>1</v>
          </cell>
          <cell r="R217" t="b">
            <v>0</v>
          </cell>
          <cell r="S217">
            <v>0</v>
          </cell>
          <cell r="T217">
            <v>208</v>
          </cell>
        </row>
        <row r="218">
          <cell r="A218">
            <v>217</v>
          </cell>
          <cell r="B218">
            <v>5550</v>
          </cell>
          <cell r="C218" t="str">
            <v>子の神(2)団地</v>
          </cell>
          <cell r="D218" t="str">
            <v>住宅</v>
          </cell>
          <cell r="F218" t="str">
            <v>W</v>
          </cell>
          <cell r="H218">
            <v>1</v>
          </cell>
          <cell r="J218">
            <v>27.98</v>
          </cell>
          <cell r="N218">
            <v>22341</v>
          </cell>
          <cell r="O218" t="b">
            <v>1</v>
          </cell>
          <cell r="P218">
            <v>1</v>
          </cell>
          <cell r="R218" t="b">
            <v>0</v>
          </cell>
          <cell r="S218">
            <v>0</v>
          </cell>
          <cell r="T218">
            <v>208</v>
          </cell>
        </row>
        <row r="219">
          <cell r="A219">
            <v>218</v>
          </cell>
          <cell r="B219">
            <v>5550</v>
          </cell>
          <cell r="C219" t="str">
            <v>子の神(2)団地</v>
          </cell>
          <cell r="D219" t="str">
            <v>住宅</v>
          </cell>
          <cell r="F219" t="str">
            <v>W</v>
          </cell>
          <cell r="H219">
            <v>1</v>
          </cell>
          <cell r="J219">
            <v>27.98</v>
          </cell>
          <cell r="N219">
            <v>22341</v>
          </cell>
          <cell r="O219" t="b">
            <v>1</v>
          </cell>
          <cell r="P219">
            <v>1</v>
          </cell>
          <cell r="R219" t="b">
            <v>0</v>
          </cell>
          <cell r="S219">
            <v>0</v>
          </cell>
          <cell r="T219">
            <v>208</v>
          </cell>
        </row>
        <row r="220">
          <cell r="A220">
            <v>219</v>
          </cell>
          <cell r="B220">
            <v>5550</v>
          </cell>
          <cell r="C220" t="str">
            <v>子の神(2)団地</v>
          </cell>
          <cell r="D220" t="str">
            <v>住宅</v>
          </cell>
          <cell r="F220" t="str">
            <v>W</v>
          </cell>
          <cell r="H220">
            <v>1</v>
          </cell>
          <cell r="J220">
            <v>27.98</v>
          </cell>
          <cell r="N220">
            <v>22341</v>
          </cell>
          <cell r="O220" t="b">
            <v>1</v>
          </cell>
          <cell r="P220">
            <v>1</v>
          </cell>
          <cell r="R220" t="b">
            <v>0</v>
          </cell>
          <cell r="S220">
            <v>0</v>
          </cell>
          <cell r="T220">
            <v>208</v>
          </cell>
        </row>
        <row r="221">
          <cell r="A221">
            <v>220</v>
          </cell>
          <cell r="B221">
            <v>5550</v>
          </cell>
          <cell r="C221" t="str">
            <v>子の神(2)団地</v>
          </cell>
          <cell r="D221" t="str">
            <v>住宅</v>
          </cell>
          <cell r="F221" t="str">
            <v>W</v>
          </cell>
          <cell r="H221">
            <v>1</v>
          </cell>
          <cell r="J221">
            <v>27.98</v>
          </cell>
          <cell r="N221">
            <v>22341</v>
          </cell>
          <cell r="O221" t="b">
            <v>1</v>
          </cell>
          <cell r="P221">
            <v>1</v>
          </cell>
          <cell r="R221" t="b">
            <v>0</v>
          </cell>
          <cell r="S221">
            <v>0</v>
          </cell>
          <cell r="T221">
            <v>208</v>
          </cell>
        </row>
        <row r="222">
          <cell r="A222">
            <v>221</v>
          </cell>
          <cell r="B222">
            <v>5550</v>
          </cell>
          <cell r="C222" t="str">
            <v>長谷団地</v>
          </cell>
          <cell r="D222" t="str">
            <v>住宅</v>
          </cell>
          <cell r="F222" t="str">
            <v>W</v>
          </cell>
          <cell r="H222">
            <v>1</v>
          </cell>
          <cell r="J222">
            <v>30.11</v>
          </cell>
          <cell r="N222">
            <v>22706</v>
          </cell>
          <cell r="O222" t="b">
            <v>1</v>
          </cell>
          <cell r="P222">
            <v>1</v>
          </cell>
          <cell r="R222" t="b">
            <v>1</v>
          </cell>
          <cell r="S222">
            <v>1</v>
          </cell>
        </row>
        <row r="223">
          <cell r="A223">
            <v>222</v>
          </cell>
          <cell r="B223">
            <v>5550</v>
          </cell>
          <cell r="C223" t="str">
            <v>長谷団地</v>
          </cell>
          <cell r="D223" t="str">
            <v>住宅</v>
          </cell>
          <cell r="F223" t="str">
            <v>W</v>
          </cell>
          <cell r="H223">
            <v>1</v>
          </cell>
          <cell r="J223">
            <v>30.11</v>
          </cell>
          <cell r="N223">
            <v>22706</v>
          </cell>
          <cell r="O223" t="b">
            <v>1</v>
          </cell>
          <cell r="P223">
            <v>1</v>
          </cell>
          <cell r="R223" t="b">
            <v>0</v>
          </cell>
          <cell r="S223">
            <v>0</v>
          </cell>
          <cell r="T223">
            <v>221</v>
          </cell>
        </row>
        <row r="224">
          <cell r="A224">
            <v>223</v>
          </cell>
          <cell r="B224">
            <v>5550</v>
          </cell>
          <cell r="C224" t="str">
            <v>長谷団地</v>
          </cell>
          <cell r="D224" t="str">
            <v>住宅</v>
          </cell>
          <cell r="F224" t="str">
            <v>W</v>
          </cell>
          <cell r="H224">
            <v>1</v>
          </cell>
          <cell r="J224">
            <v>30.11</v>
          </cell>
          <cell r="N224">
            <v>22706</v>
          </cell>
          <cell r="O224" t="b">
            <v>1</v>
          </cell>
          <cell r="P224">
            <v>1</v>
          </cell>
          <cell r="R224" t="b">
            <v>0</v>
          </cell>
          <cell r="S224">
            <v>0</v>
          </cell>
          <cell r="T224">
            <v>221</v>
          </cell>
        </row>
        <row r="225">
          <cell r="A225">
            <v>224</v>
          </cell>
          <cell r="B225">
            <v>5550</v>
          </cell>
          <cell r="C225" t="str">
            <v>長谷団地</v>
          </cell>
          <cell r="D225" t="str">
            <v>住宅</v>
          </cell>
          <cell r="F225" t="str">
            <v>W</v>
          </cell>
          <cell r="H225">
            <v>1</v>
          </cell>
          <cell r="J225">
            <v>30.11</v>
          </cell>
          <cell r="N225">
            <v>22706</v>
          </cell>
          <cell r="O225" t="b">
            <v>1</v>
          </cell>
          <cell r="P225">
            <v>1</v>
          </cell>
          <cell r="R225" t="b">
            <v>0</v>
          </cell>
          <cell r="S225">
            <v>0</v>
          </cell>
          <cell r="T225">
            <v>221</v>
          </cell>
        </row>
        <row r="226">
          <cell r="A226">
            <v>225</v>
          </cell>
          <cell r="B226">
            <v>5550</v>
          </cell>
          <cell r="C226" t="str">
            <v>長谷団地</v>
          </cell>
          <cell r="D226" t="str">
            <v>住宅</v>
          </cell>
          <cell r="F226" t="str">
            <v>W</v>
          </cell>
          <cell r="H226">
            <v>1</v>
          </cell>
          <cell r="J226">
            <v>30.11</v>
          </cell>
          <cell r="N226">
            <v>22706</v>
          </cell>
          <cell r="O226" t="b">
            <v>1</v>
          </cell>
          <cell r="P226">
            <v>1</v>
          </cell>
          <cell r="R226" t="b">
            <v>0</v>
          </cell>
          <cell r="S226">
            <v>0</v>
          </cell>
          <cell r="T226">
            <v>221</v>
          </cell>
        </row>
        <row r="227">
          <cell r="A227">
            <v>226</v>
          </cell>
          <cell r="B227">
            <v>5550</v>
          </cell>
          <cell r="C227" t="str">
            <v>長谷団地</v>
          </cell>
          <cell r="D227" t="str">
            <v>住宅</v>
          </cell>
          <cell r="F227" t="str">
            <v>W</v>
          </cell>
          <cell r="H227">
            <v>1</v>
          </cell>
          <cell r="J227">
            <v>30.11</v>
          </cell>
          <cell r="N227">
            <v>22706</v>
          </cell>
          <cell r="O227" t="b">
            <v>1</v>
          </cell>
          <cell r="P227">
            <v>1</v>
          </cell>
          <cell r="R227" t="b">
            <v>0</v>
          </cell>
          <cell r="S227">
            <v>0</v>
          </cell>
          <cell r="T227">
            <v>221</v>
          </cell>
        </row>
        <row r="228">
          <cell r="A228">
            <v>227</v>
          </cell>
          <cell r="B228">
            <v>5550</v>
          </cell>
          <cell r="C228" t="str">
            <v>長谷団地</v>
          </cell>
          <cell r="D228" t="str">
            <v>住宅</v>
          </cell>
          <cell r="F228" t="str">
            <v>W</v>
          </cell>
          <cell r="H228">
            <v>1</v>
          </cell>
          <cell r="J228">
            <v>30.11</v>
          </cell>
          <cell r="N228">
            <v>22706</v>
          </cell>
          <cell r="O228" t="b">
            <v>1</v>
          </cell>
          <cell r="P228">
            <v>1</v>
          </cell>
          <cell r="R228" t="b">
            <v>0</v>
          </cell>
          <cell r="S228">
            <v>0</v>
          </cell>
          <cell r="T228">
            <v>221</v>
          </cell>
        </row>
        <row r="229">
          <cell r="A229">
            <v>228</v>
          </cell>
          <cell r="B229">
            <v>5550</v>
          </cell>
          <cell r="C229" t="str">
            <v>堀切団地</v>
          </cell>
          <cell r="D229" t="str">
            <v>住宅</v>
          </cell>
          <cell r="F229" t="str">
            <v>S</v>
          </cell>
          <cell r="H229">
            <v>1</v>
          </cell>
          <cell r="J229">
            <v>157.35</v>
          </cell>
          <cell r="N229">
            <v>24898</v>
          </cell>
          <cell r="O229" t="b">
            <v>1</v>
          </cell>
          <cell r="P229">
            <v>1</v>
          </cell>
          <cell r="R229" t="b">
            <v>1</v>
          </cell>
          <cell r="S229">
            <v>1</v>
          </cell>
        </row>
        <row r="230">
          <cell r="A230">
            <v>229</v>
          </cell>
          <cell r="B230">
            <v>5550</v>
          </cell>
          <cell r="C230" t="str">
            <v>堀切団地</v>
          </cell>
          <cell r="D230" t="str">
            <v>住宅</v>
          </cell>
          <cell r="F230" t="str">
            <v>S</v>
          </cell>
          <cell r="H230">
            <v>1</v>
          </cell>
          <cell r="J230">
            <v>157.35</v>
          </cell>
          <cell r="N230">
            <v>24898</v>
          </cell>
          <cell r="O230" t="b">
            <v>1</v>
          </cell>
          <cell r="P230">
            <v>1</v>
          </cell>
          <cell r="R230" t="b">
            <v>0</v>
          </cell>
          <cell r="S230">
            <v>0</v>
          </cell>
          <cell r="T230">
            <v>228</v>
          </cell>
        </row>
        <row r="231">
          <cell r="A231">
            <v>230</v>
          </cell>
          <cell r="B231">
            <v>5550</v>
          </cell>
          <cell r="C231" t="str">
            <v>吾妻団地</v>
          </cell>
          <cell r="D231" t="str">
            <v>住宅</v>
          </cell>
          <cell r="F231" t="str">
            <v>RC</v>
          </cell>
          <cell r="H231">
            <v>5</v>
          </cell>
          <cell r="J231">
            <v>972.89</v>
          </cell>
          <cell r="N231">
            <v>26724</v>
          </cell>
          <cell r="O231" t="b">
            <v>1</v>
          </cell>
          <cell r="P231">
            <v>1</v>
          </cell>
          <cell r="R231" t="b">
            <v>1</v>
          </cell>
          <cell r="S231">
            <v>1</v>
          </cell>
        </row>
        <row r="232">
          <cell r="A232">
            <v>231</v>
          </cell>
          <cell r="B232">
            <v>5550</v>
          </cell>
          <cell r="C232" t="str">
            <v>吾妻（２）団地</v>
          </cell>
          <cell r="D232" t="str">
            <v>住宅</v>
          </cell>
          <cell r="F232" t="str">
            <v>RC</v>
          </cell>
          <cell r="H232">
            <v>5</v>
          </cell>
          <cell r="J232">
            <v>1256.8900000000001</v>
          </cell>
          <cell r="N232">
            <v>29129</v>
          </cell>
          <cell r="O232" t="b">
            <v>1</v>
          </cell>
          <cell r="P232">
            <v>1</v>
          </cell>
          <cell r="R232" t="b">
            <v>1</v>
          </cell>
          <cell r="S232">
            <v>1</v>
          </cell>
        </row>
        <row r="233">
          <cell r="A233">
            <v>232</v>
          </cell>
          <cell r="B233">
            <v>5550</v>
          </cell>
          <cell r="C233" t="str">
            <v>吾妻（２）団地</v>
          </cell>
          <cell r="D233" t="str">
            <v>ポンプ室</v>
          </cell>
          <cell r="F233" t="str">
            <v>S</v>
          </cell>
          <cell r="H233">
            <v>1</v>
          </cell>
          <cell r="J233">
            <v>30</v>
          </cell>
          <cell r="N233">
            <v>29129</v>
          </cell>
          <cell r="O233" t="b">
            <v>1</v>
          </cell>
          <cell r="P233">
            <v>1</v>
          </cell>
          <cell r="R233" t="b">
            <v>0</v>
          </cell>
          <cell r="S233">
            <v>0</v>
          </cell>
          <cell r="T233">
            <v>231</v>
          </cell>
        </row>
        <row r="234">
          <cell r="A234">
            <v>233</v>
          </cell>
          <cell r="B234">
            <v>5550</v>
          </cell>
          <cell r="C234" t="str">
            <v>富士見町団地</v>
          </cell>
          <cell r="D234" t="str">
            <v>住宅</v>
          </cell>
          <cell r="F234" t="str">
            <v>RC</v>
          </cell>
          <cell r="H234">
            <v>5</v>
          </cell>
          <cell r="J234">
            <v>1906.8</v>
          </cell>
          <cell r="N234">
            <v>30376</v>
          </cell>
          <cell r="O234" t="b">
            <v>1</v>
          </cell>
          <cell r="P234">
            <v>1</v>
          </cell>
          <cell r="R234" t="b">
            <v>1</v>
          </cell>
          <cell r="S234">
            <v>1</v>
          </cell>
          <cell r="W234" t="str">
            <v>済</v>
          </cell>
        </row>
        <row r="235">
          <cell r="A235">
            <v>234</v>
          </cell>
          <cell r="B235">
            <v>5550</v>
          </cell>
          <cell r="C235" t="str">
            <v>富士見町団地</v>
          </cell>
          <cell r="D235" t="str">
            <v>ポンプ室</v>
          </cell>
          <cell r="F235" t="str">
            <v>CB</v>
          </cell>
          <cell r="H235">
            <v>1</v>
          </cell>
          <cell r="J235">
            <v>33</v>
          </cell>
          <cell r="N235">
            <v>30376</v>
          </cell>
          <cell r="O235" t="b">
            <v>1</v>
          </cell>
          <cell r="P235">
            <v>1</v>
          </cell>
          <cell r="R235" t="b">
            <v>0</v>
          </cell>
          <cell r="S235">
            <v>0</v>
          </cell>
          <cell r="T235">
            <v>233</v>
          </cell>
          <cell r="W235" t="str">
            <v>済</v>
          </cell>
        </row>
        <row r="236">
          <cell r="A236">
            <v>235</v>
          </cell>
          <cell r="B236">
            <v>5550</v>
          </cell>
          <cell r="C236" t="str">
            <v>旭町ハイツ</v>
          </cell>
          <cell r="D236" t="str">
            <v>住宅</v>
          </cell>
          <cell r="F236" t="str">
            <v>RC</v>
          </cell>
          <cell r="H236">
            <v>5</v>
          </cell>
          <cell r="J236">
            <v>2069.36</v>
          </cell>
          <cell r="N236">
            <v>32843</v>
          </cell>
          <cell r="O236" t="b">
            <v>1</v>
          </cell>
          <cell r="P236">
            <v>1</v>
          </cell>
          <cell r="R236" t="b">
            <v>1</v>
          </cell>
          <cell r="S236">
            <v>1</v>
          </cell>
          <cell r="W236" t="str">
            <v>済</v>
          </cell>
        </row>
        <row r="237">
          <cell r="A237">
            <v>236</v>
          </cell>
          <cell r="B237">
            <v>5550</v>
          </cell>
          <cell r="C237" t="str">
            <v>旭町ハイツ</v>
          </cell>
          <cell r="D237" t="str">
            <v>ポンプ室棟</v>
          </cell>
          <cell r="F237" t="str">
            <v>S</v>
          </cell>
          <cell r="H237">
            <v>1</v>
          </cell>
          <cell r="J237">
            <v>32</v>
          </cell>
          <cell r="N237">
            <v>32843</v>
          </cell>
          <cell r="O237" t="b">
            <v>1</v>
          </cell>
          <cell r="P237">
            <v>1</v>
          </cell>
          <cell r="R237" t="b">
            <v>0</v>
          </cell>
          <cell r="S237">
            <v>0</v>
          </cell>
          <cell r="T237">
            <v>235</v>
          </cell>
          <cell r="W237" t="str">
            <v>済</v>
          </cell>
        </row>
        <row r="238">
          <cell r="A238">
            <v>237</v>
          </cell>
          <cell r="B238">
            <v>5550</v>
          </cell>
          <cell r="C238" t="str">
            <v>妻田東ハイツ（１）</v>
          </cell>
          <cell r="D238" t="str">
            <v>住宅</v>
          </cell>
          <cell r="F238" t="str">
            <v>RC</v>
          </cell>
          <cell r="H238">
            <v>5</v>
          </cell>
          <cell r="J238">
            <v>2091.0500000000002</v>
          </cell>
          <cell r="N238">
            <v>33878</v>
          </cell>
          <cell r="O238" t="b">
            <v>1</v>
          </cell>
          <cell r="P238">
            <v>1</v>
          </cell>
          <cell r="R238" t="b">
            <v>1</v>
          </cell>
          <cell r="S238">
            <v>1</v>
          </cell>
        </row>
        <row r="239">
          <cell r="A239">
            <v>238</v>
          </cell>
          <cell r="B239">
            <v>5550</v>
          </cell>
          <cell r="C239" t="str">
            <v>妻田東ハイツ（１）</v>
          </cell>
          <cell r="D239" t="str">
            <v>ポンプ室</v>
          </cell>
          <cell r="F239" t="str">
            <v>RC</v>
          </cell>
          <cell r="H239">
            <v>1</v>
          </cell>
          <cell r="J239">
            <v>55</v>
          </cell>
          <cell r="N239">
            <v>33878</v>
          </cell>
          <cell r="O239" t="b">
            <v>1</v>
          </cell>
          <cell r="P239">
            <v>1</v>
          </cell>
          <cell r="R239" t="b">
            <v>0</v>
          </cell>
          <cell r="S239">
            <v>0</v>
          </cell>
          <cell r="T239">
            <v>237</v>
          </cell>
        </row>
        <row r="240">
          <cell r="A240">
            <v>239</v>
          </cell>
          <cell r="B240">
            <v>5550</v>
          </cell>
          <cell r="C240" t="str">
            <v>妻田東ハイツ（１）</v>
          </cell>
          <cell r="D240" t="str">
            <v>自転車置場</v>
          </cell>
          <cell r="F240" t="str">
            <v>S</v>
          </cell>
          <cell r="H240">
            <v>1</v>
          </cell>
          <cell r="J240">
            <v>18</v>
          </cell>
          <cell r="N240">
            <v>33878</v>
          </cell>
          <cell r="O240" t="b">
            <v>1</v>
          </cell>
          <cell r="P240">
            <v>1</v>
          </cell>
          <cell r="R240" t="b">
            <v>0</v>
          </cell>
          <cell r="S240">
            <v>0</v>
          </cell>
          <cell r="T240">
            <v>237</v>
          </cell>
        </row>
        <row r="241">
          <cell r="A241">
            <v>240</v>
          </cell>
          <cell r="B241">
            <v>5550</v>
          </cell>
          <cell r="C241" t="str">
            <v>妻田東ハイツ（１）</v>
          </cell>
          <cell r="D241" t="str">
            <v>自転車置場</v>
          </cell>
          <cell r="F241" t="str">
            <v>S</v>
          </cell>
          <cell r="H241">
            <v>1</v>
          </cell>
          <cell r="J241">
            <v>18</v>
          </cell>
          <cell r="N241">
            <v>33878</v>
          </cell>
          <cell r="O241" t="b">
            <v>1</v>
          </cell>
          <cell r="P241">
            <v>1</v>
          </cell>
          <cell r="R241" t="b">
            <v>0</v>
          </cell>
          <cell r="S241">
            <v>0</v>
          </cell>
          <cell r="T241">
            <v>237</v>
          </cell>
        </row>
        <row r="242">
          <cell r="A242">
            <v>241</v>
          </cell>
          <cell r="B242">
            <v>5550</v>
          </cell>
          <cell r="C242" t="str">
            <v>妻田東ハイツ</v>
          </cell>
          <cell r="D242" t="str">
            <v>集会所</v>
          </cell>
          <cell r="F242" t="str">
            <v>S</v>
          </cell>
          <cell r="H242">
            <v>1</v>
          </cell>
          <cell r="J242">
            <v>50.97</v>
          </cell>
          <cell r="N242">
            <v>34731</v>
          </cell>
          <cell r="O242" t="b">
            <v>1</v>
          </cell>
          <cell r="P242">
            <v>1</v>
          </cell>
          <cell r="R242" t="b">
            <v>1</v>
          </cell>
          <cell r="S242">
            <v>1</v>
          </cell>
        </row>
        <row r="243">
          <cell r="A243">
            <v>242</v>
          </cell>
          <cell r="B243">
            <v>5550</v>
          </cell>
          <cell r="C243" t="str">
            <v>妻田東ハイツ（２）</v>
          </cell>
          <cell r="D243" t="str">
            <v>住宅</v>
          </cell>
          <cell r="F243" t="str">
            <v>RC</v>
          </cell>
          <cell r="H243">
            <v>5</v>
          </cell>
          <cell r="J243">
            <v>1407.12</v>
          </cell>
          <cell r="N243">
            <v>34578</v>
          </cell>
          <cell r="O243" t="b">
            <v>1</v>
          </cell>
          <cell r="P243">
            <v>1</v>
          </cell>
          <cell r="R243" t="b">
            <v>1</v>
          </cell>
          <cell r="S243">
            <v>1</v>
          </cell>
        </row>
        <row r="244">
          <cell r="A244">
            <v>243</v>
          </cell>
          <cell r="B244">
            <v>5550</v>
          </cell>
          <cell r="C244" t="str">
            <v>妻田東ハイツ（２）</v>
          </cell>
          <cell r="D244" t="str">
            <v>自転車置場</v>
          </cell>
          <cell r="F244" t="str">
            <v>S</v>
          </cell>
          <cell r="H244">
            <v>1</v>
          </cell>
          <cell r="J244">
            <v>24</v>
          </cell>
          <cell r="N244">
            <v>34578</v>
          </cell>
          <cell r="O244" t="b">
            <v>1</v>
          </cell>
          <cell r="P244">
            <v>1</v>
          </cell>
          <cell r="R244" t="b">
            <v>0</v>
          </cell>
          <cell r="S244">
            <v>0</v>
          </cell>
          <cell r="T244">
            <v>242</v>
          </cell>
        </row>
        <row r="245">
          <cell r="A245">
            <v>244</v>
          </cell>
          <cell r="B245">
            <v>5550</v>
          </cell>
          <cell r="C245" t="str">
            <v>妻田東ハイツ（３）</v>
          </cell>
          <cell r="D245" t="str">
            <v>住宅</v>
          </cell>
          <cell r="F245" t="str">
            <v>RC</v>
          </cell>
          <cell r="H245">
            <v>5</v>
          </cell>
          <cell r="J245">
            <v>2591.1799999999998</v>
          </cell>
          <cell r="N245">
            <v>34973</v>
          </cell>
          <cell r="O245" t="b">
            <v>1</v>
          </cell>
          <cell r="P245">
            <v>1</v>
          </cell>
          <cell r="R245" t="b">
            <v>1</v>
          </cell>
          <cell r="S245">
            <v>1</v>
          </cell>
        </row>
        <row r="246">
          <cell r="A246">
            <v>245</v>
          </cell>
          <cell r="B246">
            <v>5550</v>
          </cell>
          <cell r="C246" t="str">
            <v>妻田東ハイツ（３）</v>
          </cell>
          <cell r="D246" t="str">
            <v>車庫</v>
          </cell>
          <cell r="F246" t="str">
            <v>RC</v>
          </cell>
          <cell r="H246">
            <v>1</v>
          </cell>
          <cell r="J246">
            <v>137.08000000000001</v>
          </cell>
          <cell r="N246">
            <v>34973</v>
          </cell>
          <cell r="O246" t="b">
            <v>1</v>
          </cell>
          <cell r="P246">
            <v>1</v>
          </cell>
          <cell r="R246" t="b">
            <v>0</v>
          </cell>
          <cell r="S246">
            <v>0</v>
          </cell>
          <cell r="T246">
            <v>244</v>
          </cell>
        </row>
        <row r="247">
          <cell r="A247">
            <v>246</v>
          </cell>
          <cell r="B247">
            <v>5550</v>
          </cell>
          <cell r="C247" t="str">
            <v>妻田東ハイツ（３）</v>
          </cell>
          <cell r="D247" t="str">
            <v>自転車置場</v>
          </cell>
          <cell r="F247" t="str">
            <v>S</v>
          </cell>
          <cell r="H247">
            <v>1</v>
          </cell>
          <cell r="J247">
            <v>23.32</v>
          </cell>
          <cell r="N247">
            <v>34973</v>
          </cell>
          <cell r="O247" t="b">
            <v>1</v>
          </cell>
          <cell r="P247">
            <v>1</v>
          </cell>
          <cell r="R247" t="b">
            <v>0</v>
          </cell>
          <cell r="S247">
            <v>0</v>
          </cell>
          <cell r="T247">
            <v>244</v>
          </cell>
        </row>
        <row r="248">
          <cell r="A248">
            <v>247</v>
          </cell>
          <cell r="B248">
            <v>5550</v>
          </cell>
          <cell r="C248" t="str">
            <v>妻田東ハイツ（３）</v>
          </cell>
          <cell r="D248" t="str">
            <v>自転車置場</v>
          </cell>
          <cell r="F248" t="str">
            <v>S</v>
          </cell>
          <cell r="H248">
            <v>1</v>
          </cell>
          <cell r="J248">
            <v>23.32</v>
          </cell>
          <cell r="N248">
            <v>34973</v>
          </cell>
          <cell r="O248" t="b">
            <v>1</v>
          </cell>
          <cell r="P248">
            <v>1</v>
          </cell>
          <cell r="R248" t="b">
            <v>0</v>
          </cell>
          <cell r="S248">
            <v>0</v>
          </cell>
          <cell r="T248">
            <v>244</v>
          </cell>
        </row>
        <row r="249">
          <cell r="A249">
            <v>248</v>
          </cell>
          <cell r="B249">
            <v>5550</v>
          </cell>
          <cell r="C249" t="str">
            <v>妻田ひびき公園</v>
          </cell>
          <cell r="D249" t="str">
            <v>便所</v>
          </cell>
          <cell r="F249" t="str">
            <v>RC</v>
          </cell>
          <cell r="H249">
            <v>1</v>
          </cell>
          <cell r="J249">
            <v>34.24</v>
          </cell>
          <cell r="N249">
            <v>34973</v>
          </cell>
          <cell r="O249" t="b">
            <v>1</v>
          </cell>
          <cell r="P249">
            <v>1</v>
          </cell>
          <cell r="R249" t="b">
            <v>1</v>
          </cell>
          <cell r="S249">
            <v>1</v>
          </cell>
        </row>
        <row r="250">
          <cell r="A250">
            <v>249</v>
          </cell>
          <cell r="B250">
            <v>5550</v>
          </cell>
          <cell r="C250" t="str">
            <v>妻田ひびき公園</v>
          </cell>
          <cell r="D250" t="str">
            <v>倉庫</v>
          </cell>
          <cell r="F250" t="str">
            <v>RC</v>
          </cell>
          <cell r="H250">
            <v>1</v>
          </cell>
          <cell r="J250">
            <v>21.05</v>
          </cell>
          <cell r="N250">
            <v>34973</v>
          </cell>
          <cell r="O250" t="b">
            <v>1</v>
          </cell>
          <cell r="P250">
            <v>1</v>
          </cell>
          <cell r="R250" t="b">
            <v>0</v>
          </cell>
          <cell r="S250">
            <v>0</v>
          </cell>
          <cell r="T250">
            <v>248</v>
          </cell>
        </row>
        <row r="251">
          <cell r="A251">
            <v>250</v>
          </cell>
          <cell r="B251">
            <v>5550</v>
          </cell>
          <cell r="C251" t="str">
            <v>宮の里ハイツ</v>
          </cell>
          <cell r="D251" t="str">
            <v>住宅</v>
          </cell>
          <cell r="F251" t="str">
            <v>SRC</v>
          </cell>
          <cell r="H251">
            <v>7</v>
          </cell>
          <cell r="J251">
            <v>5375.96</v>
          </cell>
          <cell r="N251">
            <v>36100</v>
          </cell>
          <cell r="O251" t="b">
            <v>1</v>
          </cell>
          <cell r="P251">
            <v>1</v>
          </cell>
          <cell r="R251" t="b">
            <v>1</v>
          </cell>
          <cell r="S251">
            <v>1</v>
          </cell>
        </row>
        <row r="252">
          <cell r="A252">
            <v>251</v>
          </cell>
          <cell r="B252">
            <v>5550</v>
          </cell>
          <cell r="C252" t="str">
            <v>宮の里ハイツ</v>
          </cell>
          <cell r="D252" t="str">
            <v>設備棟</v>
          </cell>
          <cell r="F252" t="str">
            <v>RC</v>
          </cell>
          <cell r="H252">
            <v>1</v>
          </cell>
          <cell r="J252">
            <v>68.400000000000006</v>
          </cell>
          <cell r="N252">
            <v>36100</v>
          </cell>
          <cell r="O252" t="b">
            <v>1</v>
          </cell>
          <cell r="P252">
            <v>1</v>
          </cell>
          <cell r="R252" t="b">
            <v>0</v>
          </cell>
          <cell r="S252">
            <v>0</v>
          </cell>
          <cell r="T252">
            <v>250</v>
          </cell>
        </row>
        <row r="253">
          <cell r="A253">
            <v>252</v>
          </cell>
          <cell r="B253">
            <v>5550</v>
          </cell>
          <cell r="C253" t="str">
            <v>宮の里ハイツ</v>
          </cell>
          <cell r="D253" t="str">
            <v>自転車置場</v>
          </cell>
          <cell r="F253" t="str">
            <v>S</v>
          </cell>
          <cell r="H253">
            <v>1</v>
          </cell>
          <cell r="J253">
            <v>19.91</v>
          </cell>
          <cell r="N253">
            <v>36100</v>
          </cell>
          <cell r="O253" t="b">
            <v>1</v>
          </cell>
          <cell r="P253">
            <v>1</v>
          </cell>
          <cell r="R253" t="b">
            <v>0</v>
          </cell>
          <cell r="S253">
            <v>0</v>
          </cell>
          <cell r="T253">
            <v>250</v>
          </cell>
        </row>
        <row r="254">
          <cell r="A254">
            <v>253</v>
          </cell>
          <cell r="B254">
            <v>5550</v>
          </cell>
          <cell r="C254" t="str">
            <v>宮の里ハイツ</v>
          </cell>
          <cell r="D254" t="str">
            <v>自転車置場</v>
          </cell>
          <cell r="F254" t="str">
            <v>S</v>
          </cell>
          <cell r="H254">
            <v>1</v>
          </cell>
          <cell r="J254">
            <v>19.91</v>
          </cell>
          <cell r="N254">
            <v>36100</v>
          </cell>
          <cell r="O254" t="b">
            <v>1</v>
          </cell>
          <cell r="P254">
            <v>1</v>
          </cell>
          <cell r="R254" t="b">
            <v>0</v>
          </cell>
          <cell r="S254">
            <v>0</v>
          </cell>
          <cell r="T254">
            <v>250</v>
          </cell>
        </row>
        <row r="255">
          <cell r="A255">
            <v>254</v>
          </cell>
          <cell r="B255">
            <v>5550</v>
          </cell>
          <cell r="C255" t="str">
            <v>宮の里ハイツ</v>
          </cell>
          <cell r="D255" t="str">
            <v>自転車置場</v>
          </cell>
          <cell r="F255" t="str">
            <v>S</v>
          </cell>
          <cell r="H255">
            <v>1</v>
          </cell>
          <cell r="J255">
            <v>19.91</v>
          </cell>
          <cell r="N255">
            <v>36100</v>
          </cell>
          <cell r="O255" t="b">
            <v>1</v>
          </cell>
          <cell r="P255">
            <v>1</v>
          </cell>
          <cell r="R255" t="b">
            <v>0</v>
          </cell>
          <cell r="S255">
            <v>0</v>
          </cell>
          <cell r="T255">
            <v>250</v>
          </cell>
        </row>
        <row r="256">
          <cell r="A256">
            <v>255</v>
          </cell>
          <cell r="B256">
            <v>5550</v>
          </cell>
          <cell r="C256" t="str">
            <v>宮の里ハイツ</v>
          </cell>
          <cell r="D256" t="str">
            <v>自転車置場</v>
          </cell>
          <cell r="F256" t="str">
            <v>S</v>
          </cell>
          <cell r="H256">
            <v>1</v>
          </cell>
          <cell r="J256">
            <v>19.91</v>
          </cell>
          <cell r="N256">
            <v>36100</v>
          </cell>
          <cell r="O256" t="b">
            <v>1</v>
          </cell>
          <cell r="P256">
            <v>1</v>
          </cell>
          <cell r="R256" t="b">
            <v>0</v>
          </cell>
          <cell r="S256">
            <v>0</v>
          </cell>
          <cell r="T256">
            <v>250</v>
          </cell>
        </row>
        <row r="257">
          <cell r="A257">
            <v>256</v>
          </cell>
          <cell r="B257">
            <v>5550</v>
          </cell>
          <cell r="C257" t="str">
            <v>宮の里ハイツ</v>
          </cell>
          <cell r="D257" t="str">
            <v>自転車置場</v>
          </cell>
          <cell r="F257" t="str">
            <v>S</v>
          </cell>
          <cell r="H257">
            <v>1</v>
          </cell>
          <cell r="J257">
            <v>19.91</v>
          </cell>
          <cell r="N257">
            <v>36100</v>
          </cell>
          <cell r="O257" t="b">
            <v>1</v>
          </cell>
          <cell r="P257">
            <v>1</v>
          </cell>
          <cell r="R257" t="b">
            <v>0</v>
          </cell>
          <cell r="S257">
            <v>0</v>
          </cell>
          <cell r="T257">
            <v>250</v>
          </cell>
        </row>
        <row r="258">
          <cell r="A258">
            <v>257</v>
          </cell>
          <cell r="B258">
            <v>5550</v>
          </cell>
          <cell r="C258" t="str">
            <v>宮の里ハイツ</v>
          </cell>
          <cell r="D258" t="str">
            <v>自転車置場</v>
          </cell>
          <cell r="F258" t="str">
            <v>S</v>
          </cell>
          <cell r="H258">
            <v>1</v>
          </cell>
          <cell r="J258">
            <v>19.91</v>
          </cell>
          <cell r="N258">
            <v>36100</v>
          </cell>
          <cell r="O258" t="b">
            <v>1</v>
          </cell>
          <cell r="P258">
            <v>1</v>
          </cell>
          <cell r="R258" t="b">
            <v>0</v>
          </cell>
          <cell r="S258">
            <v>0</v>
          </cell>
          <cell r="T258">
            <v>250</v>
          </cell>
        </row>
        <row r="259">
          <cell r="A259">
            <v>258</v>
          </cell>
          <cell r="B259">
            <v>5550</v>
          </cell>
          <cell r="C259" t="str">
            <v>宮の里ハイツ</v>
          </cell>
          <cell r="D259" t="str">
            <v>自転車置場</v>
          </cell>
          <cell r="F259" t="str">
            <v>S</v>
          </cell>
          <cell r="H259">
            <v>1</v>
          </cell>
          <cell r="J259">
            <v>19.91</v>
          </cell>
          <cell r="N259">
            <v>36100</v>
          </cell>
          <cell r="O259" t="b">
            <v>1</v>
          </cell>
          <cell r="P259">
            <v>1</v>
          </cell>
          <cell r="R259" t="b">
            <v>0</v>
          </cell>
          <cell r="S259">
            <v>0</v>
          </cell>
          <cell r="T259">
            <v>250</v>
          </cell>
        </row>
        <row r="260">
          <cell r="A260">
            <v>259</v>
          </cell>
          <cell r="B260">
            <v>5550</v>
          </cell>
          <cell r="C260" t="str">
            <v>宮の里ハイツ</v>
          </cell>
          <cell r="D260" t="str">
            <v>自転車置場</v>
          </cell>
          <cell r="F260" t="str">
            <v>S</v>
          </cell>
          <cell r="H260">
            <v>1</v>
          </cell>
          <cell r="J260">
            <v>19.91</v>
          </cell>
          <cell r="N260">
            <v>36100</v>
          </cell>
          <cell r="O260" t="b">
            <v>1</v>
          </cell>
          <cell r="P260">
            <v>1</v>
          </cell>
          <cell r="R260" t="b">
            <v>0</v>
          </cell>
          <cell r="S260">
            <v>0</v>
          </cell>
          <cell r="T260">
            <v>250</v>
          </cell>
        </row>
        <row r="261">
          <cell r="A261">
            <v>260</v>
          </cell>
          <cell r="B261">
            <v>5550</v>
          </cell>
          <cell r="C261" t="str">
            <v>宮の里ハイツ</v>
          </cell>
          <cell r="D261" t="str">
            <v>自転車置場</v>
          </cell>
          <cell r="F261" t="str">
            <v>S</v>
          </cell>
          <cell r="H261">
            <v>1</v>
          </cell>
          <cell r="J261">
            <v>19.91</v>
          </cell>
          <cell r="N261">
            <v>36100</v>
          </cell>
          <cell r="O261" t="b">
            <v>1</v>
          </cell>
          <cell r="P261">
            <v>1</v>
          </cell>
          <cell r="R261" t="b">
            <v>0</v>
          </cell>
          <cell r="S261">
            <v>0</v>
          </cell>
          <cell r="T261">
            <v>250</v>
          </cell>
        </row>
        <row r="262">
          <cell r="A262">
            <v>261</v>
          </cell>
          <cell r="B262">
            <v>5550</v>
          </cell>
          <cell r="C262" t="str">
            <v>上向原ハイツＡ</v>
          </cell>
          <cell r="D262" t="str">
            <v>住宅</v>
          </cell>
          <cell r="F262" t="str">
            <v>RC</v>
          </cell>
          <cell r="H262">
            <v>1</v>
          </cell>
          <cell r="J262">
            <v>3163.45</v>
          </cell>
          <cell r="N262">
            <v>37591</v>
          </cell>
          <cell r="O262" t="b">
            <v>1</v>
          </cell>
          <cell r="P262">
            <v>1</v>
          </cell>
          <cell r="R262" t="b">
            <v>1</v>
          </cell>
          <cell r="S262">
            <v>1</v>
          </cell>
        </row>
        <row r="263">
          <cell r="A263">
            <v>262</v>
          </cell>
          <cell r="B263">
            <v>5550</v>
          </cell>
          <cell r="C263" t="str">
            <v>上向原ハイツＡ</v>
          </cell>
          <cell r="D263" t="str">
            <v>自転車置場</v>
          </cell>
          <cell r="F263" t="str">
            <v>S</v>
          </cell>
          <cell r="H263">
            <v>1</v>
          </cell>
          <cell r="J263">
            <v>23.67</v>
          </cell>
          <cell r="N263">
            <v>37591</v>
          </cell>
          <cell r="O263" t="b">
            <v>1</v>
          </cell>
          <cell r="P263">
            <v>1</v>
          </cell>
          <cell r="R263" t="b">
            <v>0</v>
          </cell>
          <cell r="S263">
            <v>0</v>
          </cell>
          <cell r="T263">
            <v>261</v>
          </cell>
        </row>
        <row r="264">
          <cell r="A264">
            <v>263</v>
          </cell>
          <cell r="B264">
            <v>5550</v>
          </cell>
          <cell r="C264" t="str">
            <v>上向原ハイツＡ</v>
          </cell>
          <cell r="D264" t="str">
            <v>自転車置場</v>
          </cell>
          <cell r="F264" t="str">
            <v>S</v>
          </cell>
          <cell r="H264">
            <v>1</v>
          </cell>
          <cell r="J264">
            <v>23.67</v>
          </cell>
          <cell r="N264">
            <v>37591</v>
          </cell>
          <cell r="O264" t="b">
            <v>1</v>
          </cell>
          <cell r="P264">
            <v>1</v>
          </cell>
          <cell r="R264" t="b">
            <v>0</v>
          </cell>
          <cell r="S264">
            <v>0</v>
          </cell>
          <cell r="T264">
            <v>261</v>
          </cell>
        </row>
        <row r="265">
          <cell r="A265">
            <v>264</v>
          </cell>
          <cell r="B265">
            <v>5550</v>
          </cell>
          <cell r="C265" t="str">
            <v>上向原ハイツＡ</v>
          </cell>
          <cell r="D265" t="str">
            <v>自転車置場</v>
          </cell>
          <cell r="F265" t="str">
            <v>S</v>
          </cell>
          <cell r="H265">
            <v>1</v>
          </cell>
          <cell r="J265">
            <v>23.67</v>
          </cell>
          <cell r="N265">
            <v>37591</v>
          </cell>
          <cell r="O265" t="b">
            <v>1</v>
          </cell>
          <cell r="P265">
            <v>1</v>
          </cell>
          <cell r="R265" t="b">
            <v>0</v>
          </cell>
          <cell r="S265">
            <v>0</v>
          </cell>
          <cell r="T265">
            <v>261</v>
          </cell>
        </row>
        <row r="266">
          <cell r="A266">
            <v>265</v>
          </cell>
          <cell r="B266">
            <v>5550</v>
          </cell>
          <cell r="C266" t="str">
            <v>上向原ハイツ</v>
          </cell>
          <cell r="D266" t="str">
            <v>集会所</v>
          </cell>
          <cell r="F266" t="str">
            <v>S</v>
          </cell>
          <cell r="H266">
            <v>1</v>
          </cell>
          <cell r="J266">
            <v>185.19</v>
          </cell>
          <cell r="N266">
            <v>37681</v>
          </cell>
          <cell r="O266" t="b">
            <v>1</v>
          </cell>
          <cell r="P266">
            <v>1</v>
          </cell>
          <cell r="R266" t="b">
            <v>1</v>
          </cell>
          <cell r="S266">
            <v>1</v>
          </cell>
        </row>
        <row r="267">
          <cell r="A267">
            <v>266</v>
          </cell>
          <cell r="B267">
            <v>5550</v>
          </cell>
          <cell r="C267" t="str">
            <v>上向原ハイツＢ</v>
          </cell>
          <cell r="D267" t="str">
            <v>住宅</v>
          </cell>
          <cell r="F267" t="str">
            <v>RC</v>
          </cell>
          <cell r="H267">
            <v>4</v>
          </cell>
          <cell r="J267">
            <v>2620.64</v>
          </cell>
          <cell r="N267">
            <v>38777</v>
          </cell>
          <cell r="O267" t="b">
            <v>1</v>
          </cell>
          <cell r="P267">
            <v>1</v>
          </cell>
          <cell r="R267" t="b">
            <v>1</v>
          </cell>
          <cell r="S267">
            <v>1</v>
          </cell>
        </row>
        <row r="268">
          <cell r="A268">
            <v>267</v>
          </cell>
          <cell r="B268">
            <v>5550</v>
          </cell>
          <cell r="C268" t="str">
            <v>上向原ハイツＢ</v>
          </cell>
          <cell r="D268" t="str">
            <v>自転車置場</v>
          </cell>
          <cell r="F268" t="str">
            <v>S</v>
          </cell>
          <cell r="H268">
            <v>1</v>
          </cell>
          <cell r="J268">
            <v>10.8</v>
          </cell>
          <cell r="N268">
            <v>38777</v>
          </cell>
          <cell r="O268" t="b">
            <v>1</v>
          </cell>
          <cell r="P268">
            <v>1</v>
          </cell>
          <cell r="R268" t="b">
            <v>0</v>
          </cell>
          <cell r="S268">
            <v>0</v>
          </cell>
          <cell r="T268">
            <v>266</v>
          </cell>
        </row>
        <row r="269">
          <cell r="A269">
            <v>268</v>
          </cell>
          <cell r="B269">
            <v>5550</v>
          </cell>
          <cell r="C269" t="str">
            <v>上向原ハイツＢ</v>
          </cell>
          <cell r="D269" t="str">
            <v>自転車置場</v>
          </cell>
          <cell r="F269" t="str">
            <v>S</v>
          </cell>
          <cell r="H269">
            <v>1</v>
          </cell>
          <cell r="J269">
            <v>10.8</v>
          </cell>
          <cell r="N269">
            <v>38777</v>
          </cell>
          <cell r="O269" t="b">
            <v>1</v>
          </cell>
          <cell r="P269">
            <v>1</v>
          </cell>
          <cell r="R269" t="b">
            <v>0</v>
          </cell>
          <cell r="S269">
            <v>0</v>
          </cell>
          <cell r="T269">
            <v>266</v>
          </cell>
        </row>
        <row r="270">
          <cell r="A270">
            <v>269</v>
          </cell>
          <cell r="B270">
            <v>5550</v>
          </cell>
          <cell r="C270" t="str">
            <v>上向原ハイツＢ</v>
          </cell>
          <cell r="D270" t="str">
            <v>自転車置場</v>
          </cell>
          <cell r="F270" t="str">
            <v>S</v>
          </cell>
          <cell r="H270">
            <v>1</v>
          </cell>
          <cell r="J270">
            <v>10.8</v>
          </cell>
          <cell r="N270">
            <v>38777</v>
          </cell>
          <cell r="O270" t="b">
            <v>1</v>
          </cell>
          <cell r="P270">
            <v>1</v>
          </cell>
          <cell r="R270" t="b">
            <v>0</v>
          </cell>
          <cell r="S270">
            <v>0</v>
          </cell>
          <cell r="T270">
            <v>266</v>
          </cell>
        </row>
        <row r="271">
          <cell r="A271">
            <v>270</v>
          </cell>
          <cell r="B271">
            <v>5550</v>
          </cell>
          <cell r="C271" t="str">
            <v>上向原ハイツＢ</v>
          </cell>
          <cell r="D271" t="str">
            <v>自転車置場</v>
          </cell>
          <cell r="F271" t="str">
            <v>S</v>
          </cell>
          <cell r="H271">
            <v>1</v>
          </cell>
          <cell r="J271">
            <v>10.8</v>
          </cell>
          <cell r="N271">
            <v>38777</v>
          </cell>
          <cell r="O271" t="b">
            <v>1</v>
          </cell>
          <cell r="P271">
            <v>1</v>
          </cell>
          <cell r="R271" t="b">
            <v>0</v>
          </cell>
          <cell r="S271">
            <v>0</v>
          </cell>
          <cell r="T271">
            <v>266</v>
          </cell>
        </row>
        <row r="272">
          <cell r="A272">
            <v>271</v>
          </cell>
          <cell r="B272">
            <v>5550</v>
          </cell>
          <cell r="C272" t="str">
            <v>上向原ハイツＢ</v>
          </cell>
          <cell r="D272" t="str">
            <v>自転車置場</v>
          </cell>
          <cell r="F272" t="str">
            <v>S</v>
          </cell>
          <cell r="H272">
            <v>1</v>
          </cell>
          <cell r="J272">
            <v>10.8</v>
          </cell>
          <cell r="N272">
            <v>38777</v>
          </cell>
          <cell r="O272" t="b">
            <v>1</v>
          </cell>
          <cell r="P272">
            <v>1</v>
          </cell>
          <cell r="R272" t="b">
            <v>0</v>
          </cell>
          <cell r="S272">
            <v>0</v>
          </cell>
          <cell r="T272">
            <v>266</v>
          </cell>
        </row>
        <row r="273">
          <cell r="A273">
            <v>272</v>
          </cell>
          <cell r="B273">
            <v>5550</v>
          </cell>
          <cell r="C273" t="str">
            <v>（仮称）戸室ハイツ</v>
          </cell>
          <cell r="D273" t="str">
            <v>便所</v>
          </cell>
          <cell r="F273" t="str">
            <v>S</v>
          </cell>
          <cell r="H273">
            <v>1</v>
          </cell>
          <cell r="J273">
            <v>3.74</v>
          </cell>
          <cell r="N273">
            <v>37469</v>
          </cell>
          <cell r="O273" t="b">
            <v>1</v>
          </cell>
          <cell r="P273">
            <v>1</v>
          </cell>
          <cell r="R273" t="b">
            <v>1</v>
          </cell>
          <cell r="S273">
            <v>1</v>
          </cell>
        </row>
        <row r="274">
          <cell r="A274">
            <v>273</v>
          </cell>
          <cell r="B274">
            <v>6300</v>
          </cell>
          <cell r="C274" t="str">
            <v>厚木消防署本署</v>
          </cell>
          <cell r="D274" t="str">
            <v>本署</v>
          </cell>
          <cell r="F274" t="str">
            <v>RC</v>
          </cell>
          <cell r="H274">
            <v>3</v>
          </cell>
          <cell r="I274">
            <v>1</v>
          </cell>
          <cell r="J274">
            <v>2070.1799999999998</v>
          </cell>
          <cell r="N274">
            <v>26480</v>
          </cell>
          <cell r="O274" t="b">
            <v>1</v>
          </cell>
          <cell r="P274">
            <v>1</v>
          </cell>
          <cell r="R274" t="b">
            <v>1</v>
          </cell>
          <cell r="S274">
            <v>1</v>
          </cell>
        </row>
        <row r="275">
          <cell r="A275">
            <v>274</v>
          </cell>
          <cell r="B275">
            <v>6300</v>
          </cell>
          <cell r="C275" t="str">
            <v>厚木消防署本署</v>
          </cell>
          <cell r="D275" t="str">
            <v>訓練塔</v>
          </cell>
          <cell r="F275" t="str">
            <v>RC</v>
          </cell>
          <cell r="H275">
            <v>3</v>
          </cell>
          <cell r="J275">
            <v>50.8</v>
          </cell>
          <cell r="N275">
            <v>26480</v>
          </cell>
          <cell r="O275" t="b">
            <v>1</v>
          </cell>
          <cell r="P275">
            <v>1</v>
          </cell>
          <cell r="R275" t="b">
            <v>0</v>
          </cell>
          <cell r="S275">
            <v>0</v>
          </cell>
          <cell r="T275">
            <v>273</v>
          </cell>
        </row>
        <row r="276">
          <cell r="A276">
            <v>275</v>
          </cell>
          <cell r="B276">
            <v>6300</v>
          </cell>
          <cell r="C276" t="str">
            <v>厚木消防署本署</v>
          </cell>
          <cell r="D276" t="str">
            <v>車庫</v>
          </cell>
          <cell r="F276" t="str">
            <v>S</v>
          </cell>
          <cell r="H276">
            <v>2</v>
          </cell>
          <cell r="J276">
            <v>160.06</v>
          </cell>
          <cell r="N276">
            <v>26480</v>
          </cell>
          <cell r="O276" t="b">
            <v>1</v>
          </cell>
          <cell r="P276">
            <v>1</v>
          </cell>
          <cell r="R276" t="b">
            <v>0</v>
          </cell>
          <cell r="S276">
            <v>0</v>
          </cell>
          <cell r="T276">
            <v>273</v>
          </cell>
        </row>
        <row r="277">
          <cell r="A277">
            <v>276</v>
          </cell>
          <cell r="B277">
            <v>6400</v>
          </cell>
          <cell r="C277" t="str">
            <v>第１－１消防器具置場</v>
          </cell>
          <cell r="D277" t="str">
            <v>器具庫</v>
          </cell>
          <cell r="F277" t="str">
            <v>S</v>
          </cell>
          <cell r="H277">
            <v>2</v>
          </cell>
          <cell r="J277">
            <v>83.19</v>
          </cell>
          <cell r="N277">
            <v>30376</v>
          </cell>
          <cell r="O277" t="b">
            <v>1</v>
          </cell>
          <cell r="P277">
            <v>1</v>
          </cell>
          <cell r="R277" t="b">
            <v>1</v>
          </cell>
          <cell r="S277">
            <v>1</v>
          </cell>
        </row>
        <row r="278">
          <cell r="A278">
            <v>277</v>
          </cell>
          <cell r="B278">
            <v>6400</v>
          </cell>
          <cell r="C278" t="str">
            <v>第１－３消防器具置場</v>
          </cell>
          <cell r="D278" t="str">
            <v>器具庫</v>
          </cell>
          <cell r="F278" t="str">
            <v>S</v>
          </cell>
          <cell r="H278">
            <v>2</v>
          </cell>
          <cell r="J278">
            <v>78</v>
          </cell>
          <cell r="N278">
            <v>38384</v>
          </cell>
          <cell r="O278" t="b">
            <v>1</v>
          </cell>
          <cell r="P278">
            <v>1</v>
          </cell>
          <cell r="R278" t="b">
            <v>1</v>
          </cell>
          <cell r="S278">
            <v>1</v>
          </cell>
        </row>
        <row r="279">
          <cell r="A279">
            <v>278</v>
          </cell>
          <cell r="B279">
            <v>6400</v>
          </cell>
          <cell r="C279" t="str">
            <v>第２－１消防器具置場</v>
          </cell>
          <cell r="D279" t="str">
            <v>器具庫</v>
          </cell>
          <cell r="F279" t="str">
            <v>W</v>
          </cell>
          <cell r="H279">
            <v>1</v>
          </cell>
          <cell r="J279">
            <v>50.92</v>
          </cell>
          <cell r="N279">
            <v>31686</v>
          </cell>
          <cell r="O279" t="b">
            <v>1</v>
          </cell>
          <cell r="P279">
            <v>1</v>
          </cell>
          <cell r="R279" t="b">
            <v>1</v>
          </cell>
          <cell r="S279">
            <v>1</v>
          </cell>
        </row>
        <row r="280">
          <cell r="A280">
            <v>279</v>
          </cell>
          <cell r="B280">
            <v>6400</v>
          </cell>
          <cell r="C280" t="str">
            <v>第２－２消防器具置場</v>
          </cell>
          <cell r="D280" t="str">
            <v>器具庫</v>
          </cell>
          <cell r="F280" t="str">
            <v>W</v>
          </cell>
          <cell r="H280">
            <v>1</v>
          </cell>
          <cell r="J280">
            <v>47.78</v>
          </cell>
          <cell r="N280">
            <v>31079</v>
          </cell>
          <cell r="O280" t="b">
            <v>1</v>
          </cell>
          <cell r="P280">
            <v>1</v>
          </cell>
          <cell r="R280" t="b">
            <v>1</v>
          </cell>
          <cell r="S280">
            <v>1</v>
          </cell>
        </row>
        <row r="281">
          <cell r="A281">
            <v>280</v>
          </cell>
          <cell r="B281">
            <v>6400</v>
          </cell>
          <cell r="C281" t="str">
            <v>第２－３消防器具置場複合施設</v>
          </cell>
          <cell r="D281" t="str">
            <v>器具庫</v>
          </cell>
          <cell r="F281" t="str">
            <v>S</v>
          </cell>
          <cell r="H281">
            <v>2</v>
          </cell>
          <cell r="J281">
            <v>49.89</v>
          </cell>
          <cell r="K281">
            <v>49.89</v>
          </cell>
          <cell r="N281">
            <v>31352</v>
          </cell>
          <cell r="O281" t="b">
            <v>1</v>
          </cell>
          <cell r="P281">
            <v>1</v>
          </cell>
          <cell r="R281" t="b">
            <v>1</v>
          </cell>
          <cell r="S281">
            <v>1</v>
          </cell>
        </row>
        <row r="282">
          <cell r="A282">
            <v>281</v>
          </cell>
          <cell r="B282">
            <v>6400</v>
          </cell>
          <cell r="C282" t="str">
            <v>第２－３消防器具置場複合施設</v>
          </cell>
          <cell r="D282" t="str">
            <v>備蓄倉庫</v>
          </cell>
          <cell r="F282" t="str">
            <v>S</v>
          </cell>
          <cell r="H282">
            <v>2</v>
          </cell>
          <cell r="J282">
            <v>49.89</v>
          </cell>
          <cell r="N282">
            <v>31352</v>
          </cell>
          <cell r="O282" t="b">
            <v>0</v>
          </cell>
          <cell r="P282">
            <v>0</v>
          </cell>
          <cell r="Q282">
            <v>280</v>
          </cell>
          <cell r="R282" t="b">
            <v>0</v>
          </cell>
          <cell r="S282">
            <v>0</v>
          </cell>
          <cell r="T282">
            <v>280</v>
          </cell>
        </row>
        <row r="283">
          <cell r="A283">
            <v>282</v>
          </cell>
          <cell r="B283">
            <v>6400</v>
          </cell>
          <cell r="C283" t="str">
            <v>第２－４消防器具置場</v>
          </cell>
          <cell r="D283" t="str">
            <v>器具庫</v>
          </cell>
          <cell r="F283" t="str">
            <v>S</v>
          </cell>
          <cell r="H283">
            <v>2</v>
          </cell>
          <cell r="J283">
            <v>176.23</v>
          </cell>
          <cell r="N283">
            <v>38047</v>
          </cell>
          <cell r="O283" t="b">
            <v>1</v>
          </cell>
          <cell r="P283">
            <v>1</v>
          </cell>
          <cell r="R283" t="b">
            <v>1</v>
          </cell>
          <cell r="S283">
            <v>1</v>
          </cell>
        </row>
        <row r="284">
          <cell r="A284">
            <v>283</v>
          </cell>
          <cell r="B284">
            <v>6400</v>
          </cell>
          <cell r="C284" t="str">
            <v>第２－５消防器具置場</v>
          </cell>
          <cell r="D284" t="str">
            <v>器具庫</v>
          </cell>
          <cell r="F284" t="str">
            <v>W</v>
          </cell>
          <cell r="H284">
            <v>1</v>
          </cell>
          <cell r="J284">
            <v>44.3</v>
          </cell>
          <cell r="N284">
            <v>31472</v>
          </cell>
          <cell r="O284" t="b">
            <v>1</v>
          </cell>
          <cell r="P284">
            <v>1</v>
          </cell>
          <cell r="R284" t="b">
            <v>1</v>
          </cell>
          <cell r="S284">
            <v>1</v>
          </cell>
        </row>
        <row r="285">
          <cell r="A285">
            <v>284</v>
          </cell>
          <cell r="B285">
            <v>6400</v>
          </cell>
          <cell r="C285" t="str">
            <v>第２－６消防器具置場複合施設</v>
          </cell>
          <cell r="D285" t="str">
            <v>倉庫兼器具庫</v>
          </cell>
          <cell r="F285" t="str">
            <v>W</v>
          </cell>
          <cell r="H285">
            <v>2</v>
          </cell>
          <cell r="J285">
            <v>84.46</v>
          </cell>
          <cell r="N285">
            <v>32933</v>
          </cell>
          <cell r="O285" t="b">
            <v>1</v>
          </cell>
          <cell r="P285">
            <v>1</v>
          </cell>
          <cell r="R285" t="b">
            <v>1</v>
          </cell>
          <cell r="S285">
            <v>1</v>
          </cell>
        </row>
        <row r="286">
          <cell r="A286">
            <v>285</v>
          </cell>
          <cell r="B286">
            <v>6400</v>
          </cell>
          <cell r="C286" t="str">
            <v>第２－７消防器具置場</v>
          </cell>
          <cell r="D286" t="str">
            <v>器具庫</v>
          </cell>
          <cell r="F286" t="str">
            <v>W</v>
          </cell>
          <cell r="H286">
            <v>2</v>
          </cell>
          <cell r="J286">
            <v>48.02</v>
          </cell>
          <cell r="N286">
            <v>32203</v>
          </cell>
          <cell r="O286" t="b">
            <v>1</v>
          </cell>
          <cell r="P286">
            <v>1</v>
          </cell>
          <cell r="R286" t="b">
            <v>1</v>
          </cell>
          <cell r="S286">
            <v>1</v>
          </cell>
        </row>
        <row r="287">
          <cell r="A287">
            <v>286</v>
          </cell>
          <cell r="B287">
            <v>6400</v>
          </cell>
          <cell r="C287" t="str">
            <v>第２－８消防器具置場</v>
          </cell>
          <cell r="D287" t="str">
            <v>器具庫</v>
          </cell>
          <cell r="F287" t="str">
            <v>W</v>
          </cell>
          <cell r="H287">
            <v>1</v>
          </cell>
          <cell r="J287">
            <v>50.51</v>
          </cell>
          <cell r="N287">
            <v>31809</v>
          </cell>
          <cell r="O287" t="b">
            <v>1</v>
          </cell>
          <cell r="P287">
            <v>1</v>
          </cell>
          <cell r="R287" t="b">
            <v>1</v>
          </cell>
          <cell r="S287">
            <v>1</v>
          </cell>
        </row>
        <row r="288">
          <cell r="A288">
            <v>287</v>
          </cell>
          <cell r="B288">
            <v>6400</v>
          </cell>
          <cell r="C288" t="str">
            <v>第２－９消防器具置場</v>
          </cell>
          <cell r="D288" t="str">
            <v>器具庫</v>
          </cell>
          <cell r="F288" t="str">
            <v>S</v>
          </cell>
          <cell r="H288">
            <v>2</v>
          </cell>
          <cell r="J288">
            <v>100.8</v>
          </cell>
          <cell r="N288">
            <v>36557</v>
          </cell>
          <cell r="O288" t="b">
            <v>1</v>
          </cell>
          <cell r="P288">
            <v>1</v>
          </cell>
          <cell r="R288" t="b">
            <v>1</v>
          </cell>
          <cell r="S288">
            <v>1</v>
          </cell>
        </row>
        <row r="289">
          <cell r="A289">
            <v>288</v>
          </cell>
          <cell r="B289">
            <v>6300</v>
          </cell>
          <cell r="C289" t="str">
            <v>林水防倉庫</v>
          </cell>
          <cell r="D289" t="str">
            <v>倉庫</v>
          </cell>
          <cell r="F289" t="str">
            <v>W</v>
          </cell>
          <cell r="H289">
            <v>1</v>
          </cell>
          <cell r="J289">
            <v>33.119999999999997</v>
          </cell>
          <cell r="N289">
            <v>28915</v>
          </cell>
          <cell r="O289" t="b">
            <v>1</v>
          </cell>
          <cell r="P289">
            <v>1</v>
          </cell>
          <cell r="R289" t="b">
            <v>1</v>
          </cell>
          <cell r="S289">
            <v>1</v>
          </cell>
        </row>
        <row r="290">
          <cell r="A290">
            <v>289</v>
          </cell>
          <cell r="B290">
            <v>6400</v>
          </cell>
          <cell r="C290" t="str">
            <v>第３－１消防器具置場</v>
          </cell>
          <cell r="D290" t="str">
            <v>器具庫</v>
          </cell>
          <cell r="F290" t="str">
            <v>S</v>
          </cell>
          <cell r="H290">
            <v>2</v>
          </cell>
          <cell r="J290">
            <v>175.21</v>
          </cell>
          <cell r="N290">
            <v>32905</v>
          </cell>
          <cell r="O290" t="b">
            <v>1</v>
          </cell>
          <cell r="P290">
            <v>1</v>
          </cell>
          <cell r="R290" t="b">
            <v>1</v>
          </cell>
          <cell r="S290">
            <v>1</v>
          </cell>
        </row>
        <row r="291">
          <cell r="A291">
            <v>290</v>
          </cell>
          <cell r="B291">
            <v>6400</v>
          </cell>
          <cell r="C291" t="str">
            <v>第３－２消防器具置場</v>
          </cell>
          <cell r="D291" t="str">
            <v>器具庫</v>
          </cell>
          <cell r="F291" t="str">
            <v>S</v>
          </cell>
          <cell r="H291">
            <v>2</v>
          </cell>
          <cell r="J291">
            <v>79.92</v>
          </cell>
          <cell r="N291">
            <v>35827</v>
          </cell>
          <cell r="O291" t="b">
            <v>1</v>
          </cell>
          <cell r="P291">
            <v>1</v>
          </cell>
          <cell r="R291" t="b">
            <v>1</v>
          </cell>
          <cell r="S291">
            <v>1</v>
          </cell>
        </row>
        <row r="292">
          <cell r="A292">
            <v>291</v>
          </cell>
          <cell r="B292">
            <v>6400</v>
          </cell>
          <cell r="C292" t="str">
            <v>第３－４消防器具置場</v>
          </cell>
          <cell r="D292" t="str">
            <v>器具庫</v>
          </cell>
          <cell r="F292" t="str">
            <v>S</v>
          </cell>
          <cell r="H292">
            <v>2</v>
          </cell>
          <cell r="J292">
            <v>105</v>
          </cell>
          <cell r="N292">
            <v>40148</v>
          </cell>
          <cell r="O292" t="b">
            <v>1</v>
          </cell>
          <cell r="P292">
            <v>1</v>
          </cell>
          <cell r="R292" t="b">
            <v>1</v>
          </cell>
          <cell r="S292">
            <v>1</v>
          </cell>
        </row>
        <row r="293">
          <cell r="A293">
            <v>292</v>
          </cell>
          <cell r="B293">
            <v>6400</v>
          </cell>
          <cell r="C293" t="str">
            <v>第３－３消防器具置場</v>
          </cell>
          <cell r="D293" t="str">
            <v>器具庫</v>
          </cell>
          <cell r="F293" t="str">
            <v>S</v>
          </cell>
          <cell r="H293">
            <v>2</v>
          </cell>
          <cell r="J293">
            <v>79.92</v>
          </cell>
          <cell r="N293">
            <v>39052</v>
          </cell>
          <cell r="O293" t="b">
            <v>1</v>
          </cell>
          <cell r="P293">
            <v>1</v>
          </cell>
          <cell r="R293" t="b">
            <v>1</v>
          </cell>
          <cell r="S293">
            <v>1</v>
          </cell>
        </row>
        <row r="294">
          <cell r="A294">
            <v>293</v>
          </cell>
          <cell r="B294">
            <v>6400</v>
          </cell>
          <cell r="C294" t="str">
            <v>第３－５消防器具置場</v>
          </cell>
          <cell r="D294" t="str">
            <v>器具置場</v>
          </cell>
          <cell r="F294" t="str">
            <v>S</v>
          </cell>
          <cell r="H294">
            <v>2</v>
          </cell>
          <cell r="J294">
            <v>75.75</v>
          </cell>
          <cell r="N294">
            <v>36923</v>
          </cell>
          <cell r="O294" t="b">
            <v>1</v>
          </cell>
          <cell r="P294">
            <v>1</v>
          </cell>
          <cell r="R294" t="b">
            <v>1</v>
          </cell>
          <cell r="S294">
            <v>1</v>
          </cell>
        </row>
        <row r="295">
          <cell r="A295">
            <v>294</v>
          </cell>
          <cell r="B295">
            <v>6400</v>
          </cell>
          <cell r="C295" t="str">
            <v>第２－１０消防器具置場</v>
          </cell>
          <cell r="D295" t="str">
            <v>器具庫</v>
          </cell>
          <cell r="F295" t="str">
            <v>W</v>
          </cell>
          <cell r="H295">
            <v>2</v>
          </cell>
          <cell r="J295">
            <v>66.239999999999995</v>
          </cell>
          <cell r="N295">
            <v>33664</v>
          </cell>
          <cell r="O295" t="b">
            <v>1</v>
          </cell>
          <cell r="P295">
            <v>1</v>
          </cell>
          <cell r="R295" t="b">
            <v>1</v>
          </cell>
          <cell r="S295">
            <v>1</v>
          </cell>
          <cell r="W295" t="str">
            <v>済</v>
          </cell>
        </row>
        <row r="296">
          <cell r="A296">
            <v>295</v>
          </cell>
          <cell r="B296">
            <v>6300</v>
          </cell>
          <cell r="C296" t="str">
            <v>北消防署睦合分署</v>
          </cell>
          <cell r="D296" t="str">
            <v>分署</v>
          </cell>
          <cell r="F296" t="str">
            <v>RC</v>
          </cell>
          <cell r="H296">
            <v>2</v>
          </cell>
          <cell r="J296">
            <v>945.62</v>
          </cell>
          <cell r="N296">
            <v>33319</v>
          </cell>
          <cell r="O296" t="b">
            <v>1</v>
          </cell>
          <cell r="P296">
            <v>1</v>
          </cell>
          <cell r="R296" t="b">
            <v>1</v>
          </cell>
          <cell r="S296">
            <v>1</v>
          </cell>
        </row>
        <row r="297">
          <cell r="A297">
            <v>296</v>
          </cell>
          <cell r="B297">
            <v>6300</v>
          </cell>
          <cell r="C297" t="str">
            <v>北消防署睦合分署</v>
          </cell>
          <cell r="D297" t="str">
            <v>便所</v>
          </cell>
          <cell r="F297" t="str">
            <v>RC</v>
          </cell>
          <cell r="H297">
            <v>1</v>
          </cell>
          <cell r="J297">
            <v>15.94</v>
          </cell>
          <cell r="N297">
            <v>33319</v>
          </cell>
          <cell r="O297" t="b">
            <v>1</v>
          </cell>
          <cell r="P297">
            <v>1</v>
          </cell>
          <cell r="R297" t="b">
            <v>0</v>
          </cell>
          <cell r="S297">
            <v>0</v>
          </cell>
          <cell r="T297">
            <v>295</v>
          </cell>
        </row>
        <row r="298">
          <cell r="A298">
            <v>297</v>
          </cell>
          <cell r="B298">
            <v>6300</v>
          </cell>
          <cell r="C298" t="str">
            <v>北消防署睦合分署</v>
          </cell>
          <cell r="D298" t="str">
            <v>コンプレッサー棟</v>
          </cell>
          <cell r="F298" t="str">
            <v>RC</v>
          </cell>
          <cell r="H298">
            <v>1</v>
          </cell>
          <cell r="J298">
            <v>15</v>
          </cell>
          <cell r="N298">
            <v>33694</v>
          </cell>
          <cell r="O298" t="b">
            <v>1</v>
          </cell>
          <cell r="P298">
            <v>1</v>
          </cell>
          <cell r="R298" t="b">
            <v>0</v>
          </cell>
          <cell r="S298">
            <v>0</v>
          </cell>
          <cell r="T298">
            <v>295</v>
          </cell>
        </row>
        <row r="299">
          <cell r="A299">
            <v>298</v>
          </cell>
          <cell r="B299">
            <v>6300</v>
          </cell>
          <cell r="C299" t="str">
            <v>北消防署本署</v>
          </cell>
          <cell r="D299" t="str">
            <v>本署</v>
          </cell>
          <cell r="F299" t="str">
            <v>RC</v>
          </cell>
          <cell r="H299">
            <v>2</v>
          </cell>
          <cell r="J299">
            <v>1626.76</v>
          </cell>
          <cell r="N299">
            <v>36720</v>
          </cell>
          <cell r="O299" t="b">
            <v>1</v>
          </cell>
          <cell r="P299">
            <v>1</v>
          </cell>
          <cell r="R299" t="b">
            <v>1</v>
          </cell>
          <cell r="S299">
            <v>1</v>
          </cell>
        </row>
        <row r="300">
          <cell r="A300">
            <v>299</v>
          </cell>
          <cell r="B300">
            <v>6300</v>
          </cell>
          <cell r="C300" t="str">
            <v>北消防署本署</v>
          </cell>
          <cell r="D300" t="str">
            <v>コンプレッサー棟</v>
          </cell>
          <cell r="F300" t="str">
            <v>RC</v>
          </cell>
          <cell r="H300">
            <v>1</v>
          </cell>
          <cell r="J300">
            <v>20</v>
          </cell>
          <cell r="N300">
            <v>36720</v>
          </cell>
          <cell r="O300" t="b">
            <v>1</v>
          </cell>
          <cell r="P300">
            <v>1</v>
          </cell>
          <cell r="R300" t="b">
            <v>0</v>
          </cell>
          <cell r="S300">
            <v>0</v>
          </cell>
          <cell r="T300">
            <v>298</v>
          </cell>
        </row>
        <row r="301">
          <cell r="A301">
            <v>300</v>
          </cell>
          <cell r="B301">
            <v>6400</v>
          </cell>
          <cell r="C301" t="str">
            <v>第４－１消防器具置場</v>
          </cell>
          <cell r="D301" t="str">
            <v>器具庫</v>
          </cell>
          <cell r="F301" t="str">
            <v>S</v>
          </cell>
          <cell r="H301">
            <v>1</v>
          </cell>
          <cell r="J301">
            <v>52.92</v>
          </cell>
          <cell r="N301">
            <v>33298</v>
          </cell>
          <cell r="O301" t="b">
            <v>1</v>
          </cell>
          <cell r="P301">
            <v>1</v>
          </cell>
          <cell r="R301" t="b">
            <v>1</v>
          </cell>
          <cell r="S301">
            <v>1</v>
          </cell>
        </row>
        <row r="302">
          <cell r="A302">
            <v>301</v>
          </cell>
          <cell r="B302">
            <v>6400</v>
          </cell>
          <cell r="C302" t="str">
            <v>荻野水防倉庫第４－２器具置場</v>
          </cell>
          <cell r="D302" t="str">
            <v>器具庫</v>
          </cell>
          <cell r="F302" t="str">
            <v>W</v>
          </cell>
          <cell r="H302">
            <v>2</v>
          </cell>
          <cell r="J302">
            <v>87</v>
          </cell>
          <cell r="N302">
            <v>30742</v>
          </cell>
          <cell r="O302" t="b">
            <v>1</v>
          </cell>
          <cell r="P302">
            <v>1</v>
          </cell>
          <cell r="R302" t="b">
            <v>1</v>
          </cell>
          <cell r="S302">
            <v>1</v>
          </cell>
        </row>
        <row r="303">
          <cell r="A303">
            <v>302</v>
          </cell>
          <cell r="B303">
            <v>6400</v>
          </cell>
          <cell r="C303" t="str">
            <v>第４－３消防器具置場</v>
          </cell>
          <cell r="D303" t="str">
            <v>器具庫</v>
          </cell>
          <cell r="F303" t="str">
            <v>W</v>
          </cell>
          <cell r="H303">
            <v>2</v>
          </cell>
          <cell r="J303">
            <v>43.05</v>
          </cell>
          <cell r="N303">
            <v>30742</v>
          </cell>
          <cell r="O303" t="b">
            <v>1</v>
          </cell>
          <cell r="P303">
            <v>1</v>
          </cell>
          <cell r="R303" t="b">
            <v>1</v>
          </cell>
          <cell r="S303">
            <v>1</v>
          </cell>
        </row>
        <row r="304">
          <cell r="A304">
            <v>303</v>
          </cell>
          <cell r="B304">
            <v>6400</v>
          </cell>
          <cell r="C304" t="str">
            <v>第４－４消防器具置場</v>
          </cell>
          <cell r="D304" t="str">
            <v>器具庫</v>
          </cell>
          <cell r="F304" t="str">
            <v>W</v>
          </cell>
          <cell r="H304">
            <v>2</v>
          </cell>
          <cell r="J304">
            <v>93.57</v>
          </cell>
          <cell r="N304">
            <v>32933</v>
          </cell>
          <cell r="O304" t="b">
            <v>1</v>
          </cell>
          <cell r="P304">
            <v>1</v>
          </cell>
          <cell r="R304" t="b">
            <v>1</v>
          </cell>
          <cell r="S304">
            <v>1</v>
          </cell>
        </row>
        <row r="305">
          <cell r="A305">
            <v>304</v>
          </cell>
          <cell r="B305">
            <v>6400</v>
          </cell>
          <cell r="C305" t="str">
            <v>第４－５消防器具置場</v>
          </cell>
          <cell r="D305" t="str">
            <v>器具庫</v>
          </cell>
          <cell r="F305" t="str">
            <v>S</v>
          </cell>
          <cell r="H305">
            <v>2</v>
          </cell>
          <cell r="J305">
            <v>72.78</v>
          </cell>
          <cell r="N305">
            <v>35400</v>
          </cell>
          <cell r="O305" t="b">
            <v>1</v>
          </cell>
          <cell r="P305">
            <v>1</v>
          </cell>
          <cell r="R305" t="b">
            <v>1</v>
          </cell>
          <cell r="S305">
            <v>1</v>
          </cell>
        </row>
        <row r="306">
          <cell r="A306">
            <v>305</v>
          </cell>
          <cell r="B306">
            <v>6400</v>
          </cell>
          <cell r="C306" t="str">
            <v>荻野消防資材倉庫</v>
          </cell>
          <cell r="D306" t="str">
            <v>倉庫</v>
          </cell>
          <cell r="F306" t="str">
            <v>S</v>
          </cell>
          <cell r="H306">
            <v>1</v>
          </cell>
          <cell r="J306">
            <v>39.74</v>
          </cell>
          <cell r="N306">
            <v>30407</v>
          </cell>
          <cell r="O306" t="b">
            <v>1</v>
          </cell>
          <cell r="P306">
            <v>1</v>
          </cell>
          <cell r="R306" t="b">
            <v>1</v>
          </cell>
          <cell r="S306">
            <v>1</v>
          </cell>
        </row>
        <row r="307">
          <cell r="A307">
            <v>306</v>
          </cell>
          <cell r="B307">
            <v>6300</v>
          </cell>
          <cell r="C307" t="str">
            <v>北消防署小鮎分署</v>
          </cell>
          <cell r="D307" t="str">
            <v>分署</v>
          </cell>
          <cell r="F307" t="str">
            <v>RC</v>
          </cell>
          <cell r="H307">
            <v>2</v>
          </cell>
          <cell r="J307">
            <v>443.38</v>
          </cell>
          <cell r="N307">
            <v>30760</v>
          </cell>
          <cell r="O307" t="b">
            <v>1</v>
          </cell>
          <cell r="P307">
            <v>1</v>
          </cell>
          <cell r="R307" t="b">
            <v>1</v>
          </cell>
          <cell r="S307">
            <v>1</v>
          </cell>
        </row>
        <row r="308">
          <cell r="A308">
            <v>307</v>
          </cell>
          <cell r="B308">
            <v>6400</v>
          </cell>
          <cell r="C308" t="str">
            <v>小鮎水防倉庫</v>
          </cell>
          <cell r="D308" t="str">
            <v>倉庫</v>
          </cell>
          <cell r="F308" t="str">
            <v>W</v>
          </cell>
          <cell r="H308">
            <v>1</v>
          </cell>
          <cell r="J308">
            <v>33.119999999999997</v>
          </cell>
          <cell r="N308">
            <v>30011</v>
          </cell>
          <cell r="O308" t="b">
            <v>1</v>
          </cell>
          <cell r="P308">
            <v>1</v>
          </cell>
          <cell r="R308" t="b">
            <v>1</v>
          </cell>
          <cell r="S308">
            <v>1</v>
          </cell>
        </row>
        <row r="309">
          <cell r="A309">
            <v>308</v>
          </cell>
          <cell r="B309">
            <v>6400</v>
          </cell>
          <cell r="C309" t="str">
            <v>第５－１消防器具置場</v>
          </cell>
          <cell r="D309" t="str">
            <v>器具庫</v>
          </cell>
          <cell r="F309" t="str">
            <v>W</v>
          </cell>
          <cell r="H309">
            <v>2</v>
          </cell>
          <cell r="J309">
            <v>80.400000000000006</v>
          </cell>
          <cell r="N309">
            <v>33298</v>
          </cell>
          <cell r="O309" t="b">
            <v>1</v>
          </cell>
          <cell r="P309">
            <v>1</v>
          </cell>
          <cell r="R309" t="b">
            <v>1</v>
          </cell>
          <cell r="S309">
            <v>1</v>
          </cell>
        </row>
        <row r="310">
          <cell r="A310">
            <v>309</v>
          </cell>
          <cell r="B310">
            <v>6400</v>
          </cell>
          <cell r="C310" t="str">
            <v>第５－２消防器具置場</v>
          </cell>
          <cell r="D310" t="str">
            <v>器具庫</v>
          </cell>
          <cell r="F310" t="str">
            <v>W</v>
          </cell>
          <cell r="H310">
            <v>1</v>
          </cell>
          <cell r="J310">
            <v>46.37</v>
          </cell>
          <cell r="N310">
            <v>31837</v>
          </cell>
          <cell r="O310" t="b">
            <v>1</v>
          </cell>
          <cell r="P310">
            <v>1</v>
          </cell>
          <cell r="R310" t="b">
            <v>1</v>
          </cell>
          <cell r="S310">
            <v>1</v>
          </cell>
        </row>
        <row r="311">
          <cell r="A311">
            <v>310</v>
          </cell>
          <cell r="B311">
            <v>6400</v>
          </cell>
          <cell r="C311" t="str">
            <v>第５－３消防器具置場</v>
          </cell>
          <cell r="D311" t="str">
            <v>器具庫</v>
          </cell>
          <cell r="F311" t="str">
            <v>W</v>
          </cell>
          <cell r="H311">
            <v>1</v>
          </cell>
          <cell r="J311">
            <v>44.3</v>
          </cell>
          <cell r="N311">
            <v>31472</v>
          </cell>
          <cell r="O311" t="b">
            <v>1</v>
          </cell>
          <cell r="P311">
            <v>1</v>
          </cell>
          <cell r="R311" t="b">
            <v>1</v>
          </cell>
          <cell r="S311">
            <v>1</v>
          </cell>
        </row>
        <row r="312">
          <cell r="A312">
            <v>311</v>
          </cell>
          <cell r="B312">
            <v>6400</v>
          </cell>
          <cell r="C312" t="str">
            <v>第５－４消防器具置場</v>
          </cell>
          <cell r="D312" t="str">
            <v>器具庫</v>
          </cell>
          <cell r="F312" t="str">
            <v>W</v>
          </cell>
          <cell r="H312">
            <v>2</v>
          </cell>
          <cell r="J312">
            <v>26.9</v>
          </cell>
          <cell r="K312">
            <v>26.9</v>
          </cell>
          <cell r="N312">
            <v>25263</v>
          </cell>
          <cell r="O312" t="b">
            <v>1</v>
          </cell>
          <cell r="P312">
            <v>1</v>
          </cell>
          <cell r="R312" t="b">
            <v>1</v>
          </cell>
          <cell r="S312">
            <v>1</v>
          </cell>
          <cell r="W312" t="str">
            <v>済</v>
          </cell>
        </row>
        <row r="313">
          <cell r="A313">
            <v>312</v>
          </cell>
          <cell r="B313">
            <v>6400</v>
          </cell>
          <cell r="C313" t="str">
            <v>第５－４消防器具置場</v>
          </cell>
          <cell r="D313" t="str">
            <v>待機室</v>
          </cell>
          <cell r="F313" t="str">
            <v>W</v>
          </cell>
          <cell r="H313">
            <v>2</v>
          </cell>
          <cell r="J313">
            <v>26.9</v>
          </cell>
          <cell r="N313">
            <v>32021</v>
          </cell>
          <cell r="O313" t="b">
            <v>0</v>
          </cell>
          <cell r="P313">
            <v>0</v>
          </cell>
          <cell r="Q313">
            <v>311</v>
          </cell>
          <cell r="R313" t="b">
            <v>0</v>
          </cell>
          <cell r="S313">
            <v>0</v>
          </cell>
          <cell r="T313">
            <v>311</v>
          </cell>
          <cell r="W313" t="str">
            <v>済</v>
          </cell>
        </row>
        <row r="314">
          <cell r="A314">
            <v>313</v>
          </cell>
          <cell r="B314">
            <v>6400</v>
          </cell>
          <cell r="C314" t="str">
            <v>第５－５消防器具置場</v>
          </cell>
          <cell r="D314" t="str">
            <v>器具庫</v>
          </cell>
          <cell r="F314" t="str">
            <v>W</v>
          </cell>
          <cell r="H314">
            <v>2</v>
          </cell>
          <cell r="J314">
            <v>89.44</v>
          </cell>
          <cell r="N314">
            <v>32874</v>
          </cell>
          <cell r="O314" t="b">
            <v>1</v>
          </cell>
          <cell r="P314">
            <v>1</v>
          </cell>
          <cell r="R314" t="b">
            <v>1</v>
          </cell>
          <cell r="S314">
            <v>1</v>
          </cell>
        </row>
        <row r="315">
          <cell r="A315">
            <v>314</v>
          </cell>
          <cell r="B315">
            <v>6400</v>
          </cell>
          <cell r="C315" t="str">
            <v>第５－６消防器具置場</v>
          </cell>
          <cell r="D315" t="str">
            <v>器具庫</v>
          </cell>
          <cell r="F315" t="str">
            <v>W</v>
          </cell>
          <cell r="H315">
            <v>2</v>
          </cell>
          <cell r="J315">
            <v>43.05</v>
          </cell>
          <cell r="N315">
            <v>30713</v>
          </cell>
          <cell r="O315" t="b">
            <v>1</v>
          </cell>
          <cell r="P315">
            <v>1</v>
          </cell>
          <cell r="R315" t="b">
            <v>1</v>
          </cell>
          <cell r="S315">
            <v>1</v>
          </cell>
        </row>
        <row r="316">
          <cell r="A316">
            <v>315</v>
          </cell>
          <cell r="B316">
            <v>6400</v>
          </cell>
          <cell r="C316" t="str">
            <v>第５－７消防器具置場</v>
          </cell>
          <cell r="D316" t="str">
            <v>器具庫</v>
          </cell>
          <cell r="F316" t="str">
            <v>W</v>
          </cell>
          <cell r="H316">
            <v>1</v>
          </cell>
          <cell r="J316">
            <v>45.95</v>
          </cell>
          <cell r="N316">
            <v>32568</v>
          </cell>
          <cell r="O316" t="b">
            <v>1</v>
          </cell>
          <cell r="P316">
            <v>1</v>
          </cell>
          <cell r="R316" t="b">
            <v>1</v>
          </cell>
          <cell r="S316">
            <v>1</v>
          </cell>
        </row>
        <row r="317">
          <cell r="A317">
            <v>316</v>
          </cell>
          <cell r="B317">
            <v>6300</v>
          </cell>
          <cell r="C317" t="str">
            <v>厚木消防署南毛利分署</v>
          </cell>
          <cell r="D317" t="str">
            <v>分署</v>
          </cell>
          <cell r="F317" t="str">
            <v>RC</v>
          </cell>
          <cell r="G317" t="str">
            <v>S</v>
          </cell>
          <cell r="H317">
            <v>1</v>
          </cell>
          <cell r="J317">
            <v>226.41</v>
          </cell>
          <cell r="K317">
            <v>16.41</v>
          </cell>
          <cell r="L317">
            <v>7.71</v>
          </cell>
          <cell r="N317">
            <v>28938</v>
          </cell>
          <cell r="O317" t="b">
            <v>1</v>
          </cell>
          <cell r="P317">
            <v>1</v>
          </cell>
          <cell r="R317" t="b">
            <v>1</v>
          </cell>
          <cell r="S317">
            <v>1</v>
          </cell>
          <cell r="W317" t="str">
            <v>済</v>
          </cell>
        </row>
        <row r="318">
          <cell r="A318">
            <v>317</v>
          </cell>
          <cell r="B318">
            <v>6300</v>
          </cell>
          <cell r="C318" t="str">
            <v>厚木消防署南毛利分署</v>
          </cell>
          <cell r="D318" t="str">
            <v>仮眠室</v>
          </cell>
          <cell r="F318" t="str">
            <v>S</v>
          </cell>
          <cell r="H318">
            <v>1</v>
          </cell>
          <cell r="J318">
            <v>16.41</v>
          </cell>
          <cell r="N318">
            <v>30608</v>
          </cell>
          <cell r="O318" t="b">
            <v>0</v>
          </cell>
          <cell r="P318">
            <v>0</v>
          </cell>
          <cell r="Q318">
            <v>316</v>
          </cell>
          <cell r="R318" t="b">
            <v>0</v>
          </cell>
          <cell r="S318">
            <v>0</v>
          </cell>
          <cell r="T318">
            <v>316</v>
          </cell>
          <cell r="W318" t="str">
            <v>済</v>
          </cell>
        </row>
        <row r="319">
          <cell r="A319">
            <v>318</v>
          </cell>
          <cell r="B319">
            <v>6300</v>
          </cell>
          <cell r="C319" t="str">
            <v>厚木消防署南毛利分署</v>
          </cell>
          <cell r="D319" t="str">
            <v>分署</v>
          </cell>
          <cell r="F319" t="str">
            <v>CB</v>
          </cell>
          <cell r="H319">
            <v>1</v>
          </cell>
          <cell r="J319">
            <v>7.71</v>
          </cell>
          <cell r="N319">
            <v>35137</v>
          </cell>
          <cell r="O319" t="b">
            <v>0</v>
          </cell>
          <cell r="P319">
            <v>0</v>
          </cell>
          <cell r="Q319">
            <v>316</v>
          </cell>
          <cell r="R319" t="b">
            <v>0</v>
          </cell>
          <cell r="S319">
            <v>0</v>
          </cell>
          <cell r="T319">
            <v>316</v>
          </cell>
          <cell r="W319" t="str">
            <v>済</v>
          </cell>
        </row>
        <row r="320">
          <cell r="A320">
            <v>319</v>
          </cell>
          <cell r="B320">
            <v>6300</v>
          </cell>
          <cell r="C320" t="str">
            <v>長谷防災備蓄倉庫</v>
          </cell>
          <cell r="D320" t="str">
            <v>倉庫</v>
          </cell>
          <cell r="F320" t="str">
            <v>S</v>
          </cell>
          <cell r="H320">
            <v>2</v>
          </cell>
          <cell r="J320">
            <v>172.8</v>
          </cell>
          <cell r="N320">
            <v>29646</v>
          </cell>
          <cell r="O320" t="b">
            <v>1</v>
          </cell>
          <cell r="P320">
            <v>1</v>
          </cell>
          <cell r="R320" t="b">
            <v>1</v>
          </cell>
          <cell r="S320">
            <v>1</v>
          </cell>
        </row>
        <row r="321">
          <cell r="A321">
            <v>320</v>
          </cell>
          <cell r="B321">
            <v>6400</v>
          </cell>
          <cell r="C321" t="str">
            <v>第６－１消防器具置場</v>
          </cell>
          <cell r="D321" t="str">
            <v>器具庫</v>
          </cell>
          <cell r="F321" t="str">
            <v>S</v>
          </cell>
          <cell r="H321">
            <v>2</v>
          </cell>
          <cell r="J321">
            <v>79.92</v>
          </cell>
          <cell r="N321">
            <v>39783</v>
          </cell>
          <cell r="O321" t="b">
            <v>1</v>
          </cell>
          <cell r="P321">
            <v>1</v>
          </cell>
          <cell r="R321" t="b">
            <v>1</v>
          </cell>
          <cell r="S321">
            <v>1</v>
          </cell>
          <cell r="W321" t="str">
            <v>済</v>
          </cell>
        </row>
        <row r="322">
          <cell r="A322">
            <v>321</v>
          </cell>
          <cell r="B322">
            <v>6400</v>
          </cell>
          <cell r="C322" t="str">
            <v>第６－２消防器具置場</v>
          </cell>
          <cell r="D322" t="str">
            <v>器具庫</v>
          </cell>
          <cell r="F322" t="str">
            <v>W</v>
          </cell>
          <cell r="H322">
            <v>2</v>
          </cell>
          <cell r="J322">
            <v>51.34</v>
          </cell>
          <cell r="N322">
            <v>30713</v>
          </cell>
          <cell r="O322" t="b">
            <v>1</v>
          </cell>
          <cell r="P322">
            <v>1</v>
          </cell>
          <cell r="R322" t="b">
            <v>1</v>
          </cell>
          <cell r="S322">
            <v>1</v>
          </cell>
        </row>
        <row r="323">
          <cell r="A323">
            <v>322</v>
          </cell>
          <cell r="B323">
            <v>6400</v>
          </cell>
          <cell r="C323" t="str">
            <v>第６－３消防器具置場複合施設</v>
          </cell>
          <cell r="D323" t="str">
            <v>器具庫兼倉庫</v>
          </cell>
          <cell r="F323" t="str">
            <v>S</v>
          </cell>
          <cell r="G323" t="str">
            <v>W</v>
          </cell>
          <cell r="H323">
            <v>2</v>
          </cell>
          <cell r="J323">
            <v>117.17</v>
          </cell>
          <cell r="N323">
            <v>32540</v>
          </cell>
          <cell r="O323" t="b">
            <v>1</v>
          </cell>
          <cell r="P323">
            <v>1</v>
          </cell>
          <cell r="R323" t="b">
            <v>1</v>
          </cell>
          <cell r="S323">
            <v>1</v>
          </cell>
        </row>
        <row r="324">
          <cell r="A324">
            <v>323</v>
          </cell>
          <cell r="B324">
            <v>6400</v>
          </cell>
          <cell r="C324" t="str">
            <v>第６－４消防器具置場</v>
          </cell>
          <cell r="D324" t="str">
            <v>器具庫</v>
          </cell>
          <cell r="F324" t="str">
            <v>W</v>
          </cell>
          <cell r="H324">
            <v>2</v>
          </cell>
          <cell r="J324">
            <v>83.72</v>
          </cell>
          <cell r="N324">
            <v>35462</v>
          </cell>
          <cell r="O324" t="b">
            <v>1</v>
          </cell>
          <cell r="P324">
            <v>1</v>
          </cell>
          <cell r="R324" t="b">
            <v>1</v>
          </cell>
          <cell r="S324">
            <v>1</v>
          </cell>
        </row>
        <row r="325">
          <cell r="A325">
            <v>324</v>
          </cell>
          <cell r="B325">
            <v>6400</v>
          </cell>
          <cell r="C325" t="str">
            <v>第６－５器具置場玉川水防倉庫</v>
          </cell>
          <cell r="D325" t="str">
            <v>器具庫</v>
          </cell>
          <cell r="F325" t="str">
            <v>W</v>
          </cell>
          <cell r="H325">
            <v>2</v>
          </cell>
          <cell r="J325">
            <v>93.56</v>
          </cell>
          <cell r="N325">
            <v>31107</v>
          </cell>
          <cell r="O325" t="b">
            <v>1</v>
          </cell>
          <cell r="P325">
            <v>1</v>
          </cell>
          <cell r="R325" t="b">
            <v>1</v>
          </cell>
          <cell r="S325">
            <v>1</v>
          </cell>
        </row>
        <row r="326">
          <cell r="A326">
            <v>325</v>
          </cell>
          <cell r="B326">
            <v>6400</v>
          </cell>
          <cell r="C326" t="str">
            <v>第６－６消防器具置場</v>
          </cell>
          <cell r="D326" t="str">
            <v>器具庫</v>
          </cell>
          <cell r="F326" t="str">
            <v>W</v>
          </cell>
          <cell r="H326">
            <v>1</v>
          </cell>
          <cell r="J326">
            <v>24.78</v>
          </cell>
          <cell r="N326">
            <v>28095</v>
          </cell>
          <cell r="O326" t="b">
            <v>1</v>
          </cell>
          <cell r="P326">
            <v>1</v>
          </cell>
          <cell r="R326" t="b">
            <v>1</v>
          </cell>
          <cell r="S326">
            <v>1</v>
          </cell>
          <cell r="W326" t="str">
            <v>済</v>
          </cell>
        </row>
        <row r="327">
          <cell r="A327">
            <v>326</v>
          </cell>
          <cell r="B327">
            <v>6400</v>
          </cell>
          <cell r="C327" t="str">
            <v>第６－６消防器具置場</v>
          </cell>
          <cell r="D327" t="str">
            <v>待機所</v>
          </cell>
          <cell r="F327" t="str">
            <v>W</v>
          </cell>
          <cell r="H327">
            <v>1</v>
          </cell>
          <cell r="J327">
            <v>23.18</v>
          </cell>
          <cell r="N327">
            <v>31837</v>
          </cell>
          <cell r="O327" t="b">
            <v>1</v>
          </cell>
          <cell r="P327">
            <v>1</v>
          </cell>
          <cell r="R327" t="b">
            <v>0</v>
          </cell>
          <cell r="S327">
            <v>0</v>
          </cell>
          <cell r="T327">
            <v>325</v>
          </cell>
          <cell r="W327" t="str">
            <v>済</v>
          </cell>
        </row>
        <row r="328">
          <cell r="A328">
            <v>327</v>
          </cell>
          <cell r="B328">
            <v>6400</v>
          </cell>
          <cell r="C328" t="str">
            <v>第７－１消防器具置場</v>
          </cell>
          <cell r="D328" t="str">
            <v>器具庫</v>
          </cell>
          <cell r="F328" t="str">
            <v>S</v>
          </cell>
          <cell r="H328">
            <v>2</v>
          </cell>
          <cell r="J328">
            <v>60.48</v>
          </cell>
          <cell r="N328">
            <v>33664</v>
          </cell>
          <cell r="O328" t="b">
            <v>1</v>
          </cell>
          <cell r="P328">
            <v>1</v>
          </cell>
          <cell r="R328" t="b">
            <v>1</v>
          </cell>
          <cell r="S328">
            <v>1</v>
          </cell>
        </row>
        <row r="329">
          <cell r="A329">
            <v>328</v>
          </cell>
          <cell r="B329">
            <v>6400</v>
          </cell>
          <cell r="C329" t="str">
            <v>第７－２消防器具置場</v>
          </cell>
          <cell r="D329" t="str">
            <v>器具庫</v>
          </cell>
          <cell r="F329" t="str">
            <v>W</v>
          </cell>
          <cell r="H329">
            <v>1</v>
          </cell>
          <cell r="J329">
            <v>48.86</v>
          </cell>
          <cell r="N329">
            <v>31017</v>
          </cell>
          <cell r="O329" t="b">
            <v>1</v>
          </cell>
          <cell r="P329">
            <v>1</v>
          </cell>
          <cell r="R329" t="b">
            <v>1</v>
          </cell>
          <cell r="S329">
            <v>1</v>
          </cell>
        </row>
        <row r="330">
          <cell r="A330">
            <v>329</v>
          </cell>
          <cell r="B330">
            <v>6300</v>
          </cell>
          <cell r="C330" t="str">
            <v>第７－３消防器具置場</v>
          </cell>
          <cell r="D330" t="str">
            <v>器具庫</v>
          </cell>
          <cell r="F330" t="str">
            <v>W</v>
          </cell>
          <cell r="H330">
            <v>1</v>
          </cell>
          <cell r="J330">
            <v>43.89</v>
          </cell>
          <cell r="N330">
            <v>26604</v>
          </cell>
          <cell r="O330" t="b">
            <v>1</v>
          </cell>
          <cell r="P330">
            <v>1</v>
          </cell>
          <cell r="R330" t="b">
            <v>1</v>
          </cell>
          <cell r="S330">
            <v>1</v>
          </cell>
        </row>
        <row r="331">
          <cell r="A331">
            <v>330</v>
          </cell>
          <cell r="B331">
            <v>6400</v>
          </cell>
          <cell r="C331" t="str">
            <v>第７－４消防器具置場複合施設</v>
          </cell>
          <cell r="D331" t="str">
            <v>器具庫兼倉庫</v>
          </cell>
          <cell r="E331" t="str">
            <v>南毛利水防倉庫</v>
          </cell>
          <cell r="F331" t="str">
            <v>S</v>
          </cell>
          <cell r="H331">
            <v>2</v>
          </cell>
          <cell r="J331">
            <v>80.73</v>
          </cell>
          <cell r="N331">
            <v>32203</v>
          </cell>
          <cell r="O331" t="b">
            <v>1</v>
          </cell>
          <cell r="P331">
            <v>1</v>
          </cell>
          <cell r="R331" t="b">
            <v>1</v>
          </cell>
          <cell r="S331">
            <v>1</v>
          </cell>
        </row>
        <row r="332">
          <cell r="A332">
            <v>331</v>
          </cell>
          <cell r="B332">
            <v>6400</v>
          </cell>
          <cell r="C332" t="str">
            <v>第７－５消防器具置場</v>
          </cell>
          <cell r="D332" t="str">
            <v>器具庫</v>
          </cell>
          <cell r="F332" t="str">
            <v>W</v>
          </cell>
          <cell r="H332">
            <v>1</v>
          </cell>
          <cell r="J332">
            <v>46.37</v>
          </cell>
          <cell r="N332">
            <v>32478</v>
          </cell>
          <cell r="O332" t="b">
            <v>1</v>
          </cell>
          <cell r="P332">
            <v>1</v>
          </cell>
          <cell r="R332" t="b">
            <v>1</v>
          </cell>
          <cell r="S332">
            <v>1</v>
          </cell>
        </row>
        <row r="333">
          <cell r="A333">
            <v>332</v>
          </cell>
          <cell r="B333">
            <v>6400</v>
          </cell>
          <cell r="C333" t="str">
            <v>第７－７消防器具置場</v>
          </cell>
          <cell r="D333" t="str">
            <v>器具庫</v>
          </cell>
          <cell r="F333" t="str">
            <v>W</v>
          </cell>
          <cell r="H333">
            <v>1</v>
          </cell>
          <cell r="J333">
            <v>46.37</v>
          </cell>
          <cell r="N333">
            <v>32478</v>
          </cell>
          <cell r="O333" t="b">
            <v>1</v>
          </cell>
          <cell r="P333">
            <v>1</v>
          </cell>
          <cell r="R333" t="b">
            <v>1</v>
          </cell>
          <cell r="S333">
            <v>1</v>
          </cell>
        </row>
        <row r="334">
          <cell r="A334">
            <v>333</v>
          </cell>
          <cell r="B334">
            <v>6400</v>
          </cell>
          <cell r="C334" t="str">
            <v>第７－８消防器具置場</v>
          </cell>
          <cell r="D334" t="str">
            <v>器具庫</v>
          </cell>
          <cell r="F334" t="str">
            <v>S</v>
          </cell>
          <cell r="H334">
            <v>2</v>
          </cell>
          <cell r="J334">
            <v>75.92</v>
          </cell>
          <cell r="N334">
            <v>36161</v>
          </cell>
          <cell r="O334" t="b">
            <v>1</v>
          </cell>
          <cell r="P334">
            <v>1</v>
          </cell>
          <cell r="R334" t="b">
            <v>1</v>
          </cell>
          <cell r="S334">
            <v>1</v>
          </cell>
        </row>
        <row r="335">
          <cell r="A335">
            <v>334</v>
          </cell>
          <cell r="B335">
            <v>6400</v>
          </cell>
          <cell r="C335" t="str">
            <v>第７－９消防器具置場</v>
          </cell>
          <cell r="D335" t="str">
            <v>器具庫兼待機室</v>
          </cell>
          <cell r="F335" t="str">
            <v>W</v>
          </cell>
          <cell r="H335">
            <v>2</v>
          </cell>
          <cell r="J335">
            <v>46.74</v>
          </cell>
          <cell r="N335">
            <v>32051</v>
          </cell>
          <cell r="O335" t="b">
            <v>1</v>
          </cell>
          <cell r="P335">
            <v>1</v>
          </cell>
          <cell r="R335" t="b">
            <v>1</v>
          </cell>
          <cell r="S335">
            <v>1</v>
          </cell>
        </row>
        <row r="336">
          <cell r="A336">
            <v>335</v>
          </cell>
          <cell r="B336">
            <v>6400</v>
          </cell>
          <cell r="C336" t="str">
            <v>毛利台消防資材倉庫</v>
          </cell>
          <cell r="D336" t="str">
            <v>倉庫</v>
          </cell>
          <cell r="F336" t="str">
            <v>S</v>
          </cell>
          <cell r="H336">
            <v>1</v>
          </cell>
          <cell r="J336">
            <v>31.1</v>
          </cell>
          <cell r="N336">
            <v>32203</v>
          </cell>
          <cell r="O336" t="b">
            <v>1</v>
          </cell>
          <cell r="P336">
            <v>1</v>
          </cell>
          <cell r="R336" t="b">
            <v>1</v>
          </cell>
          <cell r="S336">
            <v>1</v>
          </cell>
        </row>
        <row r="337">
          <cell r="A337">
            <v>336</v>
          </cell>
          <cell r="B337">
            <v>6300</v>
          </cell>
          <cell r="C337" t="str">
            <v>厚木消防署玉川分署</v>
          </cell>
          <cell r="D337" t="str">
            <v>分署</v>
          </cell>
          <cell r="E337" t="str">
            <v>観光案内所</v>
          </cell>
          <cell r="F337" t="str">
            <v>RC</v>
          </cell>
          <cell r="H337">
            <v>2</v>
          </cell>
          <cell r="J337">
            <v>1008.02</v>
          </cell>
          <cell r="N337">
            <v>33785</v>
          </cell>
          <cell r="O337" t="b">
            <v>1</v>
          </cell>
          <cell r="P337">
            <v>1</v>
          </cell>
          <cell r="R337" t="b">
            <v>1</v>
          </cell>
          <cell r="S337">
            <v>1</v>
          </cell>
        </row>
        <row r="338">
          <cell r="A338">
            <v>337</v>
          </cell>
          <cell r="B338">
            <v>6300</v>
          </cell>
          <cell r="C338" t="str">
            <v>厚木消防署相川分署</v>
          </cell>
          <cell r="D338" t="str">
            <v>分署</v>
          </cell>
          <cell r="F338" t="str">
            <v>RC</v>
          </cell>
          <cell r="G338" t="str">
            <v>S</v>
          </cell>
          <cell r="H338">
            <v>2</v>
          </cell>
          <cell r="J338">
            <v>267.19</v>
          </cell>
          <cell r="K338">
            <v>98.12</v>
          </cell>
          <cell r="N338">
            <v>30039</v>
          </cell>
          <cell r="O338" t="b">
            <v>1</v>
          </cell>
          <cell r="P338">
            <v>1</v>
          </cell>
          <cell r="R338" t="b">
            <v>1</v>
          </cell>
          <cell r="S338">
            <v>1</v>
          </cell>
        </row>
        <row r="339">
          <cell r="A339">
            <v>338</v>
          </cell>
          <cell r="B339">
            <v>6300</v>
          </cell>
          <cell r="C339" t="str">
            <v>厚木消防署相川分署</v>
          </cell>
          <cell r="D339" t="str">
            <v>車庫</v>
          </cell>
          <cell r="F339" t="str">
            <v>RC</v>
          </cell>
          <cell r="G339" t="str">
            <v>S</v>
          </cell>
          <cell r="H339">
            <v>1</v>
          </cell>
          <cell r="J339">
            <v>98.12</v>
          </cell>
          <cell r="N339">
            <v>33319</v>
          </cell>
          <cell r="O339" t="b">
            <v>0</v>
          </cell>
          <cell r="P339">
            <v>0</v>
          </cell>
          <cell r="Q339">
            <v>337</v>
          </cell>
          <cell r="R339" t="b">
            <v>0</v>
          </cell>
          <cell r="S339">
            <v>0</v>
          </cell>
          <cell r="T339">
            <v>337</v>
          </cell>
        </row>
        <row r="340">
          <cell r="A340">
            <v>339</v>
          </cell>
          <cell r="B340">
            <v>6400</v>
          </cell>
          <cell r="C340" t="str">
            <v>第８－１消防器具置場</v>
          </cell>
          <cell r="D340" t="str">
            <v>器具庫</v>
          </cell>
          <cell r="F340" t="str">
            <v>W</v>
          </cell>
          <cell r="H340">
            <v>2</v>
          </cell>
          <cell r="J340">
            <v>53.82</v>
          </cell>
          <cell r="N340">
            <v>30956</v>
          </cell>
          <cell r="O340" t="b">
            <v>1</v>
          </cell>
          <cell r="P340">
            <v>1</v>
          </cell>
          <cell r="R340" t="b">
            <v>1</v>
          </cell>
          <cell r="S340">
            <v>1</v>
          </cell>
          <cell r="W340" t="str">
            <v>済</v>
          </cell>
        </row>
        <row r="341">
          <cell r="A341">
            <v>340</v>
          </cell>
          <cell r="B341">
            <v>6400</v>
          </cell>
          <cell r="C341" t="str">
            <v>第８－２消防器具置場</v>
          </cell>
          <cell r="D341" t="str">
            <v>器具庫</v>
          </cell>
          <cell r="F341" t="str">
            <v>W</v>
          </cell>
          <cell r="H341">
            <v>2</v>
          </cell>
          <cell r="J341">
            <v>80.38</v>
          </cell>
          <cell r="N341">
            <v>34029</v>
          </cell>
          <cell r="O341" t="b">
            <v>1</v>
          </cell>
          <cell r="P341">
            <v>1</v>
          </cell>
          <cell r="R341" t="b">
            <v>1</v>
          </cell>
          <cell r="S341">
            <v>1</v>
          </cell>
          <cell r="W341" t="str">
            <v>済</v>
          </cell>
        </row>
        <row r="342">
          <cell r="A342">
            <v>341</v>
          </cell>
          <cell r="B342">
            <v>6400</v>
          </cell>
          <cell r="C342" t="str">
            <v>第８－３消防器具置場</v>
          </cell>
          <cell r="D342" t="str">
            <v>器具庫</v>
          </cell>
          <cell r="F342" t="str">
            <v>S</v>
          </cell>
          <cell r="H342">
            <v>2</v>
          </cell>
          <cell r="J342">
            <v>75.67</v>
          </cell>
          <cell r="N342">
            <v>37288</v>
          </cell>
          <cell r="O342" t="b">
            <v>1</v>
          </cell>
          <cell r="P342">
            <v>1</v>
          </cell>
          <cell r="R342" t="b">
            <v>1</v>
          </cell>
          <cell r="S342">
            <v>1</v>
          </cell>
          <cell r="W342" t="str">
            <v>済</v>
          </cell>
        </row>
        <row r="343">
          <cell r="A343">
            <v>342</v>
          </cell>
          <cell r="B343">
            <v>6400</v>
          </cell>
          <cell r="C343" t="str">
            <v>第８－４消防器具置場</v>
          </cell>
          <cell r="D343" t="str">
            <v>器具庫</v>
          </cell>
          <cell r="F343" t="str">
            <v>W</v>
          </cell>
          <cell r="H343">
            <v>1</v>
          </cell>
          <cell r="J343">
            <v>62.1</v>
          </cell>
          <cell r="N343">
            <v>34394</v>
          </cell>
          <cell r="O343" t="b">
            <v>1</v>
          </cell>
          <cell r="P343">
            <v>1</v>
          </cell>
          <cell r="R343" t="b">
            <v>1</v>
          </cell>
          <cell r="S343">
            <v>1</v>
          </cell>
        </row>
        <row r="344">
          <cell r="A344">
            <v>343</v>
          </cell>
          <cell r="B344">
            <v>6400</v>
          </cell>
          <cell r="C344" t="str">
            <v>第８－５消防器具置場</v>
          </cell>
          <cell r="D344" t="str">
            <v>器具庫</v>
          </cell>
          <cell r="F344" t="str">
            <v>W</v>
          </cell>
          <cell r="H344">
            <v>1</v>
          </cell>
          <cell r="J344">
            <v>46.37</v>
          </cell>
          <cell r="N344">
            <v>31837</v>
          </cell>
          <cell r="O344" t="b">
            <v>1</v>
          </cell>
          <cell r="P344">
            <v>1</v>
          </cell>
          <cell r="R344" t="b">
            <v>1</v>
          </cell>
          <cell r="S344">
            <v>1</v>
          </cell>
        </row>
        <row r="345">
          <cell r="A345">
            <v>344</v>
          </cell>
          <cell r="B345">
            <v>6400</v>
          </cell>
          <cell r="C345" t="str">
            <v>第８－６消防器具置場</v>
          </cell>
          <cell r="D345" t="str">
            <v>器具庫</v>
          </cell>
          <cell r="F345" t="str">
            <v>W</v>
          </cell>
          <cell r="H345">
            <v>1</v>
          </cell>
          <cell r="J345">
            <v>48.02</v>
          </cell>
          <cell r="N345">
            <v>31747</v>
          </cell>
          <cell r="O345" t="b">
            <v>1</v>
          </cell>
          <cell r="P345">
            <v>1</v>
          </cell>
          <cell r="R345" t="b">
            <v>1</v>
          </cell>
          <cell r="S345">
            <v>1</v>
          </cell>
        </row>
        <row r="346">
          <cell r="A346">
            <v>345</v>
          </cell>
          <cell r="B346">
            <v>6400</v>
          </cell>
          <cell r="C346" t="str">
            <v>第８－７消防器具置場</v>
          </cell>
          <cell r="D346" t="str">
            <v>器具庫</v>
          </cell>
          <cell r="F346" t="str">
            <v>S</v>
          </cell>
          <cell r="H346">
            <v>2</v>
          </cell>
          <cell r="J346">
            <v>87.99</v>
          </cell>
          <cell r="N346">
            <v>38687</v>
          </cell>
          <cell r="O346" t="b">
            <v>1</v>
          </cell>
          <cell r="P346">
            <v>1</v>
          </cell>
          <cell r="R346" t="b">
            <v>1</v>
          </cell>
          <cell r="S346">
            <v>1</v>
          </cell>
        </row>
        <row r="347">
          <cell r="A347">
            <v>346</v>
          </cell>
          <cell r="B347">
            <v>6400</v>
          </cell>
          <cell r="C347" t="str">
            <v>相川水防倉庫防災備蓄倉庫複合施設</v>
          </cell>
          <cell r="D347" t="str">
            <v>倉庫</v>
          </cell>
          <cell r="F347" t="str">
            <v>S</v>
          </cell>
          <cell r="H347">
            <v>2</v>
          </cell>
          <cell r="J347">
            <v>100.82</v>
          </cell>
          <cell r="N347">
            <v>32143</v>
          </cell>
          <cell r="O347" t="b">
            <v>1</v>
          </cell>
          <cell r="P347">
            <v>1</v>
          </cell>
          <cell r="R347" t="b">
            <v>1</v>
          </cell>
          <cell r="S347">
            <v>1</v>
          </cell>
        </row>
        <row r="348">
          <cell r="A348">
            <v>347</v>
          </cell>
          <cell r="B348">
            <v>6400</v>
          </cell>
          <cell r="C348" t="str">
            <v>第３－４消防器具置場複合施設</v>
          </cell>
          <cell r="D348" t="str">
            <v>器具庫兼倉庫</v>
          </cell>
          <cell r="F348" t="str">
            <v>S</v>
          </cell>
          <cell r="H348">
            <v>2</v>
          </cell>
          <cell r="J348">
            <v>105</v>
          </cell>
          <cell r="N348">
            <v>40148</v>
          </cell>
          <cell r="O348" t="b">
            <v>1</v>
          </cell>
          <cell r="P348">
            <v>1</v>
          </cell>
          <cell r="R348" t="b">
            <v>1</v>
          </cell>
          <cell r="S348">
            <v>1</v>
          </cell>
          <cell r="W348" t="str">
            <v>済</v>
          </cell>
        </row>
        <row r="349">
          <cell r="A349">
            <v>348</v>
          </cell>
          <cell r="B349">
            <v>6300</v>
          </cell>
          <cell r="C349" t="str">
            <v>北消防署依知分署（仮設）</v>
          </cell>
          <cell r="D349" t="str">
            <v>分署</v>
          </cell>
          <cell r="E349" t="str">
            <v>旧依知公民館</v>
          </cell>
          <cell r="F349" t="str">
            <v>RC</v>
          </cell>
          <cell r="H349">
            <v>2</v>
          </cell>
          <cell r="J349">
            <v>550.48</v>
          </cell>
          <cell r="N349">
            <v>28569</v>
          </cell>
          <cell r="O349" t="b">
            <v>1</v>
          </cell>
          <cell r="P349">
            <v>1</v>
          </cell>
          <cell r="R349" t="b">
            <v>1</v>
          </cell>
          <cell r="S349">
            <v>1</v>
          </cell>
        </row>
        <row r="350">
          <cell r="A350">
            <v>349</v>
          </cell>
          <cell r="B350">
            <v>6300</v>
          </cell>
          <cell r="C350" t="str">
            <v>北消防署依知分署（仮設）</v>
          </cell>
          <cell r="D350" t="str">
            <v>自動車車庫</v>
          </cell>
          <cell r="E350" t="str">
            <v>旧依知公民館</v>
          </cell>
          <cell r="F350" t="str">
            <v>E</v>
          </cell>
          <cell r="H350">
            <v>1</v>
          </cell>
          <cell r="J350">
            <v>46.75</v>
          </cell>
          <cell r="N350">
            <v>40066</v>
          </cell>
          <cell r="O350" t="b">
            <v>1</v>
          </cell>
          <cell r="P350">
            <v>1</v>
          </cell>
          <cell r="R350" t="b">
            <v>0</v>
          </cell>
          <cell r="S350">
            <v>0</v>
          </cell>
          <cell r="T350">
            <v>348</v>
          </cell>
        </row>
        <row r="351">
          <cell r="A351">
            <v>350</v>
          </cell>
          <cell r="B351">
            <v>7900</v>
          </cell>
          <cell r="C351" t="str">
            <v>厚木小学校</v>
          </cell>
          <cell r="D351" t="str">
            <v>北棟校舎</v>
          </cell>
          <cell r="F351" t="str">
            <v>RC</v>
          </cell>
          <cell r="H351">
            <v>3</v>
          </cell>
          <cell r="J351">
            <v>3069</v>
          </cell>
          <cell r="N351">
            <v>25658</v>
          </cell>
          <cell r="O351" t="b">
            <v>1</v>
          </cell>
          <cell r="P351">
            <v>1</v>
          </cell>
          <cell r="R351" t="b">
            <v>1</v>
          </cell>
          <cell r="S351">
            <v>1</v>
          </cell>
        </row>
        <row r="352">
          <cell r="A352">
            <v>351</v>
          </cell>
          <cell r="B352">
            <v>7900</v>
          </cell>
          <cell r="C352" t="str">
            <v>厚木小学校</v>
          </cell>
          <cell r="D352" t="str">
            <v>東棟校舎</v>
          </cell>
          <cell r="F352" t="str">
            <v>RC</v>
          </cell>
          <cell r="H352">
            <v>3</v>
          </cell>
          <cell r="J352">
            <v>1003.84</v>
          </cell>
          <cell r="K352">
            <v>86</v>
          </cell>
          <cell r="N352">
            <v>25989</v>
          </cell>
          <cell r="O352" t="b">
            <v>1</v>
          </cell>
          <cell r="P352">
            <v>1</v>
          </cell>
          <cell r="R352" t="b">
            <v>0</v>
          </cell>
          <cell r="S352">
            <v>0</v>
          </cell>
          <cell r="T352">
            <v>350</v>
          </cell>
        </row>
        <row r="353">
          <cell r="A353">
            <v>352</v>
          </cell>
          <cell r="B353">
            <v>7900</v>
          </cell>
          <cell r="C353" t="str">
            <v>厚木小学校</v>
          </cell>
          <cell r="D353" t="str">
            <v>渡り廊下（東・北）</v>
          </cell>
          <cell r="E353" t="str">
            <v>東棟校舎</v>
          </cell>
          <cell r="F353" t="str">
            <v>RC</v>
          </cell>
          <cell r="H353">
            <v>1</v>
          </cell>
          <cell r="J353">
            <v>86</v>
          </cell>
          <cell r="N353">
            <v>25989</v>
          </cell>
          <cell r="O353" t="b">
            <v>0</v>
          </cell>
          <cell r="P353">
            <v>0</v>
          </cell>
          <cell r="Q353">
            <v>351</v>
          </cell>
          <cell r="R353" t="b">
            <v>0</v>
          </cell>
          <cell r="S353">
            <v>0</v>
          </cell>
          <cell r="T353">
            <v>350</v>
          </cell>
        </row>
        <row r="354">
          <cell r="A354">
            <v>353</v>
          </cell>
          <cell r="B354">
            <v>7900</v>
          </cell>
          <cell r="C354" t="str">
            <v>厚木小学校</v>
          </cell>
          <cell r="D354" t="str">
            <v>南棟校舎</v>
          </cell>
          <cell r="F354" t="str">
            <v>RC</v>
          </cell>
          <cell r="H354">
            <v>4</v>
          </cell>
          <cell r="J354">
            <v>2165.4899999999998</v>
          </cell>
          <cell r="K354">
            <v>187.47</v>
          </cell>
          <cell r="N354">
            <v>30410</v>
          </cell>
          <cell r="O354" t="b">
            <v>1</v>
          </cell>
          <cell r="P354">
            <v>1</v>
          </cell>
          <cell r="R354" t="b">
            <v>0</v>
          </cell>
          <cell r="S354">
            <v>0</v>
          </cell>
          <cell r="T354">
            <v>350</v>
          </cell>
        </row>
        <row r="355">
          <cell r="A355">
            <v>354</v>
          </cell>
          <cell r="B355">
            <v>7900</v>
          </cell>
          <cell r="C355" t="str">
            <v>厚木小学校</v>
          </cell>
          <cell r="D355" t="str">
            <v>渡り廊下（南・北）</v>
          </cell>
          <cell r="E355" t="str">
            <v>南棟校舎</v>
          </cell>
          <cell r="F355" t="str">
            <v>RC</v>
          </cell>
          <cell r="H355">
            <v>3</v>
          </cell>
          <cell r="J355">
            <v>187.47</v>
          </cell>
          <cell r="N355">
            <v>30410</v>
          </cell>
          <cell r="O355" t="b">
            <v>0</v>
          </cell>
          <cell r="P355">
            <v>0</v>
          </cell>
          <cell r="Q355">
            <v>353</v>
          </cell>
          <cell r="R355" t="b">
            <v>0</v>
          </cell>
          <cell r="S355">
            <v>0</v>
          </cell>
          <cell r="T355">
            <v>350</v>
          </cell>
        </row>
        <row r="356">
          <cell r="A356">
            <v>355</v>
          </cell>
          <cell r="B356">
            <v>7900</v>
          </cell>
          <cell r="C356" t="str">
            <v>厚木小学校</v>
          </cell>
          <cell r="D356" t="str">
            <v>体育館</v>
          </cell>
          <cell r="F356" t="str">
            <v>S</v>
          </cell>
          <cell r="H356">
            <v>1</v>
          </cell>
          <cell r="J356">
            <v>1015.55</v>
          </cell>
          <cell r="N356">
            <v>31474</v>
          </cell>
          <cell r="O356" t="b">
            <v>1</v>
          </cell>
          <cell r="P356">
            <v>1</v>
          </cell>
          <cell r="R356" t="b">
            <v>0</v>
          </cell>
          <cell r="S356">
            <v>0</v>
          </cell>
          <cell r="T356">
            <v>350</v>
          </cell>
        </row>
        <row r="357">
          <cell r="A357">
            <v>356</v>
          </cell>
          <cell r="B357">
            <v>7900</v>
          </cell>
          <cell r="C357" t="str">
            <v>厚木小学校</v>
          </cell>
          <cell r="D357" t="str">
            <v>プール更衣室</v>
          </cell>
          <cell r="F357" t="str">
            <v>W</v>
          </cell>
          <cell r="H357">
            <v>1</v>
          </cell>
          <cell r="J357">
            <v>53.46</v>
          </cell>
          <cell r="N357">
            <v>26490</v>
          </cell>
          <cell r="O357" t="b">
            <v>1</v>
          </cell>
          <cell r="P357">
            <v>1</v>
          </cell>
          <cell r="R357" t="b">
            <v>0</v>
          </cell>
          <cell r="S357">
            <v>0</v>
          </cell>
          <cell r="T357">
            <v>350</v>
          </cell>
        </row>
        <row r="358">
          <cell r="A358">
            <v>357</v>
          </cell>
          <cell r="B358">
            <v>7900</v>
          </cell>
          <cell r="C358" t="str">
            <v>厚木小学校</v>
          </cell>
          <cell r="D358" t="str">
            <v>油庫</v>
          </cell>
          <cell r="F358" t="str">
            <v>RC</v>
          </cell>
          <cell r="H358">
            <v>1</v>
          </cell>
          <cell r="J358">
            <v>4.8600000000000003</v>
          </cell>
          <cell r="N358">
            <v>32962</v>
          </cell>
          <cell r="O358" t="b">
            <v>1</v>
          </cell>
          <cell r="P358">
            <v>1</v>
          </cell>
          <cell r="R358" t="b">
            <v>0</v>
          </cell>
          <cell r="S358">
            <v>0</v>
          </cell>
          <cell r="T358">
            <v>350</v>
          </cell>
        </row>
        <row r="359">
          <cell r="A359">
            <v>358</v>
          </cell>
          <cell r="B359">
            <v>7900</v>
          </cell>
          <cell r="C359" t="str">
            <v>厚木小学校</v>
          </cell>
          <cell r="D359" t="str">
            <v>体育器具庫</v>
          </cell>
          <cell r="F359" t="str">
            <v>S</v>
          </cell>
          <cell r="H359">
            <v>1</v>
          </cell>
          <cell r="J359">
            <v>54.65</v>
          </cell>
          <cell r="N359">
            <v>35881</v>
          </cell>
          <cell r="O359" t="b">
            <v>1</v>
          </cell>
          <cell r="P359">
            <v>1</v>
          </cell>
          <cell r="R359" t="b">
            <v>0</v>
          </cell>
          <cell r="S359">
            <v>0</v>
          </cell>
          <cell r="T359">
            <v>350</v>
          </cell>
        </row>
        <row r="360">
          <cell r="A360">
            <v>359</v>
          </cell>
          <cell r="B360">
            <v>7900</v>
          </cell>
          <cell r="C360" t="str">
            <v>厚木小学校</v>
          </cell>
          <cell r="D360" t="str">
            <v>楽焼庫</v>
          </cell>
          <cell r="F360" t="str">
            <v>RC</v>
          </cell>
          <cell r="H360">
            <v>1</v>
          </cell>
          <cell r="J360">
            <v>8.1</v>
          </cell>
          <cell r="N360">
            <v>30410</v>
          </cell>
          <cell r="O360" t="b">
            <v>1</v>
          </cell>
          <cell r="P360">
            <v>1</v>
          </cell>
          <cell r="R360" t="b">
            <v>0</v>
          </cell>
          <cell r="S360">
            <v>0</v>
          </cell>
          <cell r="T360">
            <v>350</v>
          </cell>
        </row>
        <row r="361">
          <cell r="A361">
            <v>360</v>
          </cell>
          <cell r="B361">
            <v>7900</v>
          </cell>
          <cell r="C361" t="str">
            <v>厚木小学校</v>
          </cell>
          <cell r="D361" t="str">
            <v>物置</v>
          </cell>
          <cell r="F361" t="str">
            <v>S</v>
          </cell>
          <cell r="H361">
            <v>1</v>
          </cell>
          <cell r="J361">
            <v>11.62</v>
          </cell>
          <cell r="N361">
            <v>27822</v>
          </cell>
          <cell r="O361" t="b">
            <v>1</v>
          </cell>
          <cell r="P361">
            <v>1</v>
          </cell>
          <cell r="R361" t="b">
            <v>0</v>
          </cell>
          <cell r="S361">
            <v>0</v>
          </cell>
          <cell r="T361">
            <v>350</v>
          </cell>
        </row>
        <row r="362">
          <cell r="A362">
            <v>361</v>
          </cell>
          <cell r="B362">
            <v>7900</v>
          </cell>
          <cell r="C362" t="str">
            <v>依知南小学校</v>
          </cell>
          <cell r="D362" t="str">
            <v>中央棟校舎</v>
          </cell>
          <cell r="F362" t="str">
            <v>RC</v>
          </cell>
          <cell r="H362">
            <v>3</v>
          </cell>
          <cell r="J362">
            <v>1859.31</v>
          </cell>
          <cell r="N362">
            <v>23802</v>
          </cell>
          <cell r="O362" t="b">
            <v>1</v>
          </cell>
          <cell r="P362">
            <v>1</v>
          </cell>
          <cell r="R362" t="b">
            <v>1</v>
          </cell>
          <cell r="S362">
            <v>1</v>
          </cell>
        </row>
        <row r="363">
          <cell r="A363">
            <v>362</v>
          </cell>
          <cell r="B363">
            <v>7900</v>
          </cell>
          <cell r="C363" t="str">
            <v>依知南小学校</v>
          </cell>
          <cell r="D363" t="str">
            <v>西棟校舎</v>
          </cell>
          <cell r="F363" t="str">
            <v>RC</v>
          </cell>
          <cell r="H363">
            <v>3</v>
          </cell>
          <cell r="J363">
            <v>1204</v>
          </cell>
          <cell r="K363">
            <v>345</v>
          </cell>
          <cell r="N363">
            <v>27454</v>
          </cell>
          <cell r="O363" t="b">
            <v>1</v>
          </cell>
          <cell r="P363">
            <v>1</v>
          </cell>
          <cell r="R363" t="b">
            <v>0</v>
          </cell>
          <cell r="S363">
            <v>0</v>
          </cell>
          <cell r="T363">
            <v>361</v>
          </cell>
        </row>
        <row r="364">
          <cell r="A364">
            <v>363</v>
          </cell>
          <cell r="B364">
            <v>7900</v>
          </cell>
          <cell r="C364" t="str">
            <v>依知南小学校</v>
          </cell>
          <cell r="D364" t="str">
            <v>西棟校舎</v>
          </cell>
          <cell r="E364" t="str">
            <v>西側及び4階部分増築</v>
          </cell>
          <cell r="F364" t="str">
            <v>RC</v>
          </cell>
          <cell r="H364">
            <v>4</v>
          </cell>
          <cell r="J364">
            <v>345</v>
          </cell>
          <cell r="N364">
            <v>28946</v>
          </cell>
          <cell r="O364" t="b">
            <v>0</v>
          </cell>
          <cell r="P364">
            <v>0</v>
          </cell>
          <cell r="Q364">
            <v>362</v>
          </cell>
          <cell r="R364" t="b">
            <v>0</v>
          </cell>
          <cell r="S364">
            <v>0</v>
          </cell>
          <cell r="T364">
            <v>361</v>
          </cell>
        </row>
        <row r="365">
          <cell r="A365">
            <v>364</v>
          </cell>
          <cell r="B365">
            <v>7900</v>
          </cell>
          <cell r="C365" t="str">
            <v>依知南小学校</v>
          </cell>
          <cell r="D365" t="str">
            <v>東棟校舎</v>
          </cell>
          <cell r="F365" t="str">
            <v>RC</v>
          </cell>
          <cell r="H365">
            <v>3</v>
          </cell>
          <cell r="J365">
            <v>1782.12</v>
          </cell>
          <cell r="N365">
            <v>28949</v>
          </cell>
          <cell r="O365" t="b">
            <v>1</v>
          </cell>
          <cell r="P365">
            <v>1</v>
          </cell>
          <cell r="R365" t="b">
            <v>0</v>
          </cell>
          <cell r="S365">
            <v>0</v>
          </cell>
          <cell r="T365">
            <v>361</v>
          </cell>
        </row>
        <row r="366">
          <cell r="A366">
            <v>365</v>
          </cell>
          <cell r="B366">
            <v>7900</v>
          </cell>
          <cell r="C366" t="str">
            <v>依知南小学校</v>
          </cell>
          <cell r="D366" t="str">
            <v>体育館</v>
          </cell>
          <cell r="F366" t="str">
            <v>S</v>
          </cell>
          <cell r="H366">
            <v>2</v>
          </cell>
          <cell r="J366">
            <v>1012.77</v>
          </cell>
          <cell r="K366">
            <v>30</v>
          </cell>
          <cell r="N366">
            <v>30650</v>
          </cell>
          <cell r="O366" t="b">
            <v>1</v>
          </cell>
          <cell r="P366">
            <v>1</v>
          </cell>
          <cell r="R366" t="b">
            <v>0</v>
          </cell>
          <cell r="S366">
            <v>0</v>
          </cell>
          <cell r="T366">
            <v>361</v>
          </cell>
        </row>
        <row r="367">
          <cell r="A367">
            <v>366</v>
          </cell>
          <cell r="B367">
            <v>7900</v>
          </cell>
          <cell r="C367" t="str">
            <v>依知南小学校</v>
          </cell>
          <cell r="D367" t="str">
            <v>渡り廊下（体・東）</v>
          </cell>
          <cell r="E367" t="str">
            <v>体育館</v>
          </cell>
          <cell r="F367" t="str">
            <v>S</v>
          </cell>
          <cell r="H367">
            <v>1</v>
          </cell>
          <cell r="J367">
            <v>30</v>
          </cell>
          <cell r="N367">
            <v>30650</v>
          </cell>
          <cell r="O367" t="b">
            <v>0</v>
          </cell>
          <cell r="P367">
            <v>0</v>
          </cell>
          <cell r="Q367">
            <v>365</v>
          </cell>
          <cell r="R367" t="b">
            <v>0</v>
          </cell>
          <cell r="S367">
            <v>0</v>
          </cell>
          <cell r="T367">
            <v>361</v>
          </cell>
        </row>
        <row r="368">
          <cell r="A368">
            <v>367</v>
          </cell>
          <cell r="B368">
            <v>7900</v>
          </cell>
          <cell r="C368" t="str">
            <v>依知南小学校</v>
          </cell>
          <cell r="D368" t="str">
            <v>物置</v>
          </cell>
          <cell r="F368" t="str">
            <v>W</v>
          </cell>
          <cell r="H368">
            <v>1</v>
          </cell>
          <cell r="J368">
            <v>26.49</v>
          </cell>
          <cell r="N368">
            <v>26604</v>
          </cell>
          <cell r="O368" t="b">
            <v>1</v>
          </cell>
          <cell r="P368">
            <v>1</v>
          </cell>
          <cell r="R368" t="b">
            <v>0</v>
          </cell>
          <cell r="S368">
            <v>0</v>
          </cell>
          <cell r="T368">
            <v>361</v>
          </cell>
        </row>
        <row r="369">
          <cell r="A369">
            <v>368</v>
          </cell>
          <cell r="B369">
            <v>7900</v>
          </cell>
          <cell r="C369" t="str">
            <v>依知南小学校</v>
          </cell>
          <cell r="D369" t="str">
            <v>物置</v>
          </cell>
          <cell r="F369" t="str">
            <v>S</v>
          </cell>
          <cell r="H369">
            <v>1</v>
          </cell>
          <cell r="J369">
            <v>66</v>
          </cell>
          <cell r="N369">
            <v>28185</v>
          </cell>
          <cell r="O369" t="b">
            <v>1</v>
          </cell>
          <cell r="P369">
            <v>1</v>
          </cell>
          <cell r="R369" t="b">
            <v>0</v>
          </cell>
          <cell r="S369">
            <v>0</v>
          </cell>
          <cell r="T369">
            <v>361</v>
          </cell>
        </row>
        <row r="370">
          <cell r="A370">
            <v>369</v>
          </cell>
          <cell r="B370">
            <v>7900</v>
          </cell>
          <cell r="C370" t="str">
            <v>依知南小学校</v>
          </cell>
          <cell r="D370" t="str">
            <v>簡易上屋</v>
          </cell>
          <cell r="F370" t="str">
            <v>CB</v>
          </cell>
          <cell r="H370">
            <v>1</v>
          </cell>
          <cell r="J370">
            <v>17.600000000000001</v>
          </cell>
          <cell r="N370">
            <v>30650</v>
          </cell>
          <cell r="O370" t="b">
            <v>1</v>
          </cell>
          <cell r="P370">
            <v>1</v>
          </cell>
          <cell r="R370" t="b">
            <v>0</v>
          </cell>
          <cell r="S370">
            <v>0</v>
          </cell>
          <cell r="T370">
            <v>361</v>
          </cell>
        </row>
        <row r="371">
          <cell r="A371">
            <v>370</v>
          </cell>
          <cell r="B371">
            <v>7900</v>
          </cell>
          <cell r="C371" t="str">
            <v>依知南小学校</v>
          </cell>
          <cell r="D371" t="str">
            <v>プール</v>
          </cell>
          <cell r="F371" t="str">
            <v>RC</v>
          </cell>
          <cell r="H371">
            <v>1</v>
          </cell>
          <cell r="J371">
            <v>135.1</v>
          </cell>
          <cell r="N371">
            <v>40129</v>
          </cell>
          <cell r="O371" t="b">
            <v>1</v>
          </cell>
          <cell r="P371">
            <v>1</v>
          </cell>
          <cell r="R371" t="b">
            <v>0</v>
          </cell>
          <cell r="S371">
            <v>0</v>
          </cell>
          <cell r="T371">
            <v>361</v>
          </cell>
        </row>
        <row r="372">
          <cell r="A372">
            <v>371</v>
          </cell>
          <cell r="B372">
            <v>7900</v>
          </cell>
          <cell r="C372" t="str">
            <v>依知南小学校</v>
          </cell>
          <cell r="D372" t="str">
            <v>体育器具庫</v>
          </cell>
          <cell r="F372" t="str">
            <v>CB</v>
          </cell>
          <cell r="H372">
            <v>1</v>
          </cell>
          <cell r="J372">
            <v>74.7</v>
          </cell>
          <cell r="N372">
            <v>40129</v>
          </cell>
          <cell r="O372" t="b">
            <v>1</v>
          </cell>
          <cell r="P372">
            <v>1</v>
          </cell>
          <cell r="R372" t="b">
            <v>0</v>
          </cell>
          <cell r="S372">
            <v>0</v>
          </cell>
          <cell r="T372">
            <v>361</v>
          </cell>
        </row>
        <row r="373">
          <cell r="A373">
            <v>372</v>
          </cell>
          <cell r="B373">
            <v>7900</v>
          </cell>
          <cell r="C373" t="str">
            <v>北小学校</v>
          </cell>
          <cell r="D373" t="str">
            <v>南棟校舎</v>
          </cell>
          <cell r="F373" t="str">
            <v>RC</v>
          </cell>
          <cell r="H373">
            <v>3</v>
          </cell>
          <cell r="J373">
            <v>2246.04</v>
          </cell>
          <cell r="K373">
            <v>38.700000000000003</v>
          </cell>
          <cell r="N373">
            <v>24532</v>
          </cell>
          <cell r="O373" t="b">
            <v>1</v>
          </cell>
          <cell r="P373">
            <v>1</v>
          </cell>
          <cell r="R373" t="b">
            <v>1</v>
          </cell>
          <cell r="S373">
            <v>1</v>
          </cell>
        </row>
        <row r="374">
          <cell r="A374">
            <v>373</v>
          </cell>
          <cell r="B374">
            <v>7900</v>
          </cell>
          <cell r="C374" t="str">
            <v>北小学校</v>
          </cell>
          <cell r="D374" t="str">
            <v>西棟校舎</v>
          </cell>
          <cell r="F374" t="str">
            <v>RC</v>
          </cell>
          <cell r="H374">
            <v>3</v>
          </cell>
          <cell r="J374">
            <v>716</v>
          </cell>
          <cell r="N374">
            <v>27454</v>
          </cell>
          <cell r="O374" t="b">
            <v>1</v>
          </cell>
          <cell r="P374">
            <v>1</v>
          </cell>
          <cell r="R374" t="b">
            <v>0</v>
          </cell>
          <cell r="S374">
            <v>0</v>
          </cell>
          <cell r="T374">
            <v>372</v>
          </cell>
        </row>
        <row r="375">
          <cell r="A375">
            <v>374</v>
          </cell>
          <cell r="B375">
            <v>7900</v>
          </cell>
          <cell r="C375" t="str">
            <v>北小学校</v>
          </cell>
          <cell r="D375" t="str">
            <v>北棟校舎</v>
          </cell>
          <cell r="F375" t="str">
            <v>RC</v>
          </cell>
          <cell r="H375">
            <v>4</v>
          </cell>
          <cell r="J375">
            <v>3158.97</v>
          </cell>
          <cell r="K375">
            <v>573.02</v>
          </cell>
          <cell r="N375">
            <v>28672</v>
          </cell>
          <cell r="O375" t="b">
            <v>1</v>
          </cell>
          <cell r="P375">
            <v>1</v>
          </cell>
          <cell r="R375" t="b">
            <v>0</v>
          </cell>
          <cell r="S375">
            <v>0</v>
          </cell>
          <cell r="T375">
            <v>372</v>
          </cell>
        </row>
        <row r="376">
          <cell r="A376">
            <v>375</v>
          </cell>
          <cell r="B376">
            <v>7900</v>
          </cell>
          <cell r="C376" t="str">
            <v>北小学校</v>
          </cell>
          <cell r="D376" t="str">
            <v>北棟校舎</v>
          </cell>
          <cell r="E376" t="str">
            <v>東側教室</v>
          </cell>
          <cell r="F376" t="str">
            <v>RC</v>
          </cell>
          <cell r="H376">
            <v>3</v>
          </cell>
          <cell r="J376">
            <v>573.02</v>
          </cell>
          <cell r="N376">
            <v>29636</v>
          </cell>
          <cell r="O376" t="b">
            <v>0</v>
          </cell>
          <cell r="P376">
            <v>0</v>
          </cell>
          <cell r="Q376">
            <v>374</v>
          </cell>
          <cell r="R376" t="b">
            <v>0</v>
          </cell>
          <cell r="S376">
            <v>0</v>
          </cell>
          <cell r="T376">
            <v>372</v>
          </cell>
        </row>
        <row r="377">
          <cell r="A377">
            <v>376</v>
          </cell>
          <cell r="B377">
            <v>7900</v>
          </cell>
          <cell r="C377" t="str">
            <v>北小学校</v>
          </cell>
          <cell r="D377" t="str">
            <v>プール更衣室</v>
          </cell>
          <cell r="F377" t="str">
            <v>CB</v>
          </cell>
          <cell r="H377">
            <v>1</v>
          </cell>
          <cell r="J377">
            <v>64.8</v>
          </cell>
          <cell r="N377">
            <v>30142</v>
          </cell>
          <cell r="O377" t="b">
            <v>1</v>
          </cell>
          <cell r="P377">
            <v>1</v>
          </cell>
          <cell r="R377" t="b">
            <v>0</v>
          </cell>
          <cell r="S377">
            <v>0</v>
          </cell>
          <cell r="T377">
            <v>372</v>
          </cell>
        </row>
        <row r="378">
          <cell r="A378">
            <v>377</v>
          </cell>
          <cell r="B378">
            <v>7900</v>
          </cell>
          <cell r="C378" t="str">
            <v>北小学校</v>
          </cell>
          <cell r="D378" t="str">
            <v>体育館</v>
          </cell>
          <cell r="F378" t="str">
            <v>S</v>
          </cell>
          <cell r="H378">
            <v>2</v>
          </cell>
          <cell r="J378">
            <v>1157.96</v>
          </cell>
          <cell r="K378">
            <v>54.75</v>
          </cell>
          <cell r="N378">
            <v>30400</v>
          </cell>
          <cell r="O378" t="b">
            <v>1</v>
          </cell>
          <cell r="P378">
            <v>1</v>
          </cell>
          <cell r="R378" t="b">
            <v>0</v>
          </cell>
          <cell r="S378">
            <v>0</v>
          </cell>
          <cell r="T378">
            <v>372</v>
          </cell>
        </row>
        <row r="379">
          <cell r="A379">
            <v>378</v>
          </cell>
          <cell r="B379">
            <v>7900</v>
          </cell>
          <cell r="C379" t="str">
            <v>北小学校</v>
          </cell>
          <cell r="D379" t="str">
            <v>渡り廊下（体・南）</v>
          </cell>
          <cell r="E379" t="str">
            <v>体育館</v>
          </cell>
          <cell r="F379" t="str">
            <v>S</v>
          </cell>
          <cell r="H379">
            <v>1</v>
          </cell>
          <cell r="J379">
            <v>54.75</v>
          </cell>
          <cell r="N379">
            <v>30400</v>
          </cell>
          <cell r="O379" t="b">
            <v>0</v>
          </cell>
          <cell r="P379">
            <v>0</v>
          </cell>
          <cell r="Q379">
            <v>377</v>
          </cell>
          <cell r="R379" t="b">
            <v>0</v>
          </cell>
          <cell r="S379">
            <v>0</v>
          </cell>
          <cell r="T379">
            <v>372</v>
          </cell>
        </row>
        <row r="380">
          <cell r="A380">
            <v>379</v>
          </cell>
          <cell r="B380">
            <v>7900</v>
          </cell>
          <cell r="C380" t="str">
            <v>北小学校</v>
          </cell>
          <cell r="D380" t="str">
            <v>楽焼庫</v>
          </cell>
          <cell r="F380" t="str">
            <v>CB</v>
          </cell>
          <cell r="H380">
            <v>1</v>
          </cell>
          <cell r="J380">
            <v>13.9</v>
          </cell>
          <cell r="N380">
            <v>32962</v>
          </cell>
          <cell r="O380" t="b">
            <v>1</v>
          </cell>
          <cell r="P380">
            <v>1</v>
          </cell>
          <cell r="R380" t="b">
            <v>0</v>
          </cell>
          <cell r="S380">
            <v>0</v>
          </cell>
          <cell r="T380">
            <v>372</v>
          </cell>
        </row>
        <row r="381">
          <cell r="A381">
            <v>380</v>
          </cell>
          <cell r="B381">
            <v>7900</v>
          </cell>
          <cell r="C381" t="str">
            <v>北小学校</v>
          </cell>
          <cell r="D381" t="str">
            <v>体育器具庫</v>
          </cell>
          <cell r="F381" t="str">
            <v>RC</v>
          </cell>
          <cell r="H381">
            <v>1</v>
          </cell>
          <cell r="J381">
            <v>72.39</v>
          </cell>
          <cell r="N381">
            <v>37896</v>
          </cell>
          <cell r="O381" t="b">
            <v>1</v>
          </cell>
          <cell r="P381">
            <v>1</v>
          </cell>
          <cell r="R381" t="b">
            <v>0</v>
          </cell>
          <cell r="S381">
            <v>0</v>
          </cell>
          <cell r="T381">
            <v>372</v>
          </cell>
        </row>
        <row r="382">
          <cell r="A382">
            <v>381</v>
          </cell>
          <cell r="B382">
            <v>7900</v>
          </cell>
          <cell r="C382" t="str">
            <v>北小学校</v>
          </cell>
          <cell r="D382" t="str">
            <v>ポンプ室</v>
          </cell>
          <cell r="F382" t="str">
            <v>S</v>
          </cell>
          <cell r="H382">
            <v>1</v>
          </cell>
          <cell r="J382">
            <v>9</v>
          </cell>
          <cell r="N382">
            <v>37896</v>
          </cell>
          <cell r="O382" t="b">
            <v>1</v>
          </cell>
          <cell r="P382">
            <v>1</v>
          </cell>
          <cell r="R382" t="b">
            <v>0</v>
          </cell>
          <cell r="S382">
            <v>0</v>
          </cell>
          <cell r="T382">
            <v>372</v>
          </cell>
        </row>
        <row r="383">
          <cell r="A383">
            <v>382</v>
          </cell>
          <cell r="B383">
            <v>7900</v>
          </cell>
          <cell r="C383" t="str">
            <v>北小学校</v>
          </cell>
          <cell r="D383" t="str">
            <v>西側廊下</v>
          </cell>
          <cell r="E383" t="str">
            <v>南棟校舎</v>
          </cell>
          <cell r="F383" t="str">
            <v>S</v>
          </cell>
          <cell r="H383">
            <v>3</v>
          </cell>
          <cell r="J383">
            <v>38.700000000000003</v>
          </cell>
          <cell r="N383">
            <v>40163</v>
          </cell>
          <cell r="O383" t="b">
            <v>0</v>
          </cell>
          <cell r="P383">
            <v>0</v>
          </cell>
          <cell r="Q383">
            <v>372</v>
          </cell>
          <cell r="R383" t="b">
            <v>0</v>
          </cell>
          <cell r="S383">
            <v>0</v>
          </cell>
          <cell r="T383">
            <v>372</v>
          </cell>
        </row>
        <row r="384">
          <cell r="A384">
            <v>383</v>
          </cell>
          <cell r="B384">
            <v>7900</v>
          </cell>
          <cell r="C384" t="str">
            <v>荻野小学校</v>
          </cell>
          <cell r="D384" t="str">
            <v>南棟校舎</v>
          </cell>
          <cell r="F384" t="str">
            <v>RC</v>
          </cell>
          <cell r="H384">
            <v>4</v>
          </cell>
          <cell r="J384">
            <v>2638.52</v>
          </cell>
          <cell r="N384">
            <v>28338</v>
          </cell>
          <cell r="O384" t="b">
            <v>1</v>
          </cell>
          <cell r="P384">
            <v>1</v>
          </cell>
          <cell r="R384" t="b">
            <v>1</v>
          </cell>
          <cell r="S384">
            <v>1</v>
          </cell>
        </row>
        <row r="385">
          <cell r="A385">
            <v>384</v>
          </cell>
          <cell r="B385">
            <v>7900</v>
          </cell>
          <cell r="C385" t="str">
            <v>荻野小学校</v>
          </cell>
          <cell r="D385" t="str">
            <v>東棟校舎</v>
          </cell>
          <cell r="F385" t="str">
            <v>RC</v>
          </cell>
          <cell r="H385">
            <v>4</v>
          </cell>
          <cell r="J385">
            <v>1158.19</v>
          </cell>
          <cell r="N385">
            <v>31479</v>
          </cell>
          <cell r="O385" t="b">
            <v>1</v>
          </cell>
          <cell r="P385">
            <v>1</v>
          </cell>
          <cell r="R385" t="b">
            <v>0</v>
          </cell>
          <cell r="S385">
            <v>0</v>
          </cell>
          <cell r="T385">
            <v>383</v>
          </cell>
        </row>
        <row r="386">
          <cell r="A386">
            <v>385</v>
          </cell>
          <cell r="B386">
            <v>7900</v>
          </cell>
          <cell r="C386" t="str">
            <v>荻野小学校</v>
          </cell>
          <cell r="D386" t="str">
            <v>体育館</v>
          </cell>
          <cell r="F386" t="str">
            <v>S</v>
          </cell>
          <cell r="H386">
            <v>2</v>
          </cell>
          <cell r="J386">
            <v>906.44</v>
          </cell>
          <cell r="K386">
            <v>83.29</v>
          </cell>
          <cell r="N386">
            <v>30035</v>
          </cell>
          <cell r="O386" t="b">
            <v>1</v>
          </cell>
          <cell r="P386">
            <v>1</v>
          </cell>
          <cell r="R386" t="b">
            <v>0</v>
          </cell>
          <cell r="S386">
            <v>0</v>
          </cell>
          <cell r="T386">
            <v>383</v>
          </cell>
        </row>
        <row r="387">
          <cell r="A387">
            <v>386</v>
          </cell>
          <cell r="B387">
            <v>7900</v>
          </cell>
          <cell r="C387" t="str">
            <v>荻野小学校</v>
          </cell>
          <cell r="D387" t="str">
            <v>渡り廊下（体・南）</v>
          </cell>
          <cell r="E387" t="str">
            <v>体育館</v>
          </cell>
          <cell r="F387" t="str">
            <v>S</v>
          </cell>
          <cell r="H387">
            <v>1</v>
          </cell>
          <cell r="J387">
            <v>83.29</v>
          </cell>
          <cell r="N387">
            <v>30035</v>
          </cell>
          <cell r="O387" t="b">
            <v>0</v>
          </cell>
          <cell r="P387">
            <v>0</v>
          </cell>
          <cell r="Q387">
            <v>385</v>
          </cell>
          <cell r="R387" t="b">
            <v>0</v>
          </cell>
          <cell r="S387">
            <v>0</v>
          </cell>
          <cell r="T387">
            <v>383</v>
          </cell>
        </row>
        <row r="388">
          <cell r="A388">
            <v>387</v>
          </cell>
          <cell r="B388">
            <v>7900</v>
          </cell>
          <cell r="C388" t="str">
            <v>荻野小学校</v>
          </cell>
          <cell r="D388" t="str">
            <v>プール更衣室</v>
          </cell>
          <cell r="F388" t="str">
            <v>CB</v>
          </cell>
          <cell r="H388">
            <v>1</v>
          </cell>
          <cell r="J388">
            <v>50.63</v>
          </cell>
          <cell r="N388">
            <v>31260</v>
          </cell>
          <cell r="O388" t="b">
            <v>1</v>
          </cell>
          <cell r="P388">
            <v>1</v>
          </cell>
          <cell r="R388" t="b">
            <v>0</v>
          </cell>
          <cell r="S388">
            <v>0</v>
          </cell>
          <cell r="T388">
            <v>383</v>
          </cell>
        </row>
        <row r="389">
          <cell r="A389">
            <v>388</v>
          </cell>
          <cell r="B389">
            <v>7900</v>
          </cell>
          <cell r="C389" t="str">
            <v>荻野小学校</v>
          </cell>
          <cell r="D389" t="str">
            <v>機械棟</v>
          </cell>
          <cell r="F389" t="str">
            <v>CB</v>
          </cell>
          <cell r="H389">
            <v>1</v>
          </cell>
          <cell r="J389">
            <v>20.02</v>
          </cell>
          <cell r="N389">
            <v>31260</v>
          </cell>
          <cell r="O389" t="b">
            <v>1</v>
          </cell>
          <cell r="P389">
            <v>1</v>
          </cell>
          <cell r="R389" t="b">
            <v>0</v>
          </cell>
          <cell r="S389">
            <v>0</v>
          </cell>
          <cell r="T389">
            <v>383</v>
          </cell>
        </row>
        <row r="390">
          <cell r="A390">
            <v>389</v>
          </cell>
          <cell r="B390">
            <v>7900</v>
          </cell>
          <cell r="C390" t="str">
            <v>荻野小学校</v>
          </cell>
          <cell r="D390" t="str">
            <v>北棟校舎</v>
          </cell>
          <cell r="F390" t="str">
            <v>RC</v>
          </cell>
          <cell r="H390">
            <v>2</v>
          </cell>
          <cell r="J390">
            <v>1106.0899999999999</v>
          </cell>
          <cell r="K390">
            <v>40.299999999999997</v>
          </cell>
          <cell r="N390">
            <v>31649</v>
          </cell>
          <cell r="O390" t="b">
            <v>1</v>
          </cell>
          <cell r="P390">
            <v>1</v>
          </cell>
          <cell r="R390" t="b">
            <v>0</v>
          </cell>
          <cell r="S390">
            <v>0</v>
          </cell>
          <cell r="T390">
            <v>383</v>
          </cell>
        </row>
        <row r="391">
          <cell r="A391">
            <v>390</v>
          </cell>
          <cell r="B391">
            <v>7900</v>
          </cell>
          <cell r="C391" t="str">
            <v>荻野小学校</v>
          </cell>
          <cell r="D391" t="str">
            <v>渡り廊下（北・南）</v>
          </cell>
          <cell r="E391" t="str">
            <v>北棟校舎</v>
          </cell>
          <cell r="F391" t="str">
            <v>S</v>
          </cell>
          <cell r="H391">
            <v>1</v>
          </cell>
          <cell r="J391">
            <v>40.299999999999997</v>
          </cell>
          <cell r="N391">
            <v>31649</v>
          </cell>
          <cell r="O391" t="b">
            <v>0</v>
          </cell>
          <cell r="P391">
            <v>0</v>
          </cell>
          <cell r="Q391">
            <v>389</v>
          </cell>
          <cell r="R391" t="b">
            <v>0</v>
          </cell>
          <cell r="S391">
            <v>0</v>
          </cell>
          <cell r="T391">
            <v>383</v>
          </cell>
        </row>
        <row r="392">
          <cell r="A392">
            <v>391</v>
          </cell>
          <cell r="B392">
            <v>7900</v>
          </cell>
          <cell r="C392" t="str">
            <v>荻野小学校</v>
          </cell>
          <cell r="D392" t="str">
            <v>屋外便所</v>
          </cell>
          <cell r="F392" t="str">
            <v>CB</v>
          </cell>
          <cell r="H392">
            <v>1</v>
          </cell>
          <cell r="J392">
            <v>35.79</v>
          </cell>
          <cell r="N392">
            <v>37539</v>
          </cell>
          <cell r="O392" t="b">
            <v>1</v>
          </cell>
          <cell r="P392">
            <v>1</v>
          </cell>
          <cell r="R392" t="b">
            <v>0</v>
          </cell>
          <cell r="S392">
            <v>0</v>
          </cell>
          <cell r="T392">
            <v>383</v>
          </cell>
        </row>
        <row r="393">
          <cell r="A393">
            <v>392</v>
          </cell>
          <cell r="B393">
            <v>7900</v>
          </cell>
          <cell r="C393" t="str">
            <v>荻野小学校</v>
          </cell>
          <cell r="D393" t="str">
            <v>ポンプ室</v>
          </cell>
          <cell r="F393" t="str">
            <v>S</v>
          </cell>
          <cell r="H393">
            <v>1</v>
          </cell>
          <cell r="J393">
            <v>9</v>
          </cell>
          <cell r="N393">
            <v>37539</v>
          </cell>
          <cell r="O393" t="b">
            <v>1</v>
          </cell>
          <cell r="P393">
            <v>1</v>
          </cell>
          <cell r="R393" t="b">
            <v>0</v>
          </cell>
          <cell r="S393">
            <v>0</v>
          </cell>
          <cell r="T393">
            <v>383</v>
          </cell>
        </row>
        <row r="394">
          <cell r="A394">
            <v>393</v>
          </cell>
          <cell r="B394">
            <v>7900</v>
          </cell>
          <cell r="C394" t="str">
            <v>三田小学校</v>
          </cell>
          <cell r="D394" t="str">
            <v>中央棟校舎</v>
          </cell>
          <cell r="F394" t="str">
            <v>RC</v>
          </cell>
          <cell r="H394">
            <v>4</v>
          </cell>
          <cell r="J394">
            <v>2789.1</v>
          </cell>
          <cell r="N394">
            <v>26846</v>
          </cell>
          <cell r="O394" t="b">
            <v>1</v>
          </cell>
          <cell r="P394">
            <v>1</v>
          </cell>
          <cell r="R394" t="b">
            <v>1</v>
          </cell>
          <cell r="S394">
            <v>1</v>
          </cell>
        </row>
        <row r="395">
          <cell r="A395">
            <v>394</v>
          </cell>
          <cell r="B395">
            <v>7900</v>
          </cell>
          <cell r="C395" t="str">
            <v>三田小学校</v>
          </cell>
          <cell r="D395" t="str">
            <v>北棟校舎</v>
          </cell>
          <cell r="F395" t="str">
            <v>RC</v>
          </cell>
          <cell r="H395">
            <v>4</v>
          </cell>
          <cell r="J395">
            <v>2234.9499999999998</v>
          </cell>
          <cell r="K395">
            <v>297.20999999999998</v>
          </cell>
          <cell r="N395">
            <v>28354</v>
          </cell>
          <cell r="O395" t="b">
            <v>1</v>
          </cell>
          <cell r="P395">
            <v>1</v>
          </cell>
          <cell r="R395" t="b">
            <v>0</v>
          </cell>
          <cell r="S395">
            <v>0</v>
          </cell>
          <cell r="T395">
            <v>393</v>
          </cell>
        </row>
        <row r="396">
          <cell r="A396">
            <v>395</v>
          </cell>
          <cell r="B396">
            <v>7900</v>
          </cell>
          <cell r="C396" t="str">
            <v>三田小学校</v>
          </cell>
          <cell r="D396" t="str">
            <v>渡り廊下（北・中）</v>
          </cell>
          <cell r="E396" t="str">
            <v>北棟</v>
          </cell>
          <cell r="F396" t="str">
            <v>RC</v>
          </cell>
          <cell r="H396">
            <v>3</v>
          </cell>
          <cell r="J396">
            <v>297.20999999999998</v>
          </cell>
          <cell r="N396">
            <v>28354</v>
          </cell>
          <cell r="O396" t="b">
            <v>0</v>
          </cell>
          <cell r="P396">
            <v>0</v>
          </cell>
          <cell r="Q396">
            <v>394</v>
          </cell>
          <cell r="R396" t="b">
            <v>0</v>
          </cell>
          <cell r="S396">
            <v>0</v>
          </cell>
          <cell r="T396">
            <v>393</v>
          </cell>
        </row>
        <row r="397">
          <cell r="A397">
            <v>396</v>
          </cell>
          <cell r="B397">
            <v>7900</v>
          </cell>
          <cell r="C397" t="str">
            <v>三田小学校</v>
          </cell>
          <cell r="D397" t="str">
            <v>西棟校舎</v>
          </cell>
          <cell r="F397" t="str">
            <v>RC</v>
          </cell>
          <cell r="H397">
            <v>4</v>
          </cell>
          <cell r="J397">
            <v>960.23</v>
          </cell>
          <cell r="N397">
            <v>29659</v>
          </cell>
          <cell r="O397" t="b">
            <v>1</v>
          </cell>
          <cell r="P397">
            <v>1</v>
          </cell>
          <cell r="R397" t="b">
            <v>0</v>
          </cell>
          <cell r="S397">
            <v>0</v>
          </cell>
          <cell r="T397">
            <v>393</v>
          </cell>
        </row>
        <row r="398">
          <cell r="A398">
            <v>397</v>
          </cell>
          <cell r="B398">
            <v>7900</v>
          </cell>
          <cell r="C398" t="str">
            <v>三田小学校</v>
          </cell>
          <cell r="D398" t="str">
            <v>体育館</v>
          </cell>
          <cell r="F398" t="str">
            <v>S</v>
          </cell>
          <cell r="H398">
            <v>2</v>
          </cell>
          <cell r="J398">
            <v>899.71</v>
          </cell>
          <cell r="K398">
            <v>32.880000000000003</v>
          </cell>
          <cell r="N398">
            <v>29646</v>
          </cell>
          <cell r="O398" t="b">
            <v>1</v>
          </cell>
          <cell r="P398">
            <v>1</v>
          </cell>
          <cell r="R398" t="b">
            <v>0</v>
          </cell>
          <cell r="S398">
            <v>0</v>
          </cell>
          <cell r="T398">
            <v>393</v>
          </cell>
        </row>
        <row r="399">
          <cell r="A399">
            <v>398</v>
          </cell>
          <cell r="B399">
            <v>7900</v>
          </cell>
          <cell r="C399" t="str">
            <v>三田小学校</v>
          </cell>
          <cell r="D399" t="str">
            <v>渡り廊下（体・西）</v>
          </cell>
          <cell r="E399" t="str">
            <v>体育館</v>
          </cell>
          <cell r="F399" t="str">
            <v>S</v>
          </cell>
          <cell r="H399">
            <v>1</v>
          </cell>
          <cell r="J399">
            <v>32.880000000000003</v>
          </cell>
          <cell r="N399">
            <v>29646</v>
          </cell>
          <cell r="O399" t="b">
            <v>0</v>
          </cell>
          <cell r="P399">
            <v>0</v>
          </cell>
          <cell r="Q399">
            <v>397</v>
          </cell>
          <cell r="R399" t="b">
            <v>0</v>
          </cell>
          <cell r="S399">
            <v>0</v>
          </cell>
          <cell r="T399">
            <v>393</v>
          </cell>
        </row>
        <row r="400">
          <cell r="A400">
            <v>399</v>
          </cell>
          <cell r="B400">
            <v>7900</v>
          </cell>
          <cell r="C400" t="str">
            <v>三田小学校</v>
          </cell>
          <cell r="D400" t="str">
            <v>プール更衣室</v>
          </cell>
          <cell r="F400" t="str">
            <v>RC</v>
          </cell>
          <cell r="H400">
            <v>1</v>
          </cell>
          <cell r="J400">
            <v>82.6</v>
          </cell>
          <cell r="N400">
            <v>38512</v>
          </cell>
          <cell r="O400" t="b">
            <v>1</v>
          </cell>
          <cell r="P400">
            <v>1</v>
          </cell>
          <cell r="R400" t="b">
            <v>0</v>
          </cell>
          <cell r="S400">
            <v>0</v>
          </cell>
          <cell r="T400">
            <v>393</v>
          </cell>
        </row>
        <row r="401">
          <cell r="A401">
            <v>400</v>
          </cell>
          <cell r="B401">
            <v>7900</v>
          </cell>
          <cell r="C401" t="str">
            <v>清水小学校</v>
          </cell>
          <cell r="D401" t="str">
            <v>北棟校舎</v>
          </cell>
          <cell r="F401" t="str">
            <v>RC</v>
          </cell>
          <cell r="H401">
            <v>3</v>
          </cell>
          <cell r="J401">
            <v>2004.55</v>
          </cell>
          <cell r="K401">
            <v>798.75</v>
          </cell>
          <cell r="N401">
            <v>26359</v>
          </cell>
          <cell r="O401" t="b">
            <v>1</v>
          </cell>
          <cell r="P401">
            <v>1</v>
          </cell>
          <cell r="R401" t="b">
            <v>1</v>
          </cell>
          <cell r="S401">
            <v>1</v>
          </cell>
        </row>
        <row r="402">
          <cell r="A402">
            <v>401</v>
          </cell>
          <cell r="B402">
            <v>7900</v>
          </cell>
          <cell r="C402" t="str">
            <v>清水小学校</v>
          </cell>
          <cell r="D402" t="str">
            <v>北棟校舎</v>
          </cell>
          <cell r="E402" t="str">
            <v>東側増築</v>
          </cell>
          <cell r="F402" t="str">
            <v>RC</v>
          </cell>
          <cell r="H402">
            <v>3</v>
          </cell>
          <cell r="J402">
            <v>798.75</v>
          </cell>
          <cell r="N402">
            <v>27120</v>
          </cell>
          <cell r="O402" t="b">
            <v>0</v>
          </cell>
          <cell r="P402">
            <v>0</v>
          </cell>
          <cell r="Q402">
            <v>400</v>
          </cell>
          <cell r="R402" t="b">
            <v>0</v>
          </cell>
          <cell r="S402">
            <v>0</v>
          </cell>
          <cell r="T402">
            <v>400</v>
          </cell>
        </row>
        <row r="403">
          <cell r="A403">
            <v>402</v>
          </cell>
          <cell r="B403">
            <v>7900</v>
          </cell>
          <cell r="C403" t="str">
            <v>清水小学校</v>
          </cell>
          <cell r="D403" t="str">
            <v>南棟校舎</v>
          </cell>
          <cell r="F403" t="str">
            <v>RC</v>
          </cell>
          <cell r="H403">
            <v>4</v>
          </cell>
          <cell r="J403">
            <v>2511.9</v>
          </cell>
          <cell r="N403">
            <v>27484</v>
          </cell>
          <cell r="O403" t="b">
            <v>1</v>
          </cell>
          <cell r="P403">
            <v>1</v>
          </cell>
          <cell r="R403" t="b">
            <v>0</v>
          </cell>
          <cell r="S403">
            <v>0</v>
          </cell>
          <cell r="T403">
            <v>400</v>
          </cell>
        </row>
        <row r="404">
          <cell r="A404">
            <v>403</v>
          </cell>
          <cell r="B404">
            <v>7900</v>
          </cell>
          <cell r="C404" t="str">
            <v>清水小学校</v>
          </cell>
          <cell r="D404" t="str">
            <v>東棟校舎</v>
          </cell>
          <cell r="E404" t="str">
            <v>体育館</v>
          </cell>
          <cell r="F404" t="str">
            <v>RC</v>
          </cell>
          <cell r="H404">
            <v>4</v>
          </cell>
          <cell r="J404">
            <v>3211.22</v>
          </cell>
          <cell r="N404">
            <v>29680</v>
          </cell>
          <cell r="O404" t="b">
            <v>1</v>
          </cell>
          <cell r="P404">
            <v>1</v>
          </cell>
          <cell r="R404" t="b">
            <v>0</v>
          </cell>
          <cell r="S404">
            <v>0</v>
          </cell>
          <cell r="T404">
            <v>400</v>
          </cell>
        </row>
        <row r="405">
          <cell r="A405">
            <v>404</v>
          </cell>
          <cell r="B405">
            <v>7900</v>
          </cell>
          <cell r="C405" t="str">
            <v>清水小学校</v>
          </cell>
          <cell r="D405" t="str">
            <v>楽焼庫</v>
          </cell>
          <cell r="F405" t="str">
            <v>CB</v>
          </cell>
          <cell r="H405">
            <v>1</v>
          </cell>
          <cell r="J405">
            <v>13.9</v>
          </cell>
          <cell r="N405">
            <v>32584</v>
          </cell>
          <cell r="O405" t="b">
            <v>1</v>
          </cell>
          <cell r="P405">
            <v>1</v>
          </cell>
          <cell r="R405" t="b">
            <v>0</v>
          </cell>
          <cell r="S405">
            <v>0</v>
          </cell>
          <cell r="T405">
            <v>400</v>
          </cell>
        </row>
        <row r="406">
          <cell r="A406">
            <v>405</v>
          </cell>
          <cell r="B406">
            <v>7900</v>
          </cell>
          <cell r="C406" t="str">
            <v>清水小学校</v>
          </cell>
          <cell r="D406" t="str">
            <v>体育器具庫</v>
          </cell>
          <cell r="F406" t="str">
            <v>CB</v>
          </cell>
          <cell r="H406">
            <v>1</v>
          </cell>
          <cell r="J406">
            <v>21.6</v>
          </cell>
          <cell r="N406">
            <v>32584</v>
          </cell>
          <cell r="O406" t="b">
            <v>1</v>
          </cell>
          <cell r="P406">
            <v>1</v>
          </cell>
          <cell r="R406" t="b">
            <v>0</v>
          </cell>
          <cell r="S406">
            <v>0</v>
          </cell>
          <cell r="T406">
            <v>400</v>
          </cell>
        </row>
        <row r="407">
          <cell r="A407">
            <v>406</v>
          </cell>
          <cell r="B407">
            <v>7900</v>
          </cell>
          <cell r="C407" t="str">
            <v>清水小学校</v>
          </cell>
          <cell r="D407" t="str">
            <v>飼育小屋</v>
          </cell>
          <cell r="F407" t="str">
            <v>S</v>
          </cell>
          <cell r="H407">
            <v>1</v>
          </cell>
          <cell r="J407">
            <v>15</v>
          </cell>
          <cell r="N407">
            <v>38596</v>
          </cell>
          <cell r="O407" t="b">
            <v>1</v>
          </cell>
          <cell r="P407">
            <v>1</v>
          </cell>
          <cell r="R407" t="b">
            <v>0</v>
          </cell>
          <cell r="S407">
            <v>0</v>
          </cell>
          <cell r="T407">
            <v>400</v>
          </cell>
        </row>
        <row r="408">
          <cell r="A408">
            <v>407</v>
          </cell>
          <cell r="B408">
            <v>7900</v>
          </cell>
          <cell r="C408" t="str">
            <v>清水小学校</v>
          </cell>
          <cell r="D408" t="str">
            <v>倉庫</v>
          </cell>
          <cell r="F408" t="str">
            <v>S</v>
          </cell>
          <cell r="H408">
            <v>1</v>
          </cell>
          <cell r="J408">
            <v>24.22</v>
          </cell>
          <cell r="N408">
            <v>38596</v>
          </cell>
          <cell r="O408" t="b">
            <v>1</v>
          </cell>
          <cell r="P408">
            <v>1</v>
          </cell>
          <cell r="R408" t="b">
            <v>0</v>
          </cell>
          <cell r="S408">
            <v>0</v>
          </cell>
          <cell r="T408">
            <v>400</v>
          </cell>
        </row>
        <row r="409">
          <cell r="A409">
            <v>408</v>
          </cell>
          <cell r="B409">
            <v>7900</v>
          </cell>
          <cell r="C409" t="str">
            <v>清水小学校</v>
          </cell>
          <cell r="D409" t="str">
            <v>プール更衣棟</v>
          </cell>
          <cell r="F409" t="str">
            <v>RC</v>
          </cell>
          <cell r="H409">
            <v>1</v>
          </cell>
          <cell r="J409">
            <v>172.34</v>
          </cell>
          <cell r="N409">
            <v>38875</v>
          </cell>
          <cell r="O409" t="b">
            <v>1</v>
          </cell>
          <cell r="P409">
            <v>1</v>
          </cell>
          <cell r="R409" t="b">
            <v>0</v>
          </cell>
          <cell r="S409">
            <v>0</v>
          </cell>
          <cell r="T409">
            <v>400</v>
          </cell>
        </row>
        <row r="410">
          <cell r="A410">
            <v>409</v>
          </cell>
          <cell r="B410">
            <v>7900</v>
          </cell>
          <cell r="C410" t="str">
            <v>小鮎小学校</v>
          </cell>
          <cell r="D410" t="str">
            <v>南棟校舎</v>
          </cell>
          <cell r="F410" t="str">
            <v>RC</v>
          </cell>
          <cell r="H410">
            <v>3</v>
          </cell>
          <cell r="J410">
            <v>1560</v>
          </cell>
          <cell r="K410">
            <v>242.25</v>
          </cell>
          <cell r="N410">
            <v>24685</v>
          </cell>
          <cell r="O410" t="b">
            <v>1</v>
          </cell>
          <cell r="P410">
            <v>1</v>
          </cell>
          <cell r="R410" t="b">
            <v>1</v>
          </cell>
          <cell r="S410">
            <v>1</v>
          </cell>
        </row>
        <row r="411">
          <cell r="A411">
            <v>410</v>
          </cell>
          <cell r="B411">
            <v>7900</v>
          </cell>
          <cell r="C411" t="str">
            <v>小鮎小学校</v>
          </cell>
          <cell r="D411" t="str">
            <v>南棟校舎</v>
          </cell>
          <cell r="E411" t="str">
            <v>西側増築</v>
          </cell>
          <cell r="F411" t="str">
            <v>RC</v>
          </cell>
          <cell r="H411">
            <v>3</v>
          </cell>
          <cell r="J411">
            <v>242.25</v>
          </cell>
          <cell r="N411">
            <v>27120</v>
          </cell>
          <cell r="O411" t="b">
            <v>0</v>
          </cell>
          <cell r="P411">
            <v>0</v>
          </cell>
          <cell r="Q411">
            <v>409</v>
          </cell>
          <cell r="R411" t="b">
            <v>0</v>
          </cell>
          <cell r="S411">
            <v>0</v>
          </cell>
          <cell r="T411">
            <v>409</v>
          </cell>
        </row>
        <row r="412">
          <cell r="A412">
            <v>411</v>
          </cell>
          <cell r="B412">
            <v>7900</v>
          </cell>
          <cell r="C412" t="str">
            <v>小鮎小学校</v>
          </cell>
          <cell r="D412" t="str">
            <v>中央棟、北棟校舎</v>
          </cell>
          <cell r="F412" t="str">
            <v>RC</v>
          </cell>
          <cell r="G412" t="str">
            <v>S</v>
          </cell>
          <cell r="H412">
            <v>4</v>
          </cell>
          <cell r="J412">
            <v>3570.5</v>
          </cell>
          <cell r="K412">
            <v>47.24</v>
          </cell>
          <cell r="N412">
            <v>28584</v>
          </cell>
          <cell r="O412" t="b">
            <v>1</v>
          </cell>
          <cell r="P412">
            <v>2</v>
          </cell>
          <cell r="R412" t="b">
            <v>0</v>
          </cell>
          <cell r="S412">
            <v>0</v>
          </cell>
          <cell r="T412">
            <v>409</v>
          </cell>
        </row>
        <row r="413">
          <cell r="A413">
            <v>412</v>
          </cell>
          <cell r="B413">
            <v>7900</v>
          </cell>
          <cell r="C413" t="str">
            <v>小鮎小学校</v>
          </cell>
          <cell r="D413" t="str">
            <v>体育館</v>
          </cell>
          <cell r="F413" t="str">
            <v>RC</v>
          </cell>
          <cell r="G413" t="str">
            <v>S</v>
          </cell>
          <cell r="H413">
            <v>2</v>
          </cell>
          <cell r="J413">
            <v>917.29</v>
          </cell>
          <cell r="N413">
            <v>29736</v>
          </cell>
          <cell r="O413" t="b">
            <v>1</v>
          </cell>
          <cell r="P413">
            <v>1</v>
          </cell>
          <cell r="R413" t="b">
            <v>0</v>
          </cell>
          <cell r="S413">
            <v>0</v>
          </cell>
          <cell r="T413">
            <v>409</v>
          </cell>
        </row>
        <row r="414">
          <cell r="A414">
            <v>413</v>
          </cell>
          <cell r="B414">
            <v>7900</v>
          </cell>
          <cell r="C414" t="str">
            <v>小鮎小学校</v>
          </cell>
          <cell r="D414" t="str">
            <v>プール更衣室・機械室</v>
          </cell>
          <cell r="F414" t="str">
            <v>CB</v>
          </cell>
          <cell r="H414">
            <v>1</v>
          </cell>
          <cell r="J414">
            <v>75.63</v>
          </cell>
          <cell r="N414">
            <v>31496</v>
          </cell>
          <cell r="O414" t="b">
            <v>1</v>
          </cell>
          <cell r="P414">
            <v>1</v>
          </cell>
          <cell r="R414" t="b">
            <v>0</v>
          </cell>
          <cell r="S414">
            <v>0</v>
          </cell>
          <cell r="T414">
            <v>409</v>
          </cell>
        </row>
        <row r="415">
          <cell r="A415">
            <v>414</v>
          </cell>
          <cell r="B415">
            <v>7900</v>
          </cell>
          <cell r="C415" t="str">
            <v>小鮎小学校</v>
          </cell>
          <cell r="D415" t="str">
            <v>楽焼庫</v>
          </cell>
          <cell r="F415" t="str">
            <v>CB</v>
          </cell>
          <cell r="H415">
            <v>1</v>
          </cell>
          <cell r="J415">
            <v>13.9</v>
          </cell>
          <cell r="N415">
            <v>32962</v>
          </cell>
          <cell r="O415" t="b">
            <v>1</v>
          </cell>
          <cell r="P415">
            <v>1</v>
          </cell>
          <cell r="R415" t="b">
            <v>0</v>
          </cell>
          <cell r="S415">
            <v>0</v>
          </cell>
          <cell r="T415">
            <v>409</v>
          </cell>
        </row>
        <row r="416">
          <cell r="A416">
            <v>415</v>
          </cell>
          <cell r="B416">
            <v>7900</v>
          </cell>
          <cell r="C416" t="str">
            <v>小鮎小学校</v>
          </cell>
          <cell r="D416" t="str">
            <v>渡り廊下（体・南）</v>
          </cell>
          <cell r="E416" t="str">
            <v>体育館</v>
          </cell>
          <cell r="F416" t="str">
            <v>S</v>
          </cell>
          <cell r="H416">
            <v>1</v>
          </cell>
          <cell r="J416">
            <v>76.040000000000006</v>
          </cell>
          <cell r="N416">
            <v>33327</v>
          </cell>
          <cell r="O416" t="b">
            <v>0</v>
          </cell>
          <cell r="P416">
            <v>0</v>
          </cell>
          <cell r="Q416">
            <v>412</v>
          </cell>
          <cell r="R416" t="b">
            <v>0</v>
          </cell>
          <cell r="S416">
            <v>0</v>
          </cell>
          <cell r="T416">
            <v>409</v>
          </cell>
        </row>
        <row r="417">
          <cell r="A417">
            <v>416</v>
          </cell>
          <cell r="B417">
            <v>7900</v>
          </cell>
          <cell r="C417" t="str">
            <v>小鮎小学校</v>
          </cell>
          <cell r="D417" t="str">
            <v>校舎（便所）</v>
          </cell>
          <cell r="E417" t="str">
            <v>中央棟校舎</v>
          </cell>
          <cell r="F417" t="str">
            <v>S</v>
          </cell>
          <cell r="H417">
            <v>3</v>
          </cell>
          <cell r="J417">
            <v>47.24</v>
          </cell>
          <cell r="N417">
            <v>34790</v>
          </cell>
          <cell r="O417" t="b">
            <v>0</v>
          </cell>
          <cell r="P417">
            <v>0</v>
          </cell>
          <cell r="Q417">
            <v>411</v>
          </cell>
          <cell r="R417" t="b">
            <v>0</v>
          </cell>
          <cell r="S417">
            <v>0</v>
          </cell>
          <cell r="T417">
            <v>409</v>
          </cell>
        </row>
        <row r="418">
          <cell r="A418">
            <v>417</v>
          </cell>
          <cell r="B418">
            <v>7900</v>
          </cell>
          <cell r="C418" t="str">
            <v>小鮎小学校</v>
          </cell>
          <cell r="D418" t="str">
            <v>物置</v>
          </cell>
          <cell r="F418" t="str">
            <v>CB</v>
          </cell>
          <cell r="H418">
            <v>1</v>
          </cell>
          <cell r="J418">
            <v>22.5</v>
          </cell>
          <cell r="N418">
            <v>31490</v>
          </cell>
          <cell r="O418" t="b">
            <v>1</v>
          </cell>
          <cell r="P418">
            <v>1</v>
          </cell>
          <cell r="R418" t="b">
            <v>0</v>
          </cell>
          <cell r="S418">
            <v>0</v>
          </cell>
          <cell r="T418">
            <v>409</v>
          </cell>
        </row>
        <row r="419">
          <cell r="A419">
            <v>418</v>
          </cell>
          <cell r="B419">
            <v>7900</v>
          </cell>
          <cell r="C419" t="str">
            <v>玉川小学校</v>
          </cell>
          <cell r="D419" t="str">
            <v>校舎棟</v>
          </cell>
          <cell r="F419" t="str">
            <v>RC</v>
          </cell>
          <cell r="H419">
            <v>4</v>
          </cell>
          <cell r="J419">
            <v>3631.44</v>
          </cell>
          <cell r="N419">
            <v>29434</v>
          </cell>
          <cell r="O419" t="b">
            <v>1</v>
          </cell>
          <cell r="P419">
            <v>1</v>
          </cell>
          <cell r="R419" t="b">
            <v>1</v>
          </cell>
          <cell r="S419">
            <v>1</v>
          </cell>
        </row>
        <row r="420">
          <cell r="A420">
            <v>419</v>
          </cell>
          <cell r="B420">
            <v>7900</v>
          </cell>
          <cell r="C420" t="str">
            <v>玉川小学校</v>
          </cell>
          <cell r="D420" t="str">
            <v>体育館</v>
          </cell>
          <cell r="F420" t="str">
            <v>S</v>
          </cell>
          <cell r="H420">
            <v>2</v>
          </cell>
          <cell r="J420">
            <v>902.33</v>
          </cell>
          <cell r="K420">
            <v>47.5</v>
          </cell>
          <cell r="N420">
            <v>30040</v>
          </cell>
          <cell r="O420" t="b">
            <v>1</v>
          </cell>
          <cell r="P420">
            <v>1</v>
          </cell>
          <cell r="R420" t="b">
            <v>0</v>
          </cell>
          <cell r="S420">
            <v>0</v>
          </cell>
          <cell r="T420">
            <v>418</v>
          </cell>
        </row>
        <row r="421">
          <cell r="A421">
            <v>420</v>
          </cell>
          <cell r="B421">
            <v>7900</v>
          </cell>
          <cell r="C421" t="str">
            <v>玉川小学校</v>
          </cell>
          <cell r="D421" t="str">
            <v>渡り廊下（体・校）</v>
          </cell>
          <cell r="E421" t="str">
            <v>体育館</v>
          </cell>
          <cell r="F421" t="str">
            <v>S</v>
          </cell>
          <cell r="H421">
            <v>1</v>
          </cell>
          <cell r="J421">
            <v>47.5</v>
          </cell>
          <cell r="N421">
            <v>30040</v>
          </cell>
          <cell r="O421" t="b">
            <v>0</v>
          </cell>
          <cell r="P421">
            <v>0</v>
          </cell>
          <cell r="Q421">
            <v>420</v>
          </cell>
          <cell r="R421" t="b">
            <v>0</v>
          </cell>
          <cell r="S421">
            <v>0</v>
          </cell>
          <cell r="T421">
            <v>418</v>
          </cell>
        </row>
        <row r="422">
          <cell r="A422">
            <v>421</v>
          </cell>
          <cell r="B422">
            <v>7900</v>
          </cell>
          <cell r="C422" t="str">
            <v>玉川小学校</v>
          </cell>
          <cell r="D422" t="str">
            <v>体育器具庫</v>
          </cell>
          <cell r="F422" t="str">
            <v>CB</v>
          </cell>
          <cell r="H422">
            <v>1</v>
          </cell>
          <cell r="J422">
            <v>24.75</v>
          </cell>
          <cell r="N422">
            <v>30407</v>
          </cell>
          <cell r="O422" t="b">
            <v>1</v>
          </cell>
          <cell r="P422">
            <v>1</v>
          </cell>
          <cell r="R422" t="b">
            <v>0</v>
          </cell>
          <cell r="S422">
            <v>0</v>
          </cell>
          <cell r="T422">
            <v>418</v>
          </cell>
        </row>
        <row r="423">
          <cell r="A423">
            <v>422</v>
          </cell>
          <cell r="B423">
            <v>7900</v>
          </cell>
          <cell r="C423" t="str">
            <v>玉川小学校</v>
          </cell>
          <cell r="D423" t="str">
            <v>楽焼庫</v>
          </cell>
          <cell r="F423" t="str">
            <v>CB</v>
          </cell>
          <cell r="H423">
            <v>1</v>
          </cell>
          <cell r="J423">
            <v>13.9</v>
          </cell>
          <cell r="N423">
            <v>33327</v>
          </cell>
          <cell r="O423" t="b">
            <v>1</v>
          </cell>
          <cell r="P423">
            <v>1</v>
          </cell>
          <cell r="R423" t="b">
            <v>0</v>
          </cell>
          <cell r="S423">
            <v>0</v>
          </cell>
          <cell r="T423">
            <v>418</v>
          </cell>
        </row>
        <row r="424">
          <cell r="A424">
            <v>423</v>
          </cell>
          <cell r="B424">
            <v>7900</v>
          </cell>
          <cell r="C424" t="str">
            <v>玉川小学校</v>
          </cell>
          <cell r="D424" t="str">
            <v>ログハウス棟</v>
          </cell>
          <cell r="F424" t="str">
            <v>W</v>
          </cell>
          <cell r="H424">
            <v>1</v>
          </cell>
          <cell r="J424">
            <v>132</v>
          </cell>
          <cell r="N424">
            <v>33670</v>
          </cell>
          <cell r="O424" t="b">
            <v>1</v>
          </cell>
          <cell r="P424">
            <v>1</v>
          </cell>
          <cell r="R424" t="b">
            <v>0</v>
          </cell>
          <cell r="S424">
            <v>0</v>
          </cell>
          <cell r="T424">
            <v>418</v>
          </cell>
        </row>
        <row r="425">
          <cell r="A425">
            <v>424</v>
          </cell>
          <cell r="B425">
            <v>7900</v>
          </cell>
          <cell r="C425" t="str">
            <v>玉川小学校</v>
          </cell>
          <cell r="D425" t="str">
            <v>プール更衣室</v>
          </cell>
          <cell r="E425" t="str">
            <v>錯誤のため削除</v>
          </cell>
          <cell r="F425" t="str">
            <v>RC</v>
          </cell>
          <cell r="H425">
            <v>1</v>
          </cell>
          <cell r="J425" t="str">
            <v>-</v>
          </cell>
          <cell r="N425">
            <v>39631</v>
          </cell>
          <cell r="O425" t="b">
            <v>1</v>
          </cell>
          <cell r="P425">
            <v>0</v>
          </cell>
          <cell r="R425" t="b">
            <v>0</v>
          </cell>
          <cell r="S425">
            <v>0</v>
          </cell>
          <cell r="T425">
            <v>418</v>
          </cell>
        </row>
        <row r="426">
          <cell r="A426">
            <v>425</v>
          </cell>
          <cell r="B426">
            <v>7900</v>
          </cell>
          <cell r="C426" t="str">
            <v>玉川小学校</v>
          </cell>
          <cell r="D426" t="str">
            <v>体育館棟プール棟</v>
          </cell>
          <cell r="F426" t="str">
            <v>RC</v>
          </cell>
          <cell r="H426">
            <v>1</v>
          </cell>
          <cell r="J426">
            <v>152.1</v>
          </cell>
          <cell r="N426">
            <v>39631</v>
          </cell>
          <cell r="O426" t="b">
            <v>1</v>
          </cell>
          <cell r="P426">
            <v>1</v>
          </cell>
          <cell r="R426" t="b">
            <v>0</v>
          </cell>
          <cell r="S426">
            <v>0</v>
          </cell>
          <cell r="T426">
            <v>418</v>
          </cell>
        </row>
        <row r="427">
          <cell r="A427">
            <v>426</v>
          </cell>
          <cell r="B427">
            <v>7900</v>
          </cell>
          <cell r="C427" t="str">
            <v>南毛利小学校</v>
          </cell>
          <cell r="D427" t="str">
            <v>北棟校舎</v>
          </cell>
          <cell r="F427" t="str">
            <v>RC</v>
          </cell>
          <cell r="H427">
            <v>3</v>
          </cell>
          <cell r="J427">
            <v>1086.5999999999999</v>
          </cell>
          <cell r="K427">
            <v>48.06</v>
          </cell>
          <cell r="N427">
            <v>27089</v>
          </cell>
          <cell r="O427" t="b">
            <v>1</v>
          </cell>
          <cell r="P427">
            <v>1</v>
          </cell>
          <cell r="R427" t="b">
            <v>1</v>
          </cell>
          <cell r="S427">
            <v>1</v>
          </cell>
        </row>
        <row r="428">
          <cell r="A428">
            <v>427</v>
          </cell>
          <cell r="B428">
            <v>7900</v>
          </cell>
          <cell r="C428" t="str">
            <v>南毛利小学校</v>
          </cell>
          <cell r="D428" t="str">
            <v>南棟校舎</v>
          </cell>
          <cell r="F428" t="str">
            <v>RC</v>
          </cell>
          <cell r="H428">
            <v>4</v>
          </cell>
          <cell r="J428">
            <v>3853.05</v>
          </cell>
          <cell r="K428">
            <v>106.96</v>
          </cell>
          <cell r="N428">
            <v>28185</v>
          </cell>
          <cell r="O428" t="b">
            <v>1</v>
          </cell>
          <cell r="P428">
            <v>1</v>
          </cell>
          <cell r="R428" t="b">
            <v>0</v>
          </cell>
          <cell r="S428">
            <v>0</v>
          </cell>
          <cell r="T428">
            <v>426</v>
          </cell>
        </row>
        <row r="429">
          <cell r="A429">
            <v>428</v>
          </cell>
          <cell r="B429">
            <v>7900</v>
          </cell>
          <cell r="C429" t="str">
            <v>南毛利小学校</v>
          </cell>
          <cell r="D429" t="str">
            <v>渡り廊下（南・体）</v>
          </cell>
          <cell r="E429" t="str">
            <v>南棟校舎</v>
          </cell>
          <cell r="F429" t="str">
            <v>S</v>
          </cell>
          <cell r="H429">
            <v>1</v>
          </cell>
          <cell r="J429">
            <v>106.96</v>
          </cell>
          <cell r="N429">
            <v>29677</v>
          </cell>
          <cell r="O429" t="b">
            <v>0</v>
          </cell>
          <cell r="P429">
            <v>0</v>
          </cell>
          <cell r="Q429">
            <v>427</v>
          </cell>
          <cell r="R429" t="b">
            <v>0</v>
          </cell>
          <cell r="S429">
            <v>0</v>
          </cell>
          <cell r="T429">
            <v>426</v>
          </cell>
        </row>
        <row r="430">
          <cell r="A430">
            <v>429</v>
          </cell>
          <cell r="B430">
            <v>7900</v>
          </cell>
          <cell r="C430" t="str">
            <v>南毛利小学校</v>
          </cell>
          <cell r="D430" t="str">
            <v>体育館</v>
          </cell>
          <cell r="F430" t="str">
            <v>RC</v>
          </cell>
          <cell r="G430" t="str">
            <v>S</v>
          </cell>
          <cell r="H430">
            <v>2</v>
          </cell>
          <cell r="J430">
            <v>881.41</v>
          </cell>
          <cell r="N430">
            <v>29733</v>
          </cell>
          <cell r="O430" t="b">
            <v>1</v>
          </cell>
          <cell r="P430">
            <v>1</v>
          </cell>
          <cell r="R430" t="b">
            <v>0</v>
          </cell>
          <cell r="S430">
            <v>0</v>
          </cell>
          <cell r="T430">
            <v>426</v>
          </cell>
        </row>
        <row r="431">
          <cell r="A431">
            <v>430</v>
          </cell>
          <cell r="B431">
            <v>7900</v>
          </cell>
          <cell r="C431" t="str">
            <v>南毛利小学校</v>
          </cell>
          <cell r="D431" t="str">
            <v>東棟校舎</v>
          </cell>
          <cell r="F431" t="str">
            <v>RC</v>
          </cell>
          <cell r="H431">
            <v>4</v>
          </cell>
          <cell r="J431">
            <v>1732.44</v>
          </cell>
          <cell r="K431">
            <v>111.45</v>
          </cell>
          <cell r="N431">
            <v>31111</v>
          </cell>
          <cell r="O431" t="b">
            <v>1</v>
          </cell>
          <cell r="P431">
            <v>1</v>
          </cell>
          <cell r="R431" t="b">
            <v>0</v>
          </cell>
          <cell r="S431">
            <v>0</v>
          </cell>
          <cell r="T431">
            <v>426</v>
          </cell>
        </row>
        <row r="432">
          <cell r="A432">
            <v>431</v>
          </cell>
          <cell r="B432">
            <v>7900</v>
          </cell>
          <cell r="C432" t="str">
            <v>南毛利小学校</v>
          </cell>
          <cell r="D432" t="str">
            <v>渡り廊下（東・南）</v>
          </cell>
          <cell r="E432" t="str">
            <v>東棟校舎</v>
          </cell>
          <cell r="F432" t="str">
            <v>RC</v>
          </cell>
          <cell r="H432">
            <v>4</v>
          </cell>
          <cell r="J432">
            <v>111.45</v>
          </cell>
          <cell r="N432">
            <v>31111</v>
          </cell>
          <cell r="O432" t="b">
            <v>0</v>
          </cell>
          <cell r="P432">
            <v>0</v>
          </cell>
          <cell r="Q432">
            <v>430</v>
          </cell>
          <cell r="R432" t="b">
            <v>0</v>
          </cell>
          <cell r="S432">
            <v>0</v>
          </cell>
          <cell r="T432">
            <v>426</v>
          </cell>
        </row>
        <row r="433">
          <cell r="A433">
            <v>432</v>
          </cell>
          <cell r="B433">
            <v>7900</v>
          </cell>
          <cell r="C433" t="str">
            <v>南毛利小学校</v>
          </cell>
          <cell r="D433" t="str">
            <v>給食調理場プール</v>
          </cell>
          <cell r="F433" t="str">
            <v>RC</v>
          </cell>
          <cell r="H433">
            <v>4</v>
          </cell>
          <cell r="J433">
            <v>1917.01</v>
          </cell>
          <cell r="N433">
            <v>38786</v>
          </cell>
          <cell r="O433" t="b">
            <v>1</v>
          </cell>
          <cell r="P433">
            <v>1</v>
          </cell>
          <cell r="R433" t="b">
            <v>0</v>
          </cell>
          <cell r="S433">
            <v>0</v>
          </cell>
          <cell r="T433">
            <v>426</v>
          </cell>
        </row>
        <row r="434">
          <cell r="A434">
            <v>433</v>
          </cell>
          <cell r="B434">
            <v>7900</v>
          </cell>
          <cell r="C434" t="str">
            <v>南毛利小学校</v>
          </cell>
          <cell r="D434" t="str">
            <v>ポンプ室</v>
          </cell>
          <cell r="F434" t="str">
            <v>RC</v>
          </cell>
          <cell r="H434">
            <v>1</v>
          </cell>
          <cell r="J434">
            <v>40.89</v>
          </cell>
          <cell r="N434">
            <v>38786</v>
          </cell>
          <cell r="O434" t="b">
            <v>1</v>
          </cell>
          <cell r="P434">
            <v>1</v>
          </cell>
          <cell r="R434" t="b">
            <v>0</v>
          </cell>
          <cell r="S434">
            <v>0</v>
          </cell>
          <cell r="T434">
            <v>426</v>
          </cell>
        </row>
        <row r="435">
          <cell r="A435">
            <v>434</v>
          </cell>
          <cell r="B435">
            <v>7900</v>
          </cell>
          <cell r="C435" t="str">
            <v>南毛利小学校</v>
          </cell>
          <cell r="D435" t="str">
            <v>倉庫</v>
          </cell>
          <cell r="F435" t="str">
            <v>S</v>
          </cell>
          <cell r="H435">
            <v>1</v>
          </cell>
          <cell r="J435">
            <v>80.8</v>
          </cell>
          <cell r="N435">
            <v>38077</v>
          </cell>
          <cell r="O435" t="b">
            <v>1</v>
          </cell>
          <cell r="P435">
            <v>1</v>
          </cell>
          <cell r="R435" t="b">
            <v>0</v>
          </cell>
          <cell r="S435">
            <v>0</v>
          </cell>
          <cell r="T435">
            <v>426</v>
          </cell>
        </row>
        <row r="436">
          <cell r="A436">
            <v>435</v>
          </cell>
          <cell r="B436">
            <v>7900</v>
          </cell>
          <cell r="C436" t="str">
            <v>南毛利小学校</v>
          </cell>
          <cell r="D436" t="str">
            <v>渡り廊下棟</v>
          </cell>
          <cell r="F436" t="str">
            <v>S</v>
          </cell>
          <cell r="H436">
            <v>1</v>
          </cell>
          <cell r="J436">
            <v>111.1</v>
          </cell>
          <cell r="K436">
            <v>14</v>
          </cell>
          <cell r="N436">
            <v>38077</v>
          </cell>
          <cell r="O436" t="b">
            <v>1</v>
          </cell>
          <cell r="P436">
            <v>1</v>
          </cell>
          <cell r="R436" t="b">
            <v>0</v>
          </cell>
          <cell r="S436">
            <v>0</v>
          </cell>
          <cell r="T436">
            <v>426</v>
          </cell>
        </row>
        <row r="437">
          <cell r="A437">
            <v>436</v>
          </cell>
          <cell r="B437">
            <v>7900</v>
          </cell>
          <cell r="C437" t="str">
            <v>南毛利小学校</v>
          </cell>
          <cell r="D437" t="str">
            <v>昇降機棟等</v>
          </cell>
          <cell r="E437" t="str">
            <v>北棟校舎</v>
          </cell>
          <cell r="F437" t="str">
            <v>S</v>
          </cell>
          <cell r="H437">
            <v>3</v>
          </cell>
          <cell r="J437">
            <v>48.06</v>
          </cell>
          <cell r="N437">
            <v>39477</v>
          </cell>
          <cell r="O437" t="b">
            <v>0</v>
          </cell>
          <cell r="P437">
            <v>0</v>
          </cell>
          <cell r="Q437">
            <v>426</v>
          </cell>
          <cell r="R437" t="b">
            <v>0</v>
          </cell>
          <cell r="S437">
            <v>0</v>
          </cell>
          <cell r="T437">
            <v>426</v>
          </cell>
        </row>
        <row r="438">
          <cell r="A438">
            <v>437</v>
          </cell>
          <cell r="B438">
            <v>7900</v>
          </cell>
          <cell r="C438" t="str">
            <v>南毛利小学校</v>
          </cell>
          <cell r="D438" t="str">
            <v>渡り廊下</v>
          </cell>
          <cell r="E438" t="str">
            <v>渡り廊下棟</v>
          </cell>
          <cell r="F438" t="str">
            <v>S</v>
          </cell>
          <cell r="H438">
            <v>1</v>
          </cell>
          <cell r="J438">
            <v>14</v>
          </cell>
          <cell r="N438">
            <v>39477</v>
          </cell>
          <cell r="O438" t="b">
            <v>0</v>
          </cell>
          <cell r="P438">
            <v>0</v>
          </cell>
          <cell r="Q438">
            <v>435</v>
          </cell>
          <cell r="R438" t="b">
            <v>0</v>
          </cell>
          <cell r="S438">
            <v>0</v>
          </cell>
          <cell r="T438">
            <v>426</v>
          </cell>
        </row>
        <row r="439">
          <cell r="A439">
            <v>438</v>
          </cell>
          <cell r="B439">
            <v>7900</v>
          </cell>
          <cell r="C439" t="str">
            <v>相川小学校</v>
          </cell>
          <cell r="D439" t="str">
            <v>校舎棟</v>
          </cell>
          <cell r="F439" t="str">
            <v>RC</v>
          </cell>
          <cell r="H439">
            <v>4</v>
          </cell>
          <cell r="J439">
            <v>7550.86</v>
          </cell>
          <cell r="N439">
            <v>34037</v>
          </cell>
          <cell r="O439" t="b">
            <v>1</v>
          </cell>
          <cell r="P439">
            <v>1</v>
          </cell>
          <cell r="R439" t="b">
            <v>1</v>
          </cell>
          <cell r="S439">
            <v>1</v>
          </cell>
        </row>
        <row r="440">
          <cell r="A440">
            <v>439</v>
          </cell>
          <cell r="B440">
            <v>7900</v>
          </cell>
          <cell r="C440" t="str">
            <v>相川小学校</v>
          </cell>
          <cell r="D440" t="str">
            <v>体育館</v>
          </cell>
          <cell r="F440" t="str">
            <v>RC</v>
          </cell>
          <cell r="G440" t="str">
            <v>S</v>
          </cell>
          <cell r="H440">
            <v>1</v>
          </cell>
          <cell r="J440">
            <v>1121</v>
          </cell>
          <cell r="K440">
            <v>99.63</v>
          </cell>
          <cell r="N440">
            <v>34037</v>
          </cell>
          <cell r="O440" t="b">
            <v>1</v>
          </cell>
          <cell r="P440">
            <v>1</v>
          </cell>
          <cell r="R440" t="b">
            <v>0</v>
          </cell>
          <cell r="S440">
            <v>0</v>
          </cell>
          <cell r="T440">
            <v>438</v>
          </cell>
        </row>
        <row r="441">
          <cell r="A441">
            <v>440</v>
          </cell>
          <cell r="B441">
            <v>7900</v>
          </cell>
          <cell r="C441" t="str">
            <v>相川小学校</v>
          </cell>
          <cell r="D441" t="str">
            <v>プール棟</v>
          </cell>
          <cell r="F441" t="str">
            <v>RC</v>
          </cell>
          <cell r="H441">
            <v>1</v>
          </cell>
          <cell r="J441">
            <v>830</v>
          </cell>
          <cell r="N441">
            <v>34037</v>
          </cell>
          <cell r="O441" t="b">
            <v>1</v>
          </cell>
          <cell r="P441">
            <v>1</v>
          </cell>
          <cell r="R441" t="b">
            <v>0</v>
          </cell>
          <cell r="S441">
            <v>0</v>
          </cell>
          <cell r="T441">
            <v>438</v>
          </cell>
        </row>
        <row r="442">
          <cell r="A442">
            <v>441</v>
          </cell>
          <cell r="B442">
            <v>7900</v>
          </cell>
          <cell r="C442" t="str">
            <v>相川小学校</v>
          </cell>
          <cell r="D442" t="str">
            <v>体育器具庫</v>
          </cell>
          <cell r="F442" t="str">
            <v>CB</v>
          </cell>
          <cell r="H442">
            <v>1</v>
          </cell>
          <cell r="J442">
            <v>50.98</v>
          </cell>
          <cell r="N442">
            <v>34037</v>
          </cell>
          <cell r="O442" t="b">
            <v>1</v>
          </cell>
          <cell r="P442">
            <v>1</v>
          </cell>
          <cell r="R442" t="b">
            <v>0</v>
          </cell>
          <cell r="S442">
            <v>0</v>
          </cell>
          <cell r="T442">
            <v>438</v>
          </cell>
        </row>
        <row r="443">
          <cell r="A443">
            <v>442</v>
          </cell>
          <cell r="B443">
            <v>7900</v>
          </cell>
          <cell r="C443" t="str">
            <v>相川小学校</v>
          </cell>
          <cell r="D443" t="str">
            <v>渡り廊下</v>
          </cell>
          <cell r="E443" t="str">
            <v>体育館</v>
          </cell>
          <cell r="F443" t="str">
            <v>S</v>
          </cell>
          <cell r="H443">
            <v>1</v>
          </cell>
          <cell r="J443">
            <v>99.63</v>
          </cell>
          <cell r="N443">
            <v>34037</v>
          </cell>
          <cell r="O443" t="b">
            <v>0</v>
          </cell>
          <cell r="P443">
            <v>0</v>
          </cell>
          <cell r="Q443">
            <v>439</v>
          </cell>
          <cell r="R443" t="b">
            <v>0</v>
          </cell>
          <cell r="S443">
            <v>0</v>
          </cell>
          <cell r="T443">
            <v>438</v>
          </cell>
        </row>
        <row r="444">
          <cell r="A444">
            <v>443</v>
          </cell>
          <cell r="B444">
            <v>7900</v>
          </cell>
          <cell r="C444" t="str">
            <v>厚木第二小学校</v>
          </cell>
          <cell r="D444" t="str">
            <v>西棟校舎</v>
          </cell>
          <cell r="F444" t="str">
            <v>RC</v>
          </cell>
          <cell r="H444">
            <v>3</v>
          </cell>
          <cell r="J444">
            <v>994.44</v>
          </cell>
          <cell r="K444">
            <v>448.26</v>
          </cell>
          <cell r="N444">
            <v>25965</v>
          </cell>
          <cell r="O444" t="b">
            <v>1</v>
          </cell>
          <cell r="P444">
            <v>1</v>
          </cell>
          <cell r="R444" t="b">
            <v>1</v>
          </cell>
          <cell r="S444">
            <v>1</v>
          </cell>
        </row>
        <row r="445">
          <cell r="A445">
            <v>444</v>
          </cell>
          <cell r="B445">
            <v>7900</v>
          </cell>
          <cell r="C445" t="str">
            <v>厚木第二小学校</v>
          </cell>
          <cell r="D445" t="str">
            <v>西棟校舎</v>
          </cell>
          <cell r="E445" t="str">
            <v>東側増築</v>
          </cell>
          <cell r="F445" t="str">
            <v>RC</v>
          </cell>
          <cell r="H445">
            <v>3</v>
          </cell>
          <cell r="J445">
            <v>448.26</v>
          </cell>
          <cell r="N445">
            <v>26724</v>
          </cell>
          <cell r="O445" t="b">
            <v>0</v>
          </cell>
          <cell r="P445">
            <v>0</v>
          </cell>
          <cell r="Q445">
            <v>444</v>
          </cell>
          <cell r="R445" t="b">
            <v>0</v>
          </cell>
          <cell r="S445">
            <v>0</v>
          </cell>
          <cell r="T445">
            <v>443</v>
          </cell>
        </row>
        <row r="446">
          <cell r="A446">
            <v>445</v>
          </cell>
          <cell r="B446">
            <v>7900</v>
          </cell>
          <cell r="C446" t="str">
            <v>厚木第二小学校</v>
          </cell>
          <cell r="D446" t="str">
            <v>東棟校舎</v>
          </cell>
          <cell r="F446" t="str">
            <v>RC</v>
          </cell>
          <cell r="H446">
            <v>4</v>
          </cell>
          <cell r="J446">
            <v>2370.2800000000002</v>
          </cell>
          <cell r="N446">
            <v>28949</v>
          </cell>
          <cell r="O446" t="b">
            <v>1</v>
          </cell>
          <cell r="P446">
            <v>1</v>
          </cell>
          <cell r="R446" t="b">
            <v>0</v>
          </cell>
          <cell r="S446">
            <v>0</v>
          </cell>
          <cell r="T446">
            <v>443</v>
          </cell>
        </row>
        <row r="447">
          <cell r="A447">
            <v>446</v>
          </cell>
          <cell r="B447">
            <v>7900</v>
          </cell>
          <cell r="C447" t="str">
            <v>厚木第二小学校</v>
          </cell>
          <cell r="D447" t="str">
            <v>体育館</v>
          </cell>
          <cell r="F447" t="str">
            <v>RC</v>
          </cell>
          <cell r="G447" t="str">
            <v>S</v>
          </cell>
          <cell r="H447">
            <v>1</v>
          </cell>
          <cell r="J447">
            <v>879.25</v>
          </cell>
          <cell r="K447">
            <v>45.8</v>
          </cell>
          <cell r="N447">
            <v>29281</v>
          </cell>
          <cell r="O447" t="b">
            <v>1</v>
          </cell>
          <cell r="P447">
            <v>1</v>
          </cell>
          <cell r="R447" t="b">
            <v>0</v>
          </cell>
          <cell r="S447">
            <v>0</v>
          </cell>
          <cell r="T447">
            <v>443</v>
          </cell>
        </row>
        <row r="448">
          <cell r="A448">
            <v>447</v>
          </cell>
          <cell r="B448">
            <v>7900</v>
          </cell>
          <cell r="C448" t="str">
            <v>厚木第二小学校</v>
          </cell>
          <cell r="D448" t="str">
            <v>渡り廊下（体・西）</v>
          </cell>
          <cell r="E448" t="str">
            <v>体育館</v>
          </cell>
          <cell r="F448" t="str">
            <v>S</v>
          </cell>
          <cell r="H448">
            <v>1</v>
          </cell>
          <cell r="J448">
            <v>45.8</v>
          </cell>
          <cell r="N448">
            <v>29281</v>
          </cell>
          <cell r="O448" t="b">
            <v>0</v>
          </cell>
          <cell r="P448">
            <v>0</v>
          </cell>
          <cell r="Q448">
            <v>446</v>
          </cell>
          <cell r="R448" t="b">
            <v>0</v>
          </cell>
          <cell r="S448">
            <v>0</v>
          </cell>
          <cell r="T448">
            <v>443</v>
          </cell>
        </row>
        <row r="449">
          <cell r="A449">
            <v>448</v>
          </cell>
          <cell r="B449">
            <v>7900</v>
          </cell>
          <cell r="C449" t="str">
            <v>厚木第二小学校</v>
          </cell>
          <cell r="D449" t="str">
            <v>プール更衣室</v>
          </cell>
          <cell r="F449" t="str">
            <v>CB</v>
          </cell>
          <cell r="H449">
            <v>1</v>
          </cell>
          <cell r="J449">
            <v>64.09</v>
          </cell>
          <cell r="N449">
            <v>32568</v>
          </cell>
          <cell r="O449" t="b">
            <v>1</v>
          </cell>
          <cell r="P449">
            <v>1</v>
          </cell>
          <cell r="R449" t="b">
            <v>0</v>
          </cell>
          <cell r="S449">
            <v>0</v>
          </cell>
          <cell r="T449">
            <v>443</v>
          </cell>
        </row>
        <row r="450">
          <cell r="A450">
            <v>449</v>
          </cell>
          <cell r="B450">
            <v>7900</v>
          </cell>
          <cell r="C450" t="str">
            <v>厚木第二小学校</v>
          </cell>
          <cell r="D450" t="str">
            <v>体育器具庫</v>
          </cell>
          <cell r="F450" t="str">
            <v>S</v>
          </cell>
          <cell r="H450">
            <v>1</v>
          </cell>
          <cell r="J450">
            <v>52.61</v>
          </cell>
          <cell r="N450">
            <v>32962</v>
          </cell>
          <cell r="O450" t="b">
            <v>1</v>
          </cell>
          <cell r="P450">
            <v>1</v>
          </cell>
          <cell r="R450" t="b">
            <v>0</v>
          </cell>
          <cell r="S450">
            <v>0</v>
          </cell>
          <cell r="T450">
            <v>443</v>
          </cell>
        </row>
        <row r="451">
          <cell r="A451">
            <v>450</v>
          </cell>
          <cell r="B451">
            <v>7900</v>
          </cell>
          <cell r="C451" t="str">
            <v>厚木第二小学校</v>
          </cell>
          <cell r="D451" t="str">
            <v>北棟校舎</v>
          </cell>
          <cell r="E451" t="str">
            <v>給食調理場</v>
          </cell>
          <cell r="F451" t="str">
            <v>RC</v>
          </cell>
          <cell r="H451">
            <v>3</v>
          </cell>
          <cell r="J451">
            <v>3856.62</v>
          </cell>
          <cell r="N451">
            <v>37018</v>
          </cell>
          <cell r="O451" t="b">
            <v>1</v>
          </cell>
          <cell r="P451">
            <v>1</v>
          </cell>
          <cell r="R451" t="b">
            <v>0</v>
          </cell>
          <cell r="S451">
            <v>0</v>
          </cell>
          <cell r="T451">
            <v>443</v>
          </cell>
        </row>
        <row r="452">
          <cell r="A452">
            <v>451</v>
          </cell>
          <cell r="B452">
            <v>7900</v>
          </cell>
          <cell r="C452" t="str">
            <v>緑ケ丘小学校</v>
          </cell>
          <cell r="D452" t="str">
            <v>東棟校舎</v>
          </cell>
          <cell r="F452" t="str">
            <v>RC</v>
          </cell>
          <cell r="H452">
            <v>3</v>
          </cell>
          <cell r="J452">
            <v>2007.64</v>
          </cell>
          <cell r="K452">
            <v>748.5</v>
          </cell>
          <cell r="N452">
            <v>24167</v>
          </cell>
          <cell r="O452" t="b">
            <v>1</v>
          </cell>
          <cell r="P452">
            <v>1</v>
          </cell>
          <cell r="R452" t="b">
            <v>1</v>
          </cell>
          <cell r="S452">
            <v>1</v>
          </cell>
        </row>
        <row r="453">
          <cell r="A453">
            <v>452</v>
          </cell>
          <cell r="B453">
            <v>7900</v>
          </cell>
          <cell r="C453" t="str">
            <v>緑ケ丘小学校</v>
          </cell>
          <cell r="D453" t="str">
            <v>東棟校舎</v>
          </cell>
          <cell r="E453" t="str">
            <v>西側増築</v>
          </cell>
          <cell r="F453" t="str">
            <v>RC</v>
          </cell>
          <cell r="H453">
            <v>3</v>
          </cell>
          <cell r="J453">
            <v>748.5</v>
          </cell>
          <cell r="N453">
            <v>25173</v>
          </cell>
          <cell r="O453" t="b">
            <v>0</v>
          </cell>
          <cell r="P453">
            <v>0</v>
          </cell>
          <cell r="Q453">
            <v>451</v>
          </cell>
          <cell r="R453" t="b">
            <v>0</v>
          </cell>
          <cell r="S453">
            <v>0</v>
          </cell>
          <cell r="T453">
            <v>451</v>
          </cell>
        </row>
        <row r="454">
          <cell r="A454">
            <v>453</v>
          </cell>
          <cell r="B454">
            <v>7900</v>
          </cell>
          <cell r="C454" t="str">
            <v>緑ケ丘小学校</v>
          </cell>
          <cell r="D454" t="str">
            <v>西棟校舎</v>
          </cell>
          <cell r="F454" t="str">
            <v>RC</v>
          </cell>
          <cell r="H454">
            <v>4</v>
          </cell>
          <cell r="J454">
            <v>1412.77</v>
          </cell>
          <cell r="K454">
            <v>740.47</v>
          </cell>
          <cell r="L454">
            <v>63.92</v>
          </cell>
          <cell r="N454">
            <v>25993</v>
          </cell>
          <cell r="O454" t="b">
            <v>1</v>
          </cell>
          <cell r="P454">
            <v>1</v>
          </cell>
          <cell r="R454" t="b">
            <v>0</v>
          </cell>
          <cell r="S454">
            <v>0</v>
          </cell>
          <cell r="T454">
            <v>451</v>
          </cell>
        </row>
        <row r="455">
          <cell r="A455">
            <v>454</v>
          </cell>
          <cell r="B455">
            <v>7900</v>
          </cell>
          <cell r="C455" t="str">
            <v>緑ケ丘小学校</v>
          </cell>
          <cell r="D455" t="str">
            <v>西棟校舎</v>
          </cell>
          <cell r="E455" t="str">
            <v>西側増築</v>
          </cell>
          <cell r="F455" t="str">
            <v>RC</v>
          </cell>
          <cell r="H455">
            <v>4</v>
          </cell>
          <cell r="J455">
            <v>740.47</v>
          </cell>
          <cell r="N455">
            <v>26724</v>
          </cell>
          <cell r="O455" t="b">
            <v>0</v>
          </cell>
          <cell r="P455">
            <v>0</v>
          </cell>
          <cell r="Q455">
            <v>453</v>
          </cell>
          <cell r="R455" t="b">
            <v>0</v>
          </cell>
          <cell r="S455">
            <v>0</v>
          </cell>
          <cell r="T455">
            <v>451</v>
          </cell>
        </row>
        <row r="456">
          <cell r="A456">
            <v>455</v>
          </cell>
          <cell r="B456">
            <v>7900</v>
          </cell>
          <cell r="C456" t="str">
            <v>緑ケ丘小学校</v>
          </cell>
          <cell r="D456" t="str">
            <v>南棟校舎</v>
          </cell>
          <cell r="F456" t="str">
            <v>RC</v>
          </cell>
          <cell r="H456">
            <v>4</v>
          </cell>
          <cell r="J456">
            <v>1857.97</v>
          </cell>
          <cell r="K456">
            <v>128.1</v>
          </cell>
          <cell r="N456">
            <v>29305</v>
          </cell>
          <cell r="O456" t="b">
            <v>1</v>
          </cell>
          <cell r="P456">
            <v>1</v>
          </cell>
          <cell r="R456" t="b">
            <v>0</v>
          </cell>
          <cell r="S456">
            <v>0</v>
          </cell>
          <cell r="T456">
            <v>451</v>
          </cell>
        </row>
        <row r="457">
          <cell r="A457">
            <v>456</v>
          </cell>
          <cell r="B457">
            <v>7900</v>
          </cell>
          <cell r="C457" t="str">
            <v>緑ケ丘小学校</v>
          </cell>
          <cell r="D457" t="str">
            <v>渡り廊下（西・東）</v>
          </cell>
          <cell r="E457" t="str">
            <v>西棟校舎　開放渡り廊下を屋内とする。</v>
          </cell>
          <cell r="F457" t="str">
            <v>RC</v>
          </cell>
          <cell r="H457">
            <v>1</v>
          </cell>
          <cell r="J457">
            <v>63.92</v>
          </cell>
          <cell r="N457">
            <v>29305</v>
          </cell>
          <cell r="O457" t="b">
            <v>0</v>
          </cell>
          <cell r="P457">
            <v>0</v>
          </cell>
          <cell r="Q457">
            <v>453</v>
          </cell>
          <cell r="R457" t="b">
            <v>0</v>
          </cell>
          <cell r="S457">
            <v>0</v>
          </cell>
          <cell r="T457">
            <v>451</v>
          </cell>
        </row>
        <row r="458">
          <cell r="A458">
            <v>457</v>
          </cell>
          <cell r="B458">
            <v>7900</v>
          </cell>
          <cell r="C458" t="str">
            <v>緑ケ丘小学校</v>
          </cell>
          <cell r="D458" t="str">
            <v>渡り廊下（南・渡）</v>
          </cell>
          <cell r="E458" t="str">
            <v>南棟校舎</v>
          </cell>
          <cell r="F458" t="str">
            <v>RC</v>
          </cell>
          <cell r="H458">
            <v>2</v>
          </cell>
          <cell r="J458">
            <v>128.1</v>
          </cell>
          <cell r="N458">
            <v>29305</v>
          </cell>
          <cell r="O458" t="b">
            <v>0</v>
          </cell>
          <cell r="P458">
            <v>0</v>
          </cell>
          <cell r="Q458">
            <v>455</v>
          </cell>
          <cell r="R458" t="b">
            <v>0</v>
          </cell>
          <cell r="S458">
            <v>0</v>
          </cell>
          <cell r="T458">
            <v>451</v>
          </cell>
        </row>
        <row r="459">
          <cell r="A459">
            <v>458</v>
          </cell>
          <cell r="B459">
            <v>7900</v>
          </cell>
          <cell r="C459" t="str">
            <v>緑ケ丘小学校</v>
          </cell>
          <cell r="D459" t="str">
            <v>体育館</v>
          </cell>
          <cell r="F459" t="str">
            <v>RC</v>
          </cell>
          <cell r="G459" t="str">
            <v>S</v>
          </cell>
          <cell r="H459">
            <v>2</v>
          </cell>
          <cell r="J459">
            <v>886.59</v>
          </cell>
          <cell r="K459">
            <v>19.8</v>
          </cell>
          <cell r="N459">
            <v>29733</v>
          </cell>
          <cell r="O459" t="b">
            <v>1</v>
          </cell>
          <cell r="P459">
            <v>1</v>
          </cell>
          <cell r="R459" t="b">
            <v>0</v>
          </cell>
          <cell r="S459">
            <v>0</v>
          </cell>
          <cell r="T459">
            <v>451</v>
          </cell>
        </row>
        <row r="460">
          <cell r="A460">
            <v>459</v>
          </cell>
          <cell r="B460">
            <v>7900</v>
          </cell>
          <cell r="C460" t="str">
            <v>緑ヶ丘小学校</v>
          </cell>
          <cell r="D460" t="str">
            <v>渡り廊下（体・東）</v>
          </cell>
          <cell r="E460" t="str">
            <v>体育館</v>
          </cell>
          <cell r="F460" t="str">
            <v>S</v>
          </cell>
          <cell r="H460">
            <v>1</v>
          </cell>
          <cell r="J460">
            <v>19.8</v>
          </cell>
          <cell r="N460">
            <v>29733</v>
          </cell>
          <cell r="O460" t="b">
            <v>0</v>
          </cell>
          <cell r="P460">
            <v>0</v>
          </cell>
          <cell r="Q460">
            <v>458</v>
          </cell>
          <cell r="R460" t="b">
            <v>0</v>
          </cell>
          <cell r="S460">
            <v>0</v>
          </cell>
          <cell r="T460">
            <v>451</v>
          </cell>
        </row>
        <row r="461">
          <cell r="A461">
            <v>460</v>
          </cell>
          <cell r="B461">
            <v>7900</v>
          </cell>
          <cell r="C461" t="str">
            <v>緑ケ丘小学校</v>
          </cell>
          <cell r="D461" t="str">
            <v>体育器具庫</v>
          </cell>
          <cell r="F461" t="str">
            <v>CB</v>
          </cell>
          <cell r="H461">
            <v>1</v>
          </cell>
          <cell r="J461">
            <v>50.49</v>
          </cell>
          <cell r="N461">
            <v>33317</v>
          </cell>
          <cell r="O461" t="b">
            <v>1</v>
          </cell>
          <cell r="P461">
            <v>1</v>
          </cell>
          <cell r="R461" t="b">
            <v>0</v>
          </cell>
          <cell r="S461">
            <v>0</v>
          </cell>
          <cell r="T461">
            <v>451</v>
          </cell>
        </row>
        <row r="462">
          <cell r="A462">
            <v>461</v>
          </cell>
          <cell r="B462">
            <v>7900</v>
          </cell>
          <cell r="C462" t="str">
            <v>緑ケ丘小学校</v>
          </cell>
          <cell r="D462" t="str">
            <v>プール更衣棟</v>
          </cell>
          <cell r="F462" t="str">
            <v>CB</v>
          </cell>
          <cell r="H462">
            <v>1</v>
          </cell>
          <cell r="J462">
            <v>79</v>
          </cell>
          <cell r="N462">
            <v>35947</v>
          </cell>
          <cell r="O462" t="b">
            <v>1</v>
          </cell>
          <cell r="P462">
            <v>1</v>
          </cell>
          <cell r="R462" t="b">
            <v>0</v>
          </cell>
          <cell r="S462">
            <v>0</v>
          </cell>
          <cell r="T462">
            <v>451</v>
          </cell>
        </row>
        <row r="463">
          <cell r="A463">
            <v>462</v>
          </cell>
          <cell r="B463">
            <v>7900</v>
          </cell>
          <cell r="C463" t="str">
            <v>戸室小学校</v>
          </cell>
          <cell r="D463" t="str">
            <v>南棟校舎</v>
          </cell>
          <cell r="F463" t="str">
            <v>RC</v>
          </cell>
          <cell r="H463">
            <v>4</v>
          </cell>
          <cell r="J463">
            <v>3264.68</v>
          </cell>
          <cell r="N463">
            <v>27621</v>
          </cell>
          <cell r="O463" t="b">
            <v>1</v>
          </cell>
          <cell r="P463">
            <v>1</v>
          </cell>
          <cell r="R463" t="b">
            <v>1</v>
          </cell>
          <cell r="S463">
            <v>1</v>
          </cell>
        </row>
        <row r="464">
          <cell r="A464">
            <v>463</v>
          </cell>
          <cell r="B464">
            <v>7900</v>
          </cell>
          <cell r="C464" t="str">
            <v>戸室小学校</v>
          </cell>
          <cell r="D464" t="str">
            <v>北棟・中央棟校舎</v>
          </cell>
          <cell r="F464" t="str">
            <v>RC</v>
          </cell>
          <cell r="H464">
            <v>4</v>
          </cell>
          <cell r="J464">
            <v>3549.42</v>
          </cell>
          <cell r="N464">
            <v>28584</v>
          </cell>
          <cell r="O464" t="b">
            <v>1</v>
          </cell>
          <cell r="P464">
            <v>1</v>
          </cell>
          <cell r="R464" t="b">
            <v>0</v>
          </cell>
          <cell r="S464">
            <v>0</v>
          </cell>
          <cell r="T464">
            <v>462</v>
          </cell>
        </row>
        <row r="465">
          <cell r="A465">
            <v>464</v>
          </cell>
          <cell r="B465">
            <v>7900</v>
          </cell>
          <cell r="C465" t="str">
            <v>戸室小学校</v>
          </cell>
          <cell r="D465" t="str">
            <v>体育館</v>
          </cell>
          <cell r="F465" t="str">
            <v>S</v>
          </cell>
          <cell r="H465">
            <v>2</v>
          </cell>
          <cell r="J465">
            <v>892.44</v>
          </cell>
          <cell r="K465">
            <v>41.25</v>
          </cell>
          <cell r="N465">
            <v>30040</v>
          </cell>
          <cell r="O465" t="b">
            <v>1</v>
          </cell>
          <cell r="P465">
            <v>1</v>
          </cell>
          <cell r="R465" t="b">
            <v>0</v>
          </cell>
          <cell r="S465">
            <v>0</v>
          </cell>
          <cell r="T465">
            <v>462</v>
          </cell>
        </row>
        <row r="466">
          <cell r="A466">
            <v>465</v>
          </cell>
          <cell r="B466">
            <v>7900</v>
          </cell>
          <cell r="C466" t="str">
            <v>戸室小学校</v>
          </cell>
          <cell r="D466" t="str">
            <v>渡り廊下（体・中）</v>
          </cell>
          <cell r="E466" t="str">
            <v>体育館</v>
          </cell>
          <cell r="F466" t="str">
            <v>S</v>
          </cell>
          <cell r="H466">
            <v>1</v>
          </cell>
          <cell r="J466">
            <v>41.25</v>
          </cell>
          <cell r="N466">
            <v>30040</v>
          </cell>
          <cell r="O466" t="b">
            <v>0</v>
          </cell>
          <cell r="P466">
            <v>0</v>
          </cell>
          <cell r="Q466">
            <v>464</v>
          </cell>
          <cell r="R466" t="b">
            <v>0</v>
          </cell>
          <cell r="S466">
            <v>0</v>
          </cell>
          <cell r="T466">
            <v>462</v>
          </cell>
        </row>
        <row r="467">
          <cell r="A467">
            <v>466</v>
          </cell>
          <cell r="B467">
            <v>7900</v>
          </cell>
          <cell r="C467" t="str">
            <v>戸室小学校</v>
          </cell>
          <cell r="D467" t="str">
            <v>プール更衣室</v>
          </cell>
          <cell r="F467" t="str">
            <v>W</v>
          </cell>
          <cell r="H467">
            <v>1</v>
          </cell>
          <cell r="J467">
            <v>61.2</v>
          </cell>
          <cell r="N467">
            <v>28331</v>
          </cell>
          <cell r="O467" t="b">
            <v>1</v>
          </cell>
          <cell r="P467">
            <v>1</v>
          </cell>
          <cell r="R467" t="b">
            <v>0</v>
          </cell>
          <cell r="S467">
            <v>0</v>
          </cell>
          <cell r="T467">
            <v>462</v>
          </cell>
        </row>
        <row r="468">
          <cell r="A468">
            <v>467</v>
          </cell>
          <cell r="B468">
            <v>7900</v>
          </cell>
          <cell r="C468" t="str">
            <v>戸室小学校</v>
          </cell>
          <cell r="D468" t="str">
            <v>楽焼庫</v>
          </cell>
          <cell r="F468" t="str">
            <v>CB</v>
          </cell>
          <cell r="H468">
            <v>1</v>
          </cell>
          <cell r="J468">
            <v>13.9</v>
          </cell>
          <cell r="N468">
            <v>34029</v>
          </cell>
          <cell r="O468" t="b">
            <v>1</v>
          </cell>
          <cell r="P468">
            <v>1</v>
          </cell>
          <cell r="R468" t="b">
            <v>0</v>
          </cell>
          <cell r="S468">
            <v>0</v>
          </cell>
          <cell r="T468">
            <v>462</v>
          </cell>
        </row>
        <row r="469">
          <cell r="A469">
            <v>468</v>
          </cell>
          <cell r="B469">
            <v>7900</v>
          </cell>
          <cell r="C469" t="str">
            <v>戸室小学校</v>
          </cell>
          <cell r="D469" t="str">
            <v>屋外便所</v>
          </cell>
          <cell r="F469" t="str">
            <v>RC</v>
          </cell>
          <cell r="H469">
            <v>1</v>
          </cell>
          <cell r="J469">
            <v>25.86</v>
          </cell>
          <cell r="N469">
            <v>37704</v>
          </cell>
          <cell r="O469" t="b">
            <v>1</v>
          </cell>
          <cell r="P469">
            <v>1</v>
          </cell>
          <cell r="R469" t="b">
            <v>0</v>
          </cell>
          <cell r="S469">
            <v>0</v>
          </cell>
          <cell r="T469">
            <v>462</v>
          </cell>
        </row>
        <row r="470">
          <cell r="A470">
            <v>469</v>
          </cell>
          <cell r="B470">
            <v>7900</v>
          </cell>
          <cell r="C470" t="str">
            <v>戸室小学校</v>
          </cell>
          <cell r="D470" t="str">
            <v>物置</v>
          </cell>
          <cell r="F470" t="str">
            <v>CB</v>
          </cell>
          <cell r="H470">
            <v>1</v>
          </cell>
          <cell r="J470">
            <v>3.15</v>
          </cell>
          <cell r="N470">
            <v>27703</v>
          </cell>
          <cell r="O470" t="b">
            <v>1</v>
          </cell>
          <cell r="P470">
            <v>1</v>
          </cell>
          <cell r="R470" t="b">
            <v>0</v>
          </cell>
          <cell r="S470">
            <v>0</v>
          </cell>
          <cell r="T470">
            <v>462</v>
          </cell>
        </row>
        <row r="471">
          <cell r="A471">
            <v>470</v>
          </cell>
          <cell r="B471">
            <v>7900</v>
          </cell>
          <cell r="C471" t="str">
            <v>愛甲小学校</v>
          </cell>
          <cell r="D471" t="str">
            <v>北棟校舎</v>
          </cell>
          <cell r="F471" t="str">
            <v>RC</v>
          </cell>
          <cell r="H471">
            <v>4</v>
          </cell>
          <cell r="J471">
            <v>3234.45</v>
          </cell>
          <cell r="K471">
            <v>133</v>
          </cell>
          <cell r="N471">
            <v>27865</v>
          </cell>
          <cell r="O471" t="b">
            <v>1</v>
          </cell>
          <cell r="P471">
            <v>1</v>
          </cell>
          <cell r="R471" t="b">
            <v>1</v>
          </cell>
          <cell r="S471">
            <v>1</v>
          </cell>
        </row>
        <row r="472">
          <cell r="A472">
            <v>471</v>
          </cell>
          <cell r="B472">
            <v>7900</v>
          </cell>
          <cell r="C472" t="str">
            <v>愛甲小学校</v>
          </cell>
          <cell r="D472" t="str">
            <v>西棟校舎</v>
          </cell>
          <cell r="F472" t="str">
            <v>RC</v>
          </cell>
          <cell r="H472">
            <v>4</v>
          </cell>
          <cell r="J472">
            <v>1815.9</v>
          </cell>
          <cell r="N472">
            <v>27865</v>
          </cell>
          <cell r="O472" t="b">
            <v>1</v>
          </cell>
          <cell r="P472">
            <v>1</v>
          </cell>
          <cell r="R472" t="b">
            <v>0</v>
          </cell>
          <cell r="S472">
            <v>0</v>
          </cell>
          <cell r="T472">
            <v>470</v>
          </cell>
        </row>
        <row r="473">
          <cell r="A473">
            <v>472</v>
          </cell>
          <cell r="B473">
            <v>7900</v>
          </cell>
          <cell r="C473" t="str">
            <v>愛甲小学校</v>
          </cell>
          <cell r="D473" t="str">
            <v>渡り廊下（北・西）</v>
          </cell>
          <cell r="E473" t="str">
            <v>北棟校舎</v>
          </cell>
          <cell r="F473" t="str">
            <v>RC</v>
          </cell>
          <cell r="H473">
            <v>3</v>
          </cell>
          <cell r="J473">
            <v>133</v>
          </cell>
          <cell r="N473">
            <v>27865</v>
          </cell>
          <cell r="O473" t="b">
            <v>0</v>
          </cell>
          <cell r="P473">
            <v>0</v>
          </cell>
          <cell r="Q473">
            <v>470</v>
          </cell>
          <cell r="R473" t="b">
            <v>0</v>
          </cell>
          <cell r="S473">
            <v>0</v>
          </cell>
          <cell r="T473">
            <v>470</v>
          </cell>
        </row>
        <row r="474">
          <cell r="A474">
            <v>473</v>
          </cell>
          <cell r="B474">
            <v>7900</v>
          </cell>
          <cell r="C474" t="str">
            <v>愛甲小学校</v>
          </cell>
          <cell r="D474" t="str">
            <v>プール更衣室</v>
          </cell>
          <cell r="F474" t="str">
            <v>W</v>
          </cell>
          <cell r="H474">
            <v>1</v>
          </cell>
          <cell r="J474">
            <v>59.5</v>
          </cell>
          <cell r="N474">
            <v>28215</v>
          </cell>
          <cell r="O474" t="b">
            <v>1</v>
          </cell>
          <cell r="P474">
            <v>1</v>
          </cell>
          <cell r="R474" t="b">
            <v>0</v>
          </cell>
          <cell r="S474">
            <v>0</v>
          </cell>
          <cell r="T474">
            <v>470</v>
          </cell>
        </row>
        <row r="475">
          <cell r="A475">
            <v>474</v>
          </cell>
          <cell r="B475">
            <v>7900</v>
          </cell>
          <cell r="C475" t="str">
            <v>愛甲小学校</v>
          </cell>
          <cell r="D475" t="str">
            <v>東棟校舎</v>
          </cell>
          <cell r="F475" t="str">
            <v>RC</v>
          </cell>
          <cell r="H475">
            <v>4</v>
          </cell>
          <cell r="J475">
            <v>969.4</v>
          </cell>
          <cell r="N475">
            <v>30044</v>
          </cell>
          <cell r="O475" t="b">
            <v>1</v>
          </cell>
          <cell r="P475">
            <v>1</v>
          </cell>
          <cell r="R475" t="b">
            <v>0</v>
          </cell>
          <cell r="S475">
            <v>0</v>
          </cell>
          <cell r="T475">
            <v>470</v>
          </cell>
        </row>
        <row r="476">
          <cell r="A476">
            <v>475</v>
          </cell>
          <cell r="B476">
            <v>7900</v>
          </cell>
          <cell r="C476" t="str">
            <v>愛甲小学校</v>
          </cell>
          <cell r="D476" t="str">
            <v>体育館棟</v>
          </cell>
          <cell r="F476" t="str">
            <v>RC</v>
          </cell>
          <cell r="H476">
            <v>3</v>
          </cell>
          <cell r="J476">
            <v>1047.4000000000001</v>
          </cell>
          <cell r="K476">
            <v>47.5</v>
          </cell>
          <cell r="L476">
            <v>796.23</v>
          </cell>
          <cell r="M476">
            <v>18.98</v>
          </cell>
          <cell r="N476">
            <v>30029</v>
          </cell>
          <cell r="O476" t="b">
            <v>0</v>
          </cell>
          <cell r="P476">
            <v>0</v>
          </cell>
          <cell r="R476" t="b">
            <v>0</v>
          </cell>
          <cell r="S476">
            <v>0</v>
          </cell>
          <cell r="T476">
            <v>470</v>
          </cell>
        </row>
        <row r="477">
          <cell r="A477">
            <v>476</v>
          </cell>
          <cell r="B477">
            <v>7900</v>
          </cell>
          <cell r="C477" t="str">
            <v>愛甲小学校</v>
          </cell>
          <cell r="D477" t="str">
            <v>楽焼庫</v>
          </cell>
          <cell r="F477" t="str">
            <v>CB</v>
          </cell>
          <cell r="H477">
            <v>1</v>
          </cell>
          <cell r="J477">
            <v>13.9</v>
          </cell>
          <cell r="N477">
            <v>32224</v>
          </cell>
          <cell r="O477" t="b">
            <v>1</v>
          </cell>
          <cell r="P477">
            <v>1</v>
          </cell>
          <cell r="R477" t="b">
            <v>0</v>
          </cell>
          <cell r="S477">
            <v>0</v>
          </cell>
          <cell r="T477">
            <v>470</v>
          </cell>
        </row>
        <row r="478">
          <cell r="A478">
            <v>477</v>
          </cell>
          <cell r="B478">
            <v>7900</v>
          </cell>
          <cell r="C478" t="str">
            <v>愛甲小学校</v>
          </cell>
          <cell r="D478" t="str">
            <v>器具庫</v>
          </cell>
          <cell r="F478" t="str">
            <v>CB</v>
          </cell>
          <cell r="H478">
            <v>1</v>
          </cell>
          <cell r="J478">
            <v>49</v>
          </cell>
          <cell r="N478">
            <v>34424</v>
          </cell>
          <cell r="O478" t="b">
            <v>1</v>
          </cell>
          <cell r="P478">
            <v>1</v>
          </cell>
          <cell r="R478" t="b">
            <v>0</v>
          </cell>
          <cell r="S478">
            <v>0</v>
          </cell>
          <cell r="T478">
            <v>470</v>
          </cell>
        </row>
        <row r="479">
          <cell r="A479">
            <v>478</v>
          </cell>
          <cell r="B479">
            <v>7900</v>
          </cell>
          <cell r="C479" t="str">
            <v>愛甲小学校</v>
          </cell>
          <cell r="D479" t="str">
            <v>渡り廊下（体・北）</v>
          </cell>
          <cell r="E479" t="str">
            <v>体育館棟</v>
          </cell>
          <cell r="F479" t="str">
            <v>S</v>
          </cell>
          <cell r="H479">
            <v>1</v>
          </cell>
          <cell r="J479">
            <v>47.5</v>
          </cell>
          <cell r="N479">
            <v>30044</v>
          </cell>
          <cell r="O479" t="b">
            <v>0</v>
          </cell>
          <cell r="P479">
            <v>0</v>
          </cell>
          <cell r="Q479">
            <v>475</v>
          </cell>
          <cell r="R479" t="b">
            <v>0</v>
          </cell>
          <cell r="S479">
            <v>0</v>
          </cell>
          <cell r="T479">
            <v>470</v>
          </cell>
        </row>
        <row r="480">
          <cell r="A480">
            <v>479</v>
          </cell>
          <cell r="B480">
            <v>7900</v>
          </cell>
          <cell r="C480" t="str">
            <v>妻田小学校</v>
          </cell>
          <cell r="D480" t="str">
            <v>北棟、中央棟、南棟校舎</v>
          </cell>
          <cell r="F480" t="str">
            <v>RC</v>
          </cell>
          <cell r="H480">
            <v>4</v>
          </cell>
          <cell r="J480">
            <v>5400.19</v>
          </cell>
          <cell r="N480">
            <v>28004</v>
          </cell>
          <cell r="O480" t="b">
            <v>1</v>
          </cell>
          <cell r="P480">
            <v>3</v>
          </cell>
          <cell r="R480" t="b">
            <v>1</v>
          </cell>
          <cell r="S480">
            <v>1</v>
          </cell>
        </row>
        <row r="481">
          <cell r="A481">
            <v>480</v>
          </cell>
          <cell r="B481">
            <v>7900</v>
          </cell>
          <cell r="C481" t="str">
            <v>妻田小学校</v>
          </cell>
          <cell r="D481" t="str">
            <v>プール更衣室</v>
          </cell>
          <cell r="F481" t="str">
            <v>W</v>
          </cell>
          <cell r="H481">
            <v>1</v>
          </cell>
          <cell r="J481">
            <v>58</v>
          </cell>
          <cell r="N481">
            <v>30133</v>
          </cell>
          <cell r="O481" t="b">
            <v>1</v>
          </cell>
          <cell r="P481">
            <v>1</v>
          </cell>
          <cell r="R481" t="b">
            <v>0</v>
          </cell>
          <cell r="S481">
            <v>0</v>
          </cell>
          <cell r="T481">
            <v>479</v>
          </cell>
        </row>
        <row r="482">
          <cell r="A482">
            <v>481</v>
          </cell>
          <cell r="B482">
            <v>7900</v>
          </cell>
          <cell r="C482" t="str">
            <v>妻田小学校</v>
          </cell>
          <cell r="D482" t="str">
            <v>体育館</v>
          </cell>
          <cell r="F482" t="str">
            <v>S</v>
          </cell>
          <cell r="H482">
            <v>2</v>
          </cell>
          <cell r="J482">
            <v>954.95</v>
          </cell>
          <cell r="K482">
            <v>33</v>
          </cell>
          <cell r="N482">
            <v>30400</v>
          </cell>
          <cell r="O482" t="b">
            <v>1</v>
          </cell>
          <cell r="P482">
            <v>1</v>
          </cell>
          <cell r="R482" t="b">
            <v>0</v>
          </cell>
          <cell r="S482">
            <v>0</v>
          </cell>
          <cell r="T482">
            <v>479</v>
          </cell>
        </row>
        <row r="483">
          <cell r="A483">
            <v>482</v>
          </cell>
          <cell r="B483">
            <v>7900</v>
          </cell>
          <cell r="C483" t="str">
            <v>妻田小学校</v>
          </cell>
          <cell r="D483" t="str">
            <v>渡り廊下（体・北）</v>
          </cell>
          <cell r="E483" t="str">
            <v>体育館</v>
          </cell>
          <cell r="F483" t="str">
            <v>S</v>
          </cell>
          <cell r="H483">
            <v>1</v>
          </cell>
          <cell r="J483">
            <v>33</v>
          </cell>
          <cell r="N483">
            <v>30400</v>
          </cell>
          <cell r="O483" t="b">
            <v>0</v>
          </cell>
          <cell r="P483">
            <v>0</v>
          </cell>
          <cell r="Q483">
            <v>481</v>
          </cell>
          <cell r="R483" t="b">
            <v>0</v>
          </cell>
          <cell r="S483">
            <v>0</v>
          </cell>
          <cell r="T483">
            <v>479</v>
          </cell>
        </row>
        <row r="484">
          <cell r="A484">
            <v>483</v>
          </cell>
          <cell r="B484">
            <v>7900</v>
          </cell>
          <cell r="C484" t="str">
            <v>妻田小学校</v>
          </cell>
          <cell r="D484" t="str">
            <v>物置</v>
          </cell>
          <cell r="F484" t="str">
            <v>S</v>
          </cell>
          <cell r="H484">
            <v>1</v>
          </cell>
          <cell r="J484">
            <v>11.03</v>
          </cell>
          <cell r="N484">
            <v>32221</v>
          </cell>
          <cell r="O484" t="b">
            <v>1</v>
          </cell>
          <cell r="P484">
            <v>1</v>
          </cell>
          <cell r="R484" t="b">
            <v>0</v>
          </cell>
          <cell r="S484">
            <v>0</v>
          </cell>
          <cell r="T484">
            <v>479</v>
          </cell>
        </row>
        <row r="485">
          <cell r="A485">
            <v>484</v>
          </cell>
          <cell r="B485">
            <v>7900</v>
          </cell>
          <cell r="C485" t="str">
            <v>妻田小学校</v>
          </cell>
          <cell r="D485" t="str">
            <v>ポンプ室</v>
          </cell>
          <cell r="F485" t="str">
            <v>RC</v>
          </cell>
          <cell r="H485">
            <v>1</v>
          </cell>
          <cell r="J485">
            <v>8.58</v>
          </cell>
          <cell r="N485">
            <v>33327</v>
          </cell>
          <cell r="O485" t="b">
            <v>1</v>
          </cell>
          <cell r="P485">
            <v>1</v>
          </cell>
          <cell r="R485" t="b">
            <v>0</v>
          </cell>
          <cell r="S485">
            <v>0</v>
          </cell>
          <cell r="T485">
            <v>479</v>
          </cell>
        </row>
        <row r="486">
          <cell r="A486">
            <v>485</v>
          </cell>
          <cell r="B486">
            <v>7900</v>
          </cell>
          <cell r="C486" t="str">
            <v>鳶尾小学校</v>
          </cell>
          <cell r="D486" t="str">
            <v>南棟校舎</v>
          </cell>
          <cell r="F486" t="str">
            <v>RC</v>
          </cell>
          <cell r="H486">
            <v>3</v>
          </cell>
          <cell r="J486">
            <v>2811.55</v>
          </cell>
          <cell r="K486">
            <v>51</v>
          </cell>
          <cell r="N486">
            <v>28185</v>
          </cell>
          <cell r="O486" t="b">
            <v>1</v>
          </cell>
          <cell r="P486">
            <v>1</v>
          </cell>
          <cell r="R486" t="b">
            <v>1</v>
          </cell>
          <cell r="S486">
            <v>1</v>
          </cell>
        </row>
        <row r="487">
          <cell r="A487">
            <v>486</v>
          </cell>
          <cell r="B487">
            <v>7900</v>
          </cell>
          <cell r="C487" t="str">
            <v>鳶尾小学校</v>
          </cell>
          <cell r="D487" t="str">
            <v>渡り廊下（南・北）</v>
          </cell>
          <cell r="E487" t="str">
            <v>南棟校舎</v>
          </cell>
          <cell r="F487" t="str">
            <v>RC</v>
          </cell>
          <cell r="H487">
            <v>1</v>
          </cell>
          <cell r="J487">
            <v>51</v>
          </cell>
          <cell r="N487">
            <v>28703</v>
          </cell>
          <cell r="O487" t="b">
            <v>0</v>
          </cell>
          <cell r="P487">
            <v>0</v>
          </cell>
          <cell r="Q487">
            <v>485</v>
          </cell>
          <cell r="R487" t="b">
            <v>0</v>
          </cell>
          <cell r="S487">
            <v>0</v>
          </cell>
          <cell r="T487">
            <v>485</v>
          </cell>
        </row>
        <row r="488">
          <cell r="A488">
            <v>487</v>
          </cell>
          <cell r="B488">
            <v>7900</v>
          </cell>
          <cell r="C488" t="str">
            <v>鳶尾小学校</v>
          </cell>
          <cell r="D488" t="str">
            <v>北棟校舎</v>
          </cell>
          <cell r="F488" t="str">
            <v>RC</v>
          </cell>
          <cell r="H488">
            <v>4</v>
          </cell>
          <cell r="J488">
            <v>1864.34</v>
          </cell>
          <cell r="N488">
            <v>28185</v>
          </cell>
          <cell r="O488" t="b">
            <v>1</v>
          </cell>
          <cell r="P488">
            <v>1</v>
          </cell>
          <cell r="R488" t="b">
            <v>0</v>
          </cell>
          <cell r="S488">
            <v>0</v>
          </cell>
          <cell r="T488">
            <v>485</v>
          </cell>
        </row>
        <row r="489">
          <cell r="A489">
            <v>488</v>
          </cell>
          <cell r="B489">
            <v>7900</v>
          </cell>
          <cell r="C489" t="str">
            <v>鳶尾小学校</v>
          </cell>
          <cell r="D489" t="str">
            <v>プール更衣室</v>
          </cell>
          <cell r="F489" t="str">
            <v>W</v>
          </cell>
          <cell r="H489">
            <v>1</v>
          </cell>
          <cell r="J489">
            <v>58.32</v>
          </cell>
          <cell r="N489">
            <v>28338</v>
          </cell>
          <cell r="O489" t="b">
            <v>1</v>
          </cell>
          <cell r="P489">
            <v>1</v>
          </cell>
          <cell r="R489" t="b">
            <v>0</v>
          </cell>
          <cell r="S489">
            <v>0</v>
          </cell>
          <cell r="T489">
            <v>485</v>
          </cell>
        </row>
        <row r="490">
          <cell r="A490">
            <v>489</v>
          </cell>
          <cell r="B490">
            <v>7900</v>
          </cell>
          <cell r="C490" t="str">
            <v>鳶尾小学校</v>
          </cell>
          <cell r="D490" t="str">
            <v>体育館</v>
          </cell>
          <cell r="F490" t="str">
            <v>S</v>
          </cell>
          <cell r="H490">
            <v>2</v>
          </cell>
          <cell r="J490">
            <v>1021</v>
          </cell>
          <cell r="K490">
            <v>51</v>
          </cell>
          <cell r="N490">
            <v>30376</v>
          </cell>
          <cell r="O490" t="b">
            <v>1</v>
          </cell>
          <cell r="P490">
            <v>1</v>
          </cell>
          <cell r="R490" t="b">
            <v>0</v>
          </cell>
          <cell r="S490">
            <v>0</v>
          </cell>
          <cell r="T490">
            <v>485</v>
          </cell>
        </row>
        <row r="491">
          <cell r="A491">
            <v>490</v>
          </cell>
          <cell r="B491">
            <v>7900</v>
          </cell>
          <cell r="C491" t="str">
            <v>鳶尾小学校</v>
          </cell>
          <cell r="D491" t="str">
            <v>渡廊下（体・南）</v>
          </cell>
          <cell r="E491" t="str">
            <v>体育館</v>
          </cell>
          <cell r="F491" t="str">
            <v>S</v>
          </cell>
          <cell r="H491">
            <v>1</v>
          </cell>
          <cell r="J491">
            <v>51</v>
          </cell>
          <cell r="N491">
            <v>30376</v>
          </cell>
          <cell r="O491" t="b">
            <v>0</v>
          </cell>
          <cell r="P491">
            <v>0</v>
          </cell>
          <cell r="Q491">
            <v>489</v>
          </cell>
          <cell r="R491" t="b">
            <v>0</v>
          </cell>
          <cell r="S491">
            <v>0</v>
          </cell>
          <cell r="T491">
            <v>485</v>
          </cell>
        </row>
        <row r="492">
          <cell r="A492">
            <v>491</v>
          </cell>
          <cell r="B492">
            <v>7900</v>
          </cell>
          <cell r="C492" t="str">
            <v>鳶尾小学校</v>
          </cell>
          <cell r="D492" t="str">
            <v>電気室</v>
          </cell>
          <cell r="E492" t="str">
            <v>錯誤のため削除</v>
          </cell>
          <cell r="F492" t="str">
            <v>S</v>
          </cell>
          <cell r="H492">
            <v>1</v>
          </cell>
          <cell r="J492">
            <v>0</v>
          </cell>
          <cell r="N492">
            <v>30376</v>
          </cell>
          <cell r="O492" t="b">
            <v>1</v>
          </cell>
          <cell r="P492">
            <v>1</v>
          </cell>
          <cell r="R492" t="b">
            <v>0</v>
          </cell>
          <cell r="S492">
            <v>0</v>
          </cell>
        </row>
        <row r="493">
          <cell r="A493">
            <v>492</v>
          </cell>
          <cell r="B493">
            <v>7900</v>
          </cell>
          <cell r="C493" t="str">
            <v>鳶尾小学校</v>
          </cell>
          <cell r="D493" t="str">
            <v>ポンプ庫</v>
          </cell>
          <cell r="F493" t="str">
            <v>RC</v>
          </cell>
          <cell r="H493">
            <v>1</v>
          </cell>
          <cell r="J493">
            <v>7</v>
          </cell>
          <cell r="N493">
            <v>32933</v>
          </cell>
          <cell r="O493" t="b">
            <v>1</v>
          </cell>
          <cell r="P493">
            <v>1</v>
          </cell>
          <cell r="R493" t="b">
            <v>0</v>
          </cell>
          <cell r="S493">
            <v>0</v>
          </cell>
          <cell r="T493">
            <v>485</v>
          </cell>
        </row>
        <row r="494">
          <cell r="A494">
            <v>493</v>
          </cell>
          <cell r="B494">
            <v>7900</v>
          </cell>
          <cell r="C494" t="str">
            <v>鳶尾小学校</v>
          </cell>
          <cell r="D494" t="str">
            <v>屋外便所</v>
          </cell>
          <cell r="F494" t="str">
            <v>CB</v>
          </cell>
          <cell r="H494">
            <v>1</v>
          </cell>
          <cell r="J494">
            <v>20.059999999999999</v>
          </cell>
          <cell r="N494">
            <v>34781</v>
          </cell>
          <cell r="O494" t="b">
            <v>1</v>
          </cell>
          <cell r="P494">
            <v>1</v>
          </cell>
          <cell r="R494" t="b">
            <v>0</v>
          </cell>
          <cell r="S494">
            <v>0</v>
          </cell>
          <cell r="T494">
            <v>485</v>
          </cell>
        </row>
        <row r="495">
          <cell r="A495">
            <v>494</v>
          </cell>
          <cell r="B495">
            <v>7900</v>
          </cell>
          <cell r="C495" t="str">
            <v>鳶尾小学校</v>
          </cell>
          <cell r="D495" t="str">
            <v>物置</v>
          </cell>
          <cell r="F495" t="str">
            <v>S</v>
          </cell>
          <cell r="H495">
            <v>1</v>
          </cell>
          <cell r="J495">
            <v>64.8</v>
          </cell>
          <cell r="N495">
            <v>28217</v>
          </cell>
          <cell r="O495" t="b">
            <v>1</v>
          </cell>
          <cell r="P495">
            <v>1</v>
          </cell>
          <cell r="R495" t="b">
            <v>0</v>
          </cell>
          <cell r="S495">
            <v>0</v>
          </cell>
          <cell r="T495">
            <v>485</v>
          </cell>
        </row>
        <row r="496">
          <cell r="A496">
            <v>495</v>
          </cell>
          <cell r="B496">
            <v>7900</v>
          </cell>
          <cell r="C496" t="str">
            <v>毛利台小学校</v>
          </cell>
          <cell r="D496" t="str">
            <v>中央校舎</v>
          </cell>
          <cell r="F496" t="str">
            <v>RC</v>
          </cell>
          <cell r="H496">
            <v>4</v>
          </cell>
          <cell r="J496">
            <v>3352.68</v>
          </cell>
          <cell r="N496">
            <v>29315</v>
          </cell>
          <cell r="O496" t="b">
            <v>1</v>
          </cell>
          <cell r="P496">
            <v>1</v>
          </cell>
          <cell r="R496" t="b">
            <v>1</v>
          </cell>
          <cell r="S496">
            <v>1</v>
          </cell>
        </row>
        <row r="497">
          <cell r="A497">
            <v>496</v>
          </cell>
          <cell r="B497">
            <v>7900</v>
          </cell>
          <cell r="C497" t="str">
            <v>毛利台小学校</v>
          </cell>
          <cell r="D497" t="str">
            <v>東棟校舎</v>
          </cell>
          <cell r="E497" t="str">
            <v>体育館</v>
          </cell>
          <cell r="F497" t="str">
            <v>RC</v>
          </cell>
          <cell r="H497">
            <v>3</v>
          </cell>
          <cell r="J497">
            <v>2601.17</v>
          </cell>
          <cell r="N497">
            <v>29315</v>
          </cell>
          <cell r="O497" t="b">
            <v>1</v>
          </cell>
          <cell r="P497">
            <v>1</v>
          </cell>
          <cell r="R497" t="b">
            <v>0</v>
          </cell>
          <cell r="S497">
            <v>0</v>
          </cell>
          <cell r="T497">
            <v>495</v>
          </cell>
        </row>
        <row r="498">
          <cell r="A498">
            <v>497</v>
          </cell>
          <cell r="B498">
            <v>7900</v>
          </cell>
          <cell r="C498" t="str">
            <v>毛利台小学校</v>
          </cell>
          <cell r="D498" t="str">
            <v>プール棟</v>
          </cell>
          <cell r="E498" t="str">
            <v>ﾋﾟﾛﾃｨｰ含む</v>
          </cell>
          <cell r="F498" t="str">
            <v>RC</v>
          </cell>
          <cell r="H498">
            <v>2</v>
          </cell>
          <cell r="J498">
            <v>511.84</v>
          </cell>
          <cell r="N498">
            <v>29643</v>
          </cell>
          <cell r="O498" t="b">
            <v>1</v>
          </cell>
          <cell r="P498">
            <v>1</v>
          </cell>
          <cell r="R498" t="b">
            <v>0</v>
          </cell>
          <cell r="S498">
            <v>0</v>
          </cell>
          <cell r="T498">
            <v>495</v>
          </cell>
        </row>
        <row r="499">
          <cell r="A499">
            <v>498</v>
          </cell>
          <cell r="B499">
            <v>7900</v>
          </cell>
          <cell r="C499" t="str">
            <v>毛利台小学校</v>
          </cell>
          <cell r="D499" t="str">
            <v>北棟校舎</v>
          </cell>
          <cell r="F499" t="str">
            <v>RC</v>
          </cell>
          <cell r="H499">
            <v>4</v>
          </cell>
          <cell r="J499">
            <v>1265.8</v>
          </cell>
          <cell r="N499">
            <v>30410</v>
          </cell>
          <cell r="O499" t="b">
            <v>1</v>
          </cell>
          <cell r="P499">
            <v>1</v>
          </cell>
          <cell r="R499" t="b">
            <v>0</v>
          </cell>
          <cell r="S499">
            <v>0</v>
          </cell>
          <cell r="T499">
            <v>495</v>
          </cell>
        </row>
        <row r="500">
          <cell r="A500">
            <v>499</v>
          </cell>
          <cell r="B500">
            <v>7900</v>
          </cell>
          <cell r="C500" t="str">
            <v>上荻野小学校</v>
          </cell>
          <cell r="D500" t="str">
            <v>南棟、北棟校舎</v>
          </cell>
          <cell r="F500" t="str">
            <v>RC</v>
          </cell>
          <cell r="H500">
            <v>4</v>
          </cell>
          <cell r="J500">
            <v>4732.24</v>
          </cell>
          <cell r="N500">
            <v>29456</v>
          </cell>
          <cell r="O500" t="b">
            <v>1</v>
          </cell>
          <cell r="P500">
            <v>2</v>
          </cell>
          <cell r="R500" t="b">
            <v>1</v>
          </cell>
          <cell r="S500">
            <v>1</v>
          </cell>
        </row>
        <row r="501">
          <cell r="A501">
            <v>500</v>
          </cell>
          <cell r="B501">
            <v>7900</v>
          </cell>
          <cell r="C501" t="str">
            <v>上荻野小学校</v>
          </cell>
          <cell r="D501" t="str">
            <v>プール更衣室</v>
          </cell>
          <cell r="F501" t="str">
            <v>W</v>
          </cell>
          <cell r="H501">
            <v>1</v>
          </cell>
          <cell r="J501">
            <v>58.79</v>
          </cell>
          <cell r="N501">
            <v>29483</v>
          </cell>
          <cell r="O501" t="b">
            <v>1</v>
          </cell>
          <cell r="P501">
            <v>1</v>
          </cell>
          <cell r="R501" t="b">
            <v>0</v>
          </cell>
          <cell r="S501">
            <v>0</v>
          </cell>
          <cell r="T501">
            <v>499</v>
          </cell>
        </row>
        <row r="502">
          <cell r="A502">
            <v>501</v>
          </cell>
          <cell r="B502">
            <v>7900</v>
          </cell>
          <cell r="C502" t="str">
            <v>上荻野小学校</v>
          </cell>
          <cell r="D502" t="str">
            <v>体育館</v>
          </cell>
          <cell r="F502" t="str">
            <v>S</v>
          </cell>
          <cell r="H502">
            <v>2</v>
          </cell>
          <cell r="J502">
            <v>912.51</v>
          </cell>
          <cell r="K502">
            <v>34.119999999999997</v>
          </cell>
          <cell r="N502">
            <v>30385</v>
          </cell>
          <cell r="O502" t="b">
            <v>1</v>
          </cell>
          <cell r="P502">
            <v>1</v>
          </cell>
          <cell r="R502" t="b">
            <v>0</v>
          </cell>
          <cell r="S502">
            <v>0</v>
          </cell>
          <cell r="T502">
            <v>499</v>
          </cell>
        </row>
        <row r="503">
          <cell r="A503">
            <v>502</v>
          </cell>
          <cell r="B503">
            <v>7900</v>
          </cell>
          <cell r="C503" t="str">
            <v>上荻野小学校</v>
          </cell>
          <cell r="D503" t="str">
            <v>渡り廊下（体・北）</v>
          </cell>
          <cell r="E503" t="str">
            <v>体育館</v>
          </cell>
          <cell r="F503" t="str">
            <v>RC</v>
          </cell>
          <cell r="H503">
            <v>2</v>
          </cell>
          <cell r="J503">
            <v>34.119999999999997</v>
          </cell>
          <cell r="N503">
            <v>30385</v>
          </cell>
          <cell r="O503" t="b">
            <v>0</v>
          </cell>
          <cell r="P503">
            <v>0</v>
          </cell>
          <cell r="Q503">
            <v>501</v>
          </cell>
          <cell r="R503" t="b">
            <v>0</v>
          </cell>
          <cell r="S503">
            <v>0</v>
          </cell>
          <cell r="T503">
            <v>499</v>
          </cell>
        </row>
        <row r="504">
          <cell r="A504">
            <v>503</v>
          </cell>
          <cell r="B504">
            <v>7900</v>
          </cell>
          <cell r="C504" t="str">
            <v>上荻野小学校</v>
          </cell>
          <cell r="D504" t="str">
            <v>体育器具庫</v>
          </cell>
          <cell r="F504" t="str">
            <v>CB</v>
          </cell>
          <cell r="H504">
            <v>1</v>
          </cell>
          <cell r="J504">
            <v>50.49</v>
          </cell>
          <cell r="N504">
            <v>32587</v>
          </cell>
          <cell r="O504" t="b">
            <v>1</v>
          </cell>
          <cell r="P504">
            <v>1</v>
          </cell>
          <cell r="R504" t="b">
            <v>0</v>
          </cell>
          <cell r="S504">
            <v>0</v>
          </cell>
          <cell r="T504">
            <v>499</v>
          </cell>
        </row>
        <row r="505">
          <cell r="A505">
            <v>504</v>
          </cell>
          <cell r="B505">
            <v>7900</v>
          </cell>
          <cell r="C505" t="str">
            <v>上荻野小学校</v>
          </cell>
          <cell r="D505" t="str">
            <v>楽焼庫</v>
          </cell>
          <cell r="F505" t="str">
            <v>CB</v>
          </cell>
          <cell r="H505">
            <v>1</v>
          </cell>
          <cell r="J505">
            <v>13.9</v>
          </cell>
          <cell r="N505">
            <v>33694</v>
          </cell>
          <cell r="O505" t="b">
            <v>1</v>
          </cell>
          <cell r="P505">
            <v>1</v>
          </cell>
          <cell r="R505" t="b">
            <v>0</v>
          </cell>
          <cell r="S505">
            <v>0</v>
          </cell>
          <cell r="T505">
            <v>499</v>
          </cell>
        </row>
        <row r="506">
          <cell r="A506">
            <v>505</v>
          </cell>
          <cell r="B506">
            <v>7900</v>
          </cell>
          <cell r="C506" t="str">
            <v>上荻野小学校</v>
          </cell>
          <cell r="D506" t="str">
            <v>屋外便所</v>
          </cell>
          <cell r="F506" t="str">
            <v>CB</v>
          </cell>
          <cell r="H506">
            <v>1</v>
          </cell>
          <cell r="J506">
            <v>19.239999999999998</v>
          </cell>
          <cell r="N506">
            <v>36972</v>
          </cell>
          <cell r="O506" t="b">
            <v>1</v>
          </cell>
          <cell r="P506">
            <v>1</v>
          </cell>
          <cell r="R506" t="b">
            <v>0</v>
          </cell>
          <cell r="S506">
            <v>0</v>
          </cell>
          <cell r="T506">
            <v>499</v>
          </cell>
        </row>
        <row r="507">
          <cell r="A507">
            <v>506</v>
          </cell>
          <cell r="B507">
            <v>7900</v>
          </cell>
          <cell r="C507" t="str">
            <v>上荻野小学校</v>
          </cell>
          <cell r="D507" t="str">
            <v>物置</v>
          </cell>
          <cell r="F507" t="str">
            <v>S</v>
          </cell>
          <cell r="H507">
            <v>1</v>
          </cell>
          <cell r="J507">
            <v>9.42</v>
          </cell>
          <cell r="N507">
            <v>31418</v>
          </cell>
          <cell r="O507" t="b">
            <v>1</v>
          </cell>
          <cell r="P507">
            <v>1</v>
          </cell>
          <cell r="R507" t="b">
            <v>0</v>
          </cell>
          <cell r="S507">
            <v>0</v>
          </cell>
          <cell r="T507">
            <v>499</v>
          </cell>
        </row>
        <row r="508">
          <cell r="A508">
            <v>507</v>
          </cell>
          <cell r="B508">
            <v>7900</v>
          </cell>
          <cell r="C508" t="str">
            <v>飯山小学校</v>
          </cell>
          <cell r="D508" t="str">
            <v>体育館棟</v>
          </cell>
          <cell r="F508" t="str">
            <v>RC</v>
          </cell>
          <cell r="G508" t="str">
            <v>S</v>
          </cell>
          <cell r="H508">
            <v>2</v>
          </cell>
          <cell r="J508">
            <v>1848.47</v>
          </cell>
          <cell r="K508">
            <v>31.91</v>
          </cell>
          <cell r="N508">
            <v>30776</v>
          </cell>
          <cell r="O508" t="b">
            <v>1</v>
          </cell>
          <cell r="P508">
            <v>1</v>
          </cell>
          <cell r="R508" t="b">
            <v>1</v>
          </cell>
          <cell r="S508">
            <v>1</v>
          </cell>
        </row>
        <row r="509">
          <cell r="A509">
            <v>508</v>
          </cell>
          <cell r="B509">
            <v>7900</v>
          </cell>
          <cell r="C509" t="str">
            <v>飯山小学校</v>
          </cell>
          <cell r="D509" t="str">
            <v>南棟校舎</v>
          </cell>
          <cell r="F509" t="str">
            <v>RC</v>
          </cell>
          <cell r="H509">
            <v>4</v>
          </cell>
          <cell r="J509">
            <v>3141.94</v>
          </cell>
          <cell r="N509">
            <v>30776</v>
          </cell>
          <cell r="O509" t="b">
            <v>1</v>
          </cell>
          <cell r="P509">
            <v>1</v>
          </cell>
          <cell r="R509" t="b">
            <v>0</v>
          </cell>
          <cell r="S509">
            <v>0</v>
          </cell>
          <cell r="T509">
            <v>507</v>
          </cell>
        </row>
        <row r="510">
          <cell r="A510">
            <v>509</v>
          </cell>
          <cell r="B510">
            <v>7900</v>
          </cell>
          <cell r="C510" t="str">
            <v>飯山小学校</v>
          </cell>
          <cell r="D510" t="str">
            <v>北棟校舎</v>
          </cell>
          <cell r="F510" t="str">
            <v>RC</v>
          </cell>
          <cell r="H510">
            <v>3</v>
          </cell>
          <cell r="J510">
            <v>1129.8</v>
          </cell>
          <cell r="K510">
            <v>197.46</v>
          </cell>
          <cell r="N510">
            <v>30776</v>
          </cell>
          <cell r="O510" t="b">
            <v>1</v>
          </cell>
          <cell r="P510">
            <v>1</v>
          </cell>
          <cell r="R510" t="b">
            <v>0</v>
          </cell>
          <cell r="S510">
            <v>0</v>
          </cell>
          <cell r="T510">
            <v>507</v>
          </cell>
        </row>
        <row r="511">
          <cell r="A511">
            <v>510</v>
          </cell>
          <cell r="B511">
            <v>7900</v>
          </cell>
          <cell r="C511" t="str">
            <v>飯山小学校</v>
          </cell>
          <cell r="D511" t="str">
            <v>渡り廊下（体・北）</v>
          </cell>
          <cell r="E511" t="str">
            <v>体育館棟</v>
          </cell>
          <cell r="F511" t="str">
            <v>S</v>
          </cell>
          <cell r="H511">
            <v>2</v>
          </cell>
          <cell r="J511">
            <v>31.91</v>
          </cell>
          <cell r="N511">
            <v>30776</v>
          </cell>
          <cell r="O511" t="b">
            <v>0</v>
          </cell>
          <cell r="P511">
            <v>0</v>
          </cell>
          <cell r="Q511">
            <v>507</v>
          </cell>
          <cell r="R511" t="b">
            <v>0</v>
          </cell>
          <cell r="S511">
            <v>0</v>
          </cell>
          <cell r="T511">
            <v>507</v>
          </cell>
        </row>
        <row r="512">
          <cell r="A512">
            <v>511</v>
          </cell>
          <cell r="B512">
            <v>7900</v>
          </cell>
          <cell r="C512" t="str">
            <v>飯山小学校</v>
          </cell>
          <cell r="D512" t="str">
            <v>渡り廊下（北・南）</v>
          </cell>
          <cell r="E512" t="str">
            <v>北棟校舎</v>
          </cell>
          <cell r="F512" t="str">
            <v>RC</v>
          </cell>
          <cell r="H512">
            <v>4</v>
          </cell>
          <cell r="J512">
            <v>197.46</v>
          </cell>
          <cell r="N512">
            <v>30776</v>
          </cell>
          <cell r="O512" t="b">
            <v>0</v>
          </cell>
          <cell r="P512">
            <v>0</v>
          </cell>
          <cell r="Q512">
            <v>509</v>
          </cell>
          <cell r="R512" t="b">
            <v>0</v>
          </cell>
          <cell r="S512">
            <v>0</v>
          </cell>
          <cell r="T512">
            <v>507</v>
          </cell>
        </row>
        <row r="513">
          <cell r="A513">
            <v>512</v>
          </cell>
          <cell r="B513">
            <v>7900</v>
          </cell>
          <cell r="C513" t="str">
            <v>飯山小学校</v>
          </cell>
          <cell r="D513" t="str">
            <v>更衣室</v>
          </cell>
          <cell r="F513" t="str">
            <v>CB</v>
          </cell>
          <cell r="H513">
            <v>1</v>
          </cell>
          <cell r="J513">
            <v>66.19</v>
          </cell>
          <cell r="N513">
            <v>30865</v>
          </cell>
          <cell r="O513" t="b">
            <v>1</v>
          </cell>
          <cell r="P513">
            <v>1</v>
          </cell>
          <cell r="R513" t="b">
            <v>0</v>
          </cell>
          <cell r="S513">
            <v>0</v>
          </cell>
          <cell r="T513">
            <v>507</v>
          </cell>
        </row>
        <row r="514">
          <cell r="A514">
            <v>513</v>
          </cell>
          <cell r="B514">
            <v>7900</v>
          </cell>
          <cell r="C514" t="str">
            <v>飯山小学校</v>
          </cell>
          <cell r="D514" t="str">
            <v>倉庫</v>
          </cell>
          <cell r="F514" t="str">
            <v>CB</v>
          </cell>
          <cell r="H514">
            <v>1</v>
          </cell>
          <cell r="J514">
            <v>5</v>
          </cell>
          <cell r="N514">
            <v>37316</v>
          </cell>
          <cell r="O514" t="b">
            <v>1</v>
          </cell>
          <cell r="P514">
            <v>1</v>
          </cell>
          <cell r="R514" t="b">
            <v>0</v>
          </cell>
          <cell r="S514">
            <v>0</v>
          </cell>
          <cell r="T514">
            <v>507</v>
          </cell>
        </row>
        <row r="515">
          <cell r="A515">
            <v>514</v>
          </cell>
          <cell r="B515">
            <v>7900</v>
          </cell>
          <cell r="C515" t="str">
            <v>森の里小学校</v>
          </cell>
          <cell r="D515" t="str">
            <v>南棟、西棟、中央棟校舎</v>
          </cell>
          <cell r="F515" t="str">
            <v>RC</v>
          </cell>
          <cell r="H515">
            <v>4</v>
          </cell>
          <cell r="J515">
            <v>5551.88</v>
          </cell>
          <cell r="N515">
            <v>31131</v>
          </cell>
          <cell r="O515" t="b">
            <v>1</v>
          </cell>
          <cell r="P515">
            <v>3</v>
          </cell>
          <cell r="R515" t="b">
            <v>1</v>
          </cell>
          <cell r="S515">
            <v>1</v>
          </cell>
        </row>
        <row r="516">
          <cell r="A516">
            <v>515</v>
          </cell>
          <cell r="B516">
            <v>7900</v>
          </cell>
          <cell r="C516" t="str">
            <v>森の里小学校</v>
          </cell>
          <cell r="D516" t="str">
            <v>更衣室</v>
          </cell>
          <cell r="F516" t="str">
            <v>RC</v>
          </cell>
          <cell r="H516">
            <v>1</v>
          </cell>
          <cell r="J516">
            <v>90.15</v>
          </cell>
          <cell r="N516">
            <v>31213</v>
          </cell>
          <cell r="O516" t="b">
            <v>1</v>
          </cell>
          <cell r="P516">
            <v>1</v>
          </cell>
          <cell r="R516" t="b">
            <v>0</v>
          </cell>
          <cell r="S516">
            <v>0</v>
          </cell>
          <cell r="T516">
            <v>514</v>
          </cell>
        </row>
        <row r="517">
          <cell r="A517">
            <v>516</v>
          </cell>
          <cell r="B517">
            <v>7900</v>
          </cell>
          <cell r="C517" t="str">
            <v>森の里小学校</v>
          </cell>
          <cell r="D517" t="str">
            <v>体育館棟</v>
          </cell>
          <cell r="F517" t="str">
            <v>RC</v>
          </cell>
          <cell r="G517" t="str">
            <v>S</v>
          </cell>
          <cell r="H517">
            <v>2</v>
          </cell>
          <cell r="J517">
            <v>1833.88</v>
          </cell>
          <cell r="K517">
            <v>51.79</v>
          </cell>
          <cell r="N517">
            <v>31818</v>
          </cell>
          <cell r="O517" t="b">
            <v>1</v>
          </cell>
          <cell r="P517">
            <v>1</v>
          </cell>
          <cell r="R517" t="b">
            <v>0</v>
          </cell>
          <cell r="S517">
            <v>0</v>
          </cell>
          <cell r="T517">
            <v>514</v>
          </cell>
        </row>
        <row r="518">
          <cell r="A518">
            <v>517</v>
          </cell>
          <cell r="B518">
            <v>7900</v>
          </cell>
          <cell r="C518" t="str">
            <v>森の里小学校</v>
          </cell>
          <cell r="D518" t="str">
            <v>渡り廊下（体・中）</v>
          </cell>
          <cell r="E518" t="str">
            <v>体育館棟</v>
          </cell>
          <cell r="F518" t="str">
            <v>RC</v>
          </cell>
          <cell r="H518">
            <v>1</v>
          </cell>
          <cell r="J518">
            <v>51.79</v>
          </cell>
          <cell r="N518">
            <v>31818</v>
          </cell>
          <cell r="O518" t="b">
            <v>0</v>
          </cell>
          <cell r="P518">
            <v>0</v>
          </cell>
          <cell r="Q518">
            <v>516</v>
          </cell>
          <cell r="R518" t="b">
            <v>0</v>
          </cell>
          <cell r="S518">
            <v>0</v>
          </cell>
          <cell r="T518">
            <v>514</v>
          </cell>
        </row>
        <row r="519">
          <cell r="A519">
            <v>518</v>
          </cell>
          <cell r="B519">
            <v>7900</v>
          </cell>
          <cell r="C519" t="str">
            <v>森の里小学校</v>
          </cell>
          <cell r="D519" t="str">
            <v>東棟校舎</v>
          </cell>
          <cell r="F519" t="str">
            <v>RC</v>
          </cell>
          <cell r="H519">
            <v>4</v>
          </cell>
          <cell r="J519">
            <v>733.66</v>
          </cell>
          <cell r="N519">
            <v>32962</v>
          </cell>
          <cell r="O519" t="b">
            <v>1</v>
          </cell>
          <cell r="P519">
            <v>1</v>
          </cell>
          <cell r="R519" t="b">
            <v>0</v>
          </cell>
          <cell r="S519">
            <v>0</v>
          </cell>
          <cell r="T519">
            <v>514</v>
          </cell>
        </row>
        <row r="520">
          <cell r="A520">
            <v>519</v>
          </cell>
          <cell r="B520">
            <v>7900</v>
          </cell>
          <cell r="C520" t="str">
            <v>依知小学校</v>
          </cell>
          <cell r="D520" t="str">
            <v>校舎棟</v>
          </cell>
          <cell r="F520" t="str">
            <v>RC</v>
          </cell>
          <cell r="H520">
            <v>4</v>
          </cell>
          <cell r="J520">
            <v>4248.87</v>
          </cell>
          <cell r="K520">
            <v>179.62</v>
          </cell>
          <cell r="N520">
            <v>28584</v>
          </cell>
          <cell r="O520" t="b">
            <v>1</v>
          </cell>
          <cell r="P520">
            <v>1</v>
          </cell>
          <cell r="R520" t="b">
            <v>1</v>
          </cell>
          <cell r="S520">
            <v>1</v>
          </cell>
        </row>
        <row r="521">
          <cell r="A521">
            <v>520</v>
          </cell>
          <cell r="B521">
            <v>7900</v>
          </cell>
          <cell r="C521" t="str">
            <v>依知小学校</v>
          </cell>
          <cell r="D521" t="str">
            <v>体育館</v>
          </cell>
          <cell r="F521" t="str">
            <v>S</v>
          </cell>
          <cell r="H521">
            <v>2</v>
          </cell>
          <cell r="J521">
            <v>850</v>
          </cell>
          <cell r="N521">
            <v>25628</v>
          </cell>
          <cell r="O521" t="b">
            <v>1</v>
          </cell>
          <cell r="P521">
            <v>1</v>
          </cell>
          <cell r="R521" t="b">
            <v>0</v>
          </cell>
          <cell r="S521">
            <v>0</v>
          </cell>
          <cell r="T521">
            <v>519</v>
          </cell>
        </row>
        <row r="522">
          <cell r="A522">
            <v>521</v>
          </cell>
          <cell r="B522">
            <v>7900</v>
          </cell>
          <cell r="C522" t="str">
            <v>依知小学校</v>
          </cell>
          <cell r="D522" t="str">
            <v>更衣室</v>
          </cell>
          <cell r="F522" t="str">
            <v>W</v>
          </cell>
          <cell r="H522">
            <v>1</v>
          </cell>
          <cell r="J522">
            <v>60.45</v>
          </cell>
          <cell r="N522">
            <v>30133</v>
          </cell>
          <cell r="O522" t="b">
            <v>1</v>
          </cell>
          <cell r="P522">
            <v>1</v>
          </cell>
          <cell r="R522" t="b">
            <v>0</v>
          </cell>
          <cell r="S522">
            <v>0</v>
          </cell>
          <cell r="T522">
            <v>519</v>
          </cell>
        </row>
        <row r="523">
          <cell r="A523">
            <v>522</v>
          </cell>
          <cell r="B523">
            <v>7900</v>
          </cell>
          <cell r="C523" t="str">
            <v>依知小学校</v>
          </cell>
          <cell r="D523" t="str">
            <v>校舎棟</v>
          </cell>
          <cell r="E523" t="str">
            <v>東側配膳室増築</v>
          </cell>
          <cell r="F523" t="str">
            <v>RC</v>
          </cell>
          <cell r="H523">
            <v>4</v>
          </cell>
          <cell r="J523">
            <v>179.62</v>
          </cell>
          <cell r="N523">
            <v>31868</v>
          </cell>
          <cell r="O523" t="b">
            <v>0</v>
          </cell>
          <cell r="P523">
            <v>0</v>
          </cell>
          <cell r="Q523">
            <v>519</v>
          </cell>
          <cell r="R523" t="b">
            <v>0</v>
          </cell>
          <cell r="S523">
            <v>0</v>
          </cell>
          <cell r="T523">
            <v>519</v>
          </cell>
        </row>
        <row r="524">
          <cell r="A524">
            <v>523</v>
          </cell>
          <cell r="B524">
            <v>7900</v>
          </cell>
          <cell r="C524" t="str">
            <v>依知小学校</v>
          </cell>
          <cell r="D524" t="str">
            <v>石油プロパン庫</v>
          </cell>
          <cell r="F524" t="str">
            <v>S</v>
          </cell>
          <cell r="H524">
            <v>1</v>
          </cell>
          <cell r="J524">
            <v>12.19</v>
          </cell>
          <cell r="N524">
            <v>31868</v>
          </cell>
          <cell r="O524" t="b">
            <v>1</v>
          </cell>
          <cell r="P524">
            <v>1</v>
          </cell>
          <cell r="R524" t="b">
            <v>0</v>
          </cell>
          <cell r="S524">
            <v>0</v>
          </cell>
          <cell r="T524">
            <v>519</v>
          </cell>
        </row>
        <row r="525">
          <cell r="A525">
            <v>524</v>
          </cell>
          <cell r="B525">
            <v>7900</v>
          </cell>
          <cell r="C525" t="str">
            <v>依知小学校</v>
          </cell>
          <cell r="D525" t="str">
            <v>楽焼庫</v>
          </cell>
          <cell r="F525" t="str">
            <v>S</v>
          </cell>
          <cell r="H525">
            <v>1</v>
          </cell>
          <cell r="J525">
            <v>10.81</v>
          </cell>
          <cell r="N525">
            <v>31868</v>
          </cell>
          <cell r="O525" t="b">
            <v>1</v>
          </cell>
          <cell r="P525">
            <v>1</v>
          </cell>
          <cell r="R525" t="b">
            <v>0</v>
          </cell>
          <cell r="S525">
            <v>0</v>
          </cell>
          <cell r="T525">
            <v>519</v>
          </cell>
        </row>
        <row r="526">
          <cell r="A526">
            <v>525</v>
          </cell>
          <cell r="B526">
            <v>7900</v>
          </cell>
          <cell r="C526" t="str">
            <v>依知小学校</v>
          </cell>
          <cell r="D526" t="str">
            <v>渡り廊下（給・体）</v>
          </cell>
          <cell r="E526" t="str">
            <v>給食調理場</v>
          </cell>
          <cell r="F526" t="str">
            <v>S</v>
          </cell>
          <cell r="H526">
            <v>1</v>
          </cell>
          <cell r="J526">
            <v>56.68</v>
          </cell>
          <cell r="N526">
            <v>37334</v>
          </cell>
          <cell r="O526" t="b">
            <v>0</v>
          </cell>
          <cell r="P526">
            <v>0</v>
          </cell>
          <cell r="Q526">
            <v>706</v>
          </cell>
          <cell r="R526" t="b">
            <v>0</v>
          </cell>
          <cell r="S526">
            <v>0</v>
          </cell>
          <cell r="T526">
            <v>519</v>
          </cell>
        </row>
        <row r="527">
          <cell r="A527">
            <v>526</v>
          </cell>
          <cell r="B527">
            <v>7900</v>
          </cell>
          <cell r="C527" t="str">
            <v>戸田小学校</v>
          </cell>
          <cell r="D527" t="str">
            <v>北棟校舎</v>
          </cell>
          <cell r="F527" t="str">
            <v>RC</v>
          </cell>
          <cell r="H527">
            <v>3</v>
          </cell>
          <cell r="J527">
            <v>2158</v>
          </cell>
          <cell r="N527">
            <v>32203</v>
          </cell>
          <cell r="O527" t="b">
            <v>1</v>
          </cell>
          <cell r="P527">
            <v>1</v>
          </cell>
          <cell r="R527" t="b">
            <v>1</v>
          </cell>
          <cell r="S527">
            <v>1</v>
          </cell>
        </row>
        <row r="528">
          <cell r="A528">
            <v>527</v>
          </cell>
          <cell r="B528">
            <v>7900</v>
          </cell>
          <cell r="C528" t="str">
            <v>戸田小学校</v>
          </cell>
          <cell r="D528" t="str">
            <v>南棟校舎</v>
          </cell>
          <cell r="F528" t="str">
            <v>RC</v>
          </cell>
          <cell r="H528">
            <v>3</v>
          </cell>
          <cell r="J528">
            <v>3349</v>
          </cell>
          <cell r="N528">
            <v>32203</v>
          </cell>
          <cell r="O528" t="b">
            <v>1</v>
          </cell>
          <cell r="P528">
            <v>1</v>
          </cell>
          <cell r="R528" t="b">
            <v>0</v>
          </cell>
          <cell r="S528">
            <v>0</v>
          </cell>
          <cell r="T528">
            <v>526</v>
          </cell>
        </row>
        <row r="529">
          <cell r="A529">
            <v>528</v>
          </cell>
          <cell r="B529">
            <v>7900</v>
          </cell>
          <cell r="C529" t="str">
            <v>戸田小学校</v>
          </cell>
          <cell r="D529" t="str">
            <v>中央校舎</v>
          </cell>
          <cell r="F529" t="str">
            <v>RC</v>
          </cell>
          <cell r="H529">
            <v>3</v>
          </cell>
          <cell r="J529">
            <v>644</v>
          </cell>
          <cell r="N529">
            <v>32203</v>
          </cell>
          <cell r="O529" t="b">
            <v>1</v>
          </cell>
          <cell r="P529">
            <v>1</v>
          </cell>
          <cell r="R529" t="b">
            <v>0</v>
          </cell>
          <cell r="S529">
            <v>0</v>
          </cell>
          <cell r="T529">
            <v>526</v>
          </cell>
        </row>
        <row r="530">
          <cell r="A530">
            <v>529</v>
          </cell>
          <cell r="B530">
            <v>7900</v>
          </cell>
          <cell r="C530" t="str">
            <v>戸田小学校</v>
          </cell>
          <cell r="D530" t="str">
            <v>体育館棟</v>
          </cell>
          <cell r="F530" t="str">
            <v>RC</v>
          </cell>
          <cell r="H530">
            <v>2</v>
          </cell>
          <cell r="J530">
            <v>1259.1099999999999</v>
          </cell>
          <cell r="K530">
            <v>102</v>
          </cell>
          <cell r="N530">
            <v>32192</v>
          </cell>
          <cell r="O530" t="b">
            <v>1</v>
          </cell>
          <cell r="P530">
            <v>1</v>
          </cell>
          <cell r="R530" t="b">
            <v>0</v>
          </cell>
          <cell r="S530">
            <v>0</v>
          </cell>
          <cell r="T530">
            <v>526</v>
          </cell>
        </row>
        <row r="531">
          <cell r="A531">
            <v>530</v>
          </cell>
          <cell r="B531">
            <v>7900</v>
          </cell>
          <cell r="C531" t="str">
            <v>戸田小学校</v>
          </cell>
          <cell r="D531" t="str">
            <v>渡り廊下（体・南）</v>
          </cell>
          <cell r="E531" t="str">
            <v>体育館</v>
          </cell>
          <cell r="F531" t="str">
            <v>RC</v>
          </cell>
          <cell r="H531">
            <v>2</v>
          </cell>
          <cell r="J531">
            <v>102</v>
          </cell>
          <cell r="N531">
            <v>32232</v>
          </cell>
          <cell r="O531" t="b">
            <v>0</v>
          </cell>
          <cell r="P531">
            <v>0</v>
          </cell>
          <cell r="Q531">
            <v>528</v>
          </cell>
          <cell r="R531" t="b">
            <v>0</v>
          </cell>
          <cell r="S531">
            <v>0</v>
          </cell>
          <cell r="T531">
            <v>526</v>
          </cell>
        </row>
        <row r="532">
          <cell r="A532">
            <v>531</v>
          </cell>
          <cell r="B532">
            <v>7900</v>
          </cell>
          <cell r="C532" t="str">
            <v>戸田小学校</v>
          </cell>
          <cell r="D532" t="str">
            <v>器具庫</v>
          </cell>
          <cell r="F532" t="str">
            <v>CB</v>
          </cell>
          <cell r="H532">
            <v>1</v>
          </cell>
          <cell r="J532">
            <v>47.64</v>
          </cell>
          <cell r="N532">
            <v>32203</v>
          </cell>
          <cell r="O532" t="b">
            <v>1</v>
          </cell>
          <cell r="P532">
            <v>1</v>
          </cell>
          <cell r="R532" t="b">
            <v>0</v>
          </cell>
          <cell r="S532">
            <v>0</v>
          </cell>
          <cell r="T532">
            <v>526</v>
          </cell>
        </row>
        <row r="533">
          <cell r="A533">
            <v>532</v>
          </cell>
          <cell r="B533">
            <v>7900</v>
          </cell>
          <cell r="C533" t="str">
            <v>戸田小学校</v>
          </cell>
          <cell r="D533" t="str">
            <v>物置</v>
          </cell>
          <cell r="F533" t="str">
            <v>S</v>
          </cell>
          <cell r="H533">
            <v>1</v>
          </cell>
          <cell r="J533">
            <v>14.9</v>
          </cell>
          <cell r="N533">
            <v>32234</v>
          </cell>
          <cell r="O533" t="b">
            <v>1</v>
          </cell>
          <cell r="P533">
            <v>1</v>
          </cell>
          <cell r="R533" t="b">
            <v>0</v>
          </cell>
          <cell r="S533">
            <v>0</v>
          </cell>
          <cell r="T533">
            <v>526</v>
          </cell>
        </row>
        <row r="534">
          <cell r="A534">
            <v>533</v>
          </cell>
          <cell r="B534">
            <v>7900</v>
          </cell>
          <cell r="C534" t="str">
            <v>戸田小学校</v>
          </cell>
          <cell r="D534" t="str">
            <v>更衣室</v>
          </cell>
          <cell r="F534" t="str">
            <v>RC</v>
          </cell>
          <cell r="H534">
            <v>1</v>
          </cell>
          <cell r="J534">
            <v>100</v>
          </cell>
          <cell r="N534">
            <v>32309</v>
          </cell>
          <cell r="O534" t="b">
            <v>1</v>
          </cell>
          <cell r="P534">
            <v>1</v>
          </cell>
          <cell r="R534" t="b">
            <v>0</v>
          </cell>
          <cell r="S534">
            <v>0</v>
          </cell>
          <cell r="T534">
            <v>526</v>
          </cell>
        </row>
        <row r="535">
          <cell r="A535">
            <v>534</v>
          </cell>
          <cell r="B535">
            <v>7900</v>
          </cell>
          <cell r="C535" t="str">
            <v>上依知小学校</v>
          </cell>
          <cell r="D535" t="str">
            <v>南棟校舎</v>
          </cell>
          <cell r="F535" t="str">
            <v>RC</v>
          </cell>
          <cell r="H535">
            <v>4</v>
          </cell>
          <cell r="J535">
            <v>4237.7700000000004</v>
          </cell>
          <cell r="N535">
            <v>34789</v>
          </cell>
          <cell r="O535" t="b">
            <v>1</v>
          </cell>
          <cell r="P535">
            <v>1</v>
          </cell>
          <cell r="R535" t="b">
            <v>1</v>
          </cell>
          <cell r="S535">
            <v>1</v>
          </cell>
        </row>
        <row r="536">
          <cell r="A536">
            <v>535</v>
          </cell>
          <cell r="B536">
            <v>7900</v>
          </cell>
          <cell r="C536" t="str">
            <v>上依知小学校</v>
          </cell>
          <cell r="D536" t="str">
            <v>北棟校舎</v>
          </cell>
          <cell r="F536" t="str">
            <v>RC</v>
          </cell>
          <cell r="H536">
            <v>4</v>
          </cell>
          <cell r="I536">
            <v>1</v>
          </cell>
          <cell r="J536">
            <v>2385.34</v>
          </cell>
          <cell r="N536">
            <v>34789</v>
          </cell>
          <cell r="O536" t="b">
            <v>1</v>
          </cell>
          <cell r="P536">
            <v>1</v>
          </cell>
          <cell r="R536" t="b">
            <v>0</v>
          </cell>
          <cell r="S536">
            <v>0</v>
          </cell>
          <cell r="T536">
            <v>534</v>
          </cell>
        </row>
        <row r="537">
          <cell r="A537">
            <v>536</v>
          </cell>
          <cell r="B537">
            <v>7900</v>
          </cell>
          <cell r="C537" t="str">
            <v>上依知小学校</v>
          </cell>
          <cell r="D537" t="str">
            <v>体育館</v>
          </cell>
          <cell r="F537" t="str">
            <v>RC</v>
          </cell>
          <cell r="G537" t="str">
            <v>S</v>
          </cell>
          <cell r="H537">
            <v>2</v>
          </cell>
          <cell r="J537">
            <v>1264.1600000000001</v>
          </cell>
          <cell r="N537">
            <v>34789</v>
          </cell>
          <cell r="O537" t="b">
            <v>1</v>
          </cell>
          <cell r="P537">
            <v>1</v>
          </cell>
          <cell r="R537" t="b">
            <v>0</v>
          </cell>
          <cell r="S537">
            <v>0</v>
          </cell>
          <cell r="T537">
            <v>534</v>
          </cell>
        </row>
        <row r="538">
          <cell r="A538">
            <v>537</v>
          </cell>
          <cell r="B538">
            <v>7900</v>
          </cell>
          <cell r="C538" t="str">
            <v>上依知小学校</v>
          </cell>
          <cell r="D538" t="str">
            <v>プール更衣棟</v>
          </cell>
          <cell r="F538" t="str">
            <v>RC</v>
          </cell>
          <cell r="H538">
            <v>1</v>
          </cell>
          <cell r="J538">
            <v>102.76</v>
          </cell>
          <cell r="N538">
            <v>34789</v>
          </cell>
          <cell r="O538" t="b">
            <v>1</v>
          </cell>
          <cell r="P538">
            <v>1</v>
          </cell>
          <cell r="R538" t="b">
            <v>0</v>
          </cell>
          <cell r="S538">
            <v>0</v>
          </cell>
          <cell r="T538">
            <v>534</v>
          </cell>
        </row>
        <row r="539">
          <cell r="A539">
            <v>538</v>
          </cell>
          <cell r="B539">
            <v>7900</v>
          </cell>
          <cell r="C539" t="str">
            <v>上依知小学校</v>
          </cell>
          <cell r="D539" t="str">
            <v>体育器具庫</v>
          </cell>
          <cell r="F539" t="str">
            <v>RC</v>
          </cell>
          <cell r="H539">
            <v>1</v>
          </cell>
          <cell r="J539">
            <v>46.24</v>
          </cell>
          <cell r="N539">
            <v>34789</v>
          </cell>
          <cell r="O539" t="b">
            <v>1</v>
          </cell>
          <cell r="P539">
            <v>1</v>
          </cell>
          <cell r="R539" t="b">
            <v>0</v>
          </cell>
          <cell r="S539">
            <v>0</v>
          </cell>
          <cell r="T539">
            <v>534</v>
          </cell>
        </row>
        <row r="540">
          <cell r="A540">
            <v>539</v>
          </cell>
          <cell r="B540">
            <v>7900</v>
          </cell>
          <cell r="C540" t="str">
            <v>厚木中学校</v>
          </cell>
          <cell r="D540" t="str">
            <v>西棟校舎</v>
          </cell>
          <cell r="F540" t="str">
            <v>RC</v>
          </cell>
          <cell r="H540">
            <v>4</v>
          </cell>
          <cell r="J540">
            <v>2165.7800000000002</v>
          </cell>
          <cell r="K540">
            <v>48.16</v>
          </cell>
          <cell r="N540">
            <v>27911</v>
          </cell>
          <cell r="O540" t="b">
            <v>1</v>
          </cell>
          <cell r="P540">
            <v>1</v>
          </cell>
          <cell r="R540" t="b">
            <v>1</v>
          </cell>
          <cell r="S540">
            <v>1</v>
          </cell>
        </row>
        <row r="541">
          <cell r="A541">
            <v>540</v>
          </cell>
          <cell r="B541">
            <v>7900</v>
          </cell>
          <cell r="C541" t="str">
            <v>厚木中学校</v>
          </cell>
          <cell r="D541" t="str">
            <v>北棟校舎</v>
          </cell>
          <cell r="F541" t="str">
            <v>RC</v>
          </cell>
          <cell r="H541">
            <v>4</v>
          </cell>
          <cell r="J541">
            <v>4393.8</v>
          </cell>
          <cell r="K541">
            <v>170.1</v>
          </cell>
          <cell r="L541">
            <v>48.16</v>
          </cell>
          <cell r="N541">
            <v>27911</v>
          </cell>
          <cell r="O541" t="b">
            <v>1</v>
          </cell>
          <cell r="P541">
            <v>1</v>
          </cell>
          <cell r="R541" t="b">
            <v>0</v>
          </cell>
          <cell r="S541">
            <v>0</v>
          </cell>
          <cell r="T541">
            <v>551</v>
          </cell>
        </row>
        <row r="542">
          <cell r="A542">
            <v>541</v>
          </cell>
          <cell r="B542">
            <v>7900</v>
          </cell>
          <cell r="C542" t="str">
            <v>厚木中学校</v>
          </cell>
          <cell r="D542" t="str">
            <v>渡り廊下（北・西）</v>
          </cell>
          <cell r="E542" t="str">
            <v>北棟校舎</v>
          </cell>
          <cell r="F542" t="str">
            <v>RC</v>
          </cell>
          <cell r="H542">
            <v>3</v>
          </cell>
          <cell r="J542">
            <v>170.1</v>
          </cell>
          <cell r="N542">
            <v>27911</v>
          </cell>
          <cell r="O542" t="b">
            <v>0</v>
          </cell>
          <cell r="P542">
            <v>0</v>
          </cell>
          <cell r="Q542">
            <v>540</v>
          </cell>
          <cell r="R542" t="b">
            <v>0</v>
          </cell>
          <cell r="S542">
            <v>0</v>
          </cell>
          <cell r="T542">
            <v>551</v>
          </cell>
        </row>
        <row r="543">
          <cell r="A543">
            <v>542</v>
          </cell>
          <cell r="B543">
            <v>7900</v>
          </cell>
          <cell r="C543" t="str">
            <v>厚木中学校</v>
          </cell>
          <cell r="D543" t="str">
            <v>プール更衣室</v>
          </cell>
          <cell r="F543" t="str">
            <v>W</v>
          </cell>
          <cell r="H543">
            <v>1</v>
          </cell>
          <cell r="J543">
            <v>58.79</v>
          </cell>
          <cell r="N543">
            <v>29433</v>
          </cell>
          <cell r="O543" t="b">
            <v>1</v>
          </cell>
          <cell r="P543">
            <v>1</v>
          </cell>
          <cell r="R543" t="b">
            <v>0</v>
          </cell>
          <cell r="S543">
            <v>0</v>
          </cell>
          <cell r="T543">
            <v>551</v>
          </cell>
        </row>
        <row r="544">
          <cell r="A544">
            <v>543</v>
          </cell>
          <cell r="B544">
            <v>7900</v>
          </cell>
          <cell r="C544" t="str">
            <v>厚木中学校</v>
          </cell>
          <cell r="D544" t="str">
            <v>体育器具庫</v>
          </cell>
          <cell r="F544" t="str">
            <v>CB</v>
          </cell>
          <cell r="H544">
            <v>1</v>
          </cell>
          <cell r="J544">
            <v>66.989999999999995</v>
          </cell>
          <cell r="N544">
            <v>31867</v>
          </cell>
          <cell r="O544" t="b">
            <v>1</v>
          </cell>
          <cell r="P544">
            <v>1</v>
          </cell>
          <cell r="R544" t="b">
            <v>0</v>
          </cell>
          <cell r="S544">
            <v>0</v>
          </cell>
          <cell r="T544">
            <v>551</v>
          </cell>
        </row>
        <row r="545">
          <cell r="A545">
            <v>544</v>
          </cell>
          <cell r="B545">
            <v>7900</v>
          </cell>
          <cell r="C545" t="str">
            <v>厚木中学校</v>
          </cell>
          <cell r="D545" t="str">
            <v>相談指導教室棟</v>
          </cell>
          <cell r="F545" t="str">
            <v>S</v>
          </cell>
          <cell r="H545">
            <v>1</v>
          </cell>
          <cell r="J545">
            <v>311.08999999999997</v>
          </cell>
          <cell r="N545">
            <v>32955</v>
          </cell>
          <cell r="O545" t="b">
            <v>1</v>
          </cell>
          <cell r="P545">
            <v>1</v>
          </cell>
          <cell r="R545" t="b">
            <v>0</v>
          </cell>
          <cell r="S545">
            <v>0</v>
          </cell>
          <cell r="T545">
            <v>551</v>
          </cell>
        </row>
        <row r="546">
          <cell r="A546">
            <v>545</v>
          </cell>
          <cell r="B546">
            <v>7900</v>
          </cell>
          <cell r="C546" t="str">
            <v>厚木中学校</v>
          </cell>
          <cell r="D546" t="str">
            <v>屋外便所</v>
          </cell>
          <cell r="F546" t="str">
            <v>CB</v>
          </cell>
          <cell r="H546">
            <v>1</v>
          </cell>
          <cell r="J546">
            <v>17.079999999999998</v>
          </cell>
          <cell r="N546">
            <v>37316</v>
          </cell>
          <cell r="O546" t="b">
            <v>1</v>
          </cell>
          <cell r="P546">
            <v>1</v>
          </cell>
          <cell r="R546" t="b">
            <v>0</v>
          </cell>
          <cell r="S546">
            <v>0</v>
          </cell>
          <cell r="T546">
            <v>551</v>
          </cell>
        </row>
        <row r="547">
          <cell r="A547">
            <v>546</v>
          </cell>
          <cell r="B547">
            <v>7900</v>
          </cell>
          <cell r="C547" t="str">
            <v>厚木中学校</v>
          </cell>
          <cell r="D547" t="str">
            <v>体育館</v>
          </cell>
          <cell r="F547" t="str">
            <v>SRC</v>
          </cell>
          <cell r="G547" t="str">
            <v>S</v>
          </cell>
          <cell r="H547">
            <v>1</v>
          </cell>
          <cell r="J547">
            <v>1666.93</v>
          </cell>
          <cell r="K547">
            <v>35.89</v>
          </cell>
          <cell r="L547">
            <v>33.04</v>
          </cell>
          <cell r="N547">
            <v>37666</v>
          </cell>
          <cell r="O547" t="b">
            <v>1</v>
          </cell>
          <cell r="P547">
            <v>1</v>
          </cell>
          <cell r="R547" t="b">
            <v>0</v>
          </cell>
          <cell r="S547">
            <v>0</v>
          </cell>
          <cell r="T547">
            <v>551</v>
          </cell>
        </row>
        <row r="548">
          <cell r="A548">
            <v>547</v>
          </cell>
          <cell r="B548">
            <v>7900</v>
          </cell>
          <cell r="C548" t="str">
            <v>厚木中学校</v>
          </cell>
          <cell r="D548" t="str">
            <v>渡り廊下（体・西）</v>
          </cell>
          <cell r="E548" t="str">
            <v>体育館</v>
          </cell>
          <cell r="F548" t="str">
            <v>S</v>
          </cell>
          <cell r="H548">
            <v>1</v>
          </cell>
          <cell r="J548">
            <v>35.89</v>
          </cell>
          <cell r="N548">
            <v>37666</v>
          </cell>
          <cell r="O548" t="b">
            <v>0</v>
          </cell>
          <cell r="P548">
            <v>0</v>
          </cell>
          <cell r="Q548">
            <v>546</v>
          </cell>
          <cell r="R548" t="b">
            <v>0</v>
          </cell>
          <cell r="S548">
            <v>0</v>
          </cell>
          <cell r="T548">
            <v>551</v>
          </cell>
        </row>
        <row r="549">
          <cell r="A549">
            <v>548</v>
          </cell>
          <cell r="B549">
            <v>7900</v>
          </cell>
          <cell r="C549" t="str">
            <v>厚木中学校</v>
          </cell>
          <cell r="D549" t="str">
            <v>渡り廊下(体・北）</v>
          </cell>
          <cell r="E549" t="str">
            <v>体育館</v>
          </cell>
          <cell r="F549" t="str">
            <v>S</v>
          </cell>
          <cell r="H549">
            <v>1</v>
          </cell>
          <cell r="J549">
            <v>33.04</v>
          </cell>
          <cell r="N549">
            <v>37666</v>
          </cell>
          <cell r="O549" t="b">
            <v>0</v>
          </cell>
          <cell r="P549">
            <v>0</v>
          </cell>
          <cell r="Q549">
            <v>546</v>
          </cell>
          <cell r="R549" t="b">
            <v>0</v>
          </cell>
          <cell r="S549">
            <v>0</v>
          </cell>
          <cell r="T549">
            <v>551</v>
          </cell>
        </row>
        <row r="550">
          <cell r="A550">
            <v>549</v>
          </cell>
          <cell r="B550">
            <v>7900</v>
          </cell>
          <cell r="C550" t="str">
            <v>厚木中学校</v>
          </cell>
          <cell r="D550" t="str">
            <v>部活倉庫</v>
          </cell>
          <cell r="F550" t="str">
            <v>S</v>
          </cell>
          <cell r="H550">
            <v>2</v>
          </cell>
          <cell r="J550">
            <v>106.2</v>
          </cell>
          <cell r="N550">
            <v>38436</v>
          </cell>
          <cell r="O550" t="b">
            <v>1</v>
          </cell>
          <cell r="P550">
            <v>1</v>
          </cell>
          <cell r="R550" t="b">
            <v>0</v>
          </cell>
          <cell r="S550">
            <v>0</v>
          </cell>
          <cell r="T550">
            <v>551</v>
          </cell>
        </row>
        <row r="551">
          <cell r="A551">
            <v>550</v>
          </cell>
          <cell r="B551">
            <v>7900</v>
          </cell>
          <cell r="C551" t="str">
            <v>厚木中学校</v>
          </cell>
          <cell r="D551" t="str">
            <v>昇降機棟（北棟）</v>
          </cell>
          <cell r="E551" t="str">
            <v>北棟校舎</v>
          </cell>
          <cell r="F551" t="str">
            <v>S</v>
          </cell>
          <cell r="H551">
            <v>4</v>
          </cell>
          <cell r="J551">
            <v>48.16</v>
          </cell>
          <cell r="N551">
            <v>39524</v>
          </cell>
          <cell r="O551" t="b">
            <v>0</v>
          </cell>
          <cell r="P551">
            <v>0</v>
          </cell>
          <cell r="Q551">
            <v>540</v>
          </cell>
          <cell r="R551" t="b">
            <v>0</v>
          </cell>
          <cell r="S551">
            <v>0</v>
          </cell>
          <cell r="T551">
            <v>551</v>
          </cell>
        </row>
        <row r="552">
          <cell r="A552">
            <v>551</v>
          </cell>
          <cell r="B552">
            <v>7900</v>
          </cell>
          <cell r="C552" t="str">
            <v>厚木中学校</v>
          </cell>
          <cell r="D552" t="str">
            <v>昇降機棟（西棟）</v>
          </cell>
          <cell r="E552" t="str">
            <v>西棟校舎</v>
          </cell>
          <cell r="F552" t="str">
            <v>S</v>
          </cell>
          <cell r="H552">
            <v>4</v>
          </cell>
          <cell r="J552">
            <v>48.16</v>
          </cell>
          <cell r="N552">
            <v>39524</v>
          </cell>
          <cell r="O552" t="b">
            <v>0</v>
          </cell>
          <cell r="P552">
            <v>0</v>
          </cell>
          <cell r="Q552">
            <v>551</v>
          </cell>
          <cell r="R552" t="b">
            <v>0</v>
          </cell>
          <cell r="S552">
            <v>0</v>
          </cell>
          <cell r="T552">
            <v>551</v>
          </cell>
        </row>
        <row r="553">
          <cell r="A553">
            <v>552</v>
          </cell>
          <cell r="B553">
            <v>7900</v>
          </cell>
          <cell r="C553" t="str">
            <v>厚木中学校</v>
          </cell>
          <cell r="D553" t="str">
            <v>部室</v>
          </cell>
          <cell r="F553" t="str">
            <v>W</v>
          </cell>
          <cell r="H553">
            <v>1</v>
          </cell>
          <cell r="J553">
            <v>32</v>
          </cell>
          <cell r="N553">
            <v>30375</v>
          </cell>
          <cell r="O553" t="b">
            <v>1</v>
          </cell>
          <cell r="P553">
            <v>1</v>
          </cell>
          <cell r="R553" t="b">
            <v>0</v>
          </cell>
          <cell r="S553">
            <v>0</v>
          </cell>
          <cell r="T553">
            <v>551</v>
          </cell>
        </row>
        <row r="554">
          <cell r="A554">
            <v>553</v>
          </cell>
          <cell r="B554">
            <v>7900</v>
          </cell>
          <cell r="C554" t="str">
            <v>荻野中学校</v>
          </cell>
          <cell r="D554" t="str">
            <v>東棟校舎</v>
          </cell>
          <cell r="F554" t="str">
            <v>RC</v>
          </cell>
          <cell r="H554">
            <v>4</v>
          </cell>
          <cell r="J554">
            <v>3320.39</v>
          </cell>
          <cell r="K554">
            <v>80.14</v>
          </cell>
          <cell r="N554">
            <v>28185</v>
          </cell>
          <cell r="O554" t="b">
            <v>1</v>
          </cell>
          <cell r="P554">
            <v>1</v>
          </cell>
          <cell r="R554" t="b">
            <v>1</v>
          </cell>
          <cell r="S554">
            <v>1</v>
          </cell>
        </row>
        <row r="555">
          <cell r="A555">
            <v>554</v>
          </cell>
          <cell r="B555">
            <v>7900</v>
          </cell>
          <cell r="C555" t="str">
            <v>荻野中学校</v>
          </cell>
          <cell r="D555" t="str">
            <v>渡り廊下（東・体）</v>
          </cell>
          <cell r="E555" t="str">
            <v>東棟校舎</v>
          </cell>
          <cell r="F555" t="str">
            <v>S</v>
          </cell>
          <cell r="H555">
            <v>1</v>
          </cell>
          <cell r="J555">
            <v>80.14</v>
          </cell>
          <cell r="N555">
            <v>28185</v>
          </cell>
          <cell r="O555" t="b">
            <v>0</v>
          </cell>
          <cell r="P555">
            <v>0</v>
          </cell>
          <cell r="Q555">
            <v>553</v>
          </cell>
          <cell r="R555" t="b">
            <v>0</v>
          </cell>
          <cell r="S555">
            <v>0</v>
          </cell>
          <cell r="T555">
            <v>553</v>
          </cell>
        </row>
        <row r="556">
          <cell r="A556">
            <v>555</v>
          </cell>
          <cell r="B556">
            <v>7900</v>
          </cell>
          <cell r="C556" t="str">
            <v>荻野中学校</v>
          </cell>
          <cell r="D556" t="str">
            <v>体育館</v>
          </cell>
          <cell r="F556" t="str">
            <v>RC</v>
          </cell>
          <cell r="H556">
            <v>2</v>
          </cell>
          <cell r="J556">
            <v>908</v>
          </cell>
          <cell r="N556">
            <v>27089</v>
          </cell>
          <cell r="O556" t="b">
            <v>1</v>
          </cell>
          <cell r="P556">
            <v>1</v>
          </cell>
          <cell r="R556" t="b">
            <v>0</v>
          </cell>
          <cell r="S556">
            <v>0</v>
          </cell>
          <cell r="T556">
            <v>553</v>
          </cell>
        </row>
        <row r="557">
          <cell r="A557">
            <v>556</v>
          </cell>
          <cell r="B557">
            <v>7900</v>
          </cell>
          <cell r="C557" t="str">
            <v>荻野中学校</v>
          </cell>
          <cell r="D557" t="str">
            <v>西棟校舎</v>
          </cell>
          <cell r="F557" t="str">
            <v>RC</v>
          </cell>
          <cell r="H557">
            <v>4</v>
          </cell>
          <cell r="J557">
            <v>1418.09</v>
          </cell>
          <cell r="K557">
            <v>45.25</v>
          </cell>
          <cell r="L557">
            <v>291.83999999999997</v>
          </cell>
          <cell r="N557">
            <v>30011</v>
          </cell>
          <cell r="O557" t="b">
            <v>1</v>
          </cell>
          <cell r="P557">
            <v>1</v>
          </cell>
          <cell r="R557" t="b">
            <v>0</v>
          </cell>
          <cell r="S557">
            <v>0</v>
          </cell>
          <cell r="T557">
            <v>553</v>
          </cell>
        </row>
        <row r="558">
          <cell r="A558">
            <v>557</v>
          </cell>
          <cell r="B558">
            <v>7900</v>
          </cell>
          <cell r="C558" t="str">
            <v>荻野中学校</v>
          </cell>
          <cell r="D558" t="str">
            <v>渡り廊下（西・東）</v>
          </cell>
          <cell r="E558" t="str">
            <v>西棟校舎</v>
          </cell>
          <cell r="F558" t="str">
            <v>RC</v>
          </cell>
          <cell r="H558">
            <v>2</v>
          </cell>
          <cell r="J558">
            <v>45.25</v>
          </cell>
          <cell r="N558">
            <v>30011</v>
          </cell>
          <cell r="O558" t="b">
            <v>0</v>
          </cell>
          <cell r="P558">
            <v>0</v>
          </cell>
          <cell r="Q558">
            <v>556</v>
          </cell>
          <cell r="R558" t="b">
            <v>0</v>
          </cell>
          <cell r="S558">
            <v>0</v>
          </cell>
          <cell r="T558">
            <v>553</v>
          </cell>
        </row>
        <row r="559">
          <cell r="A559">
            <v>558</v>
          </cell>
          <cell r="B559">
            <v>7900</v>
          </cell>
          <cell r="C559" t="str">
            <v>荻野中学校</v>
          </cell>
          <cell r="D559" t="str">
            <v>中央棟校舎</v>
          </cell>
          <cell r="F559" t="str">
            <v>RC</v>
          </cell>
          <cell r="H559">
            <v>3</v>
          </cell>
          <cell r="J559">
            <v>1835.52</v>
          </cell>
          <cell r="K559">
            <v>105</v>
          </cell>
          <cell r="N559">
            <v>30044</v>
          </cell>
          <cell r="O559" t="b">
            <v>1</v>
          </cell>
          <cell r="P559">
            <v>1</v>
          </cell>
          <cell r="R559" t="b">
            <v>0</v>
          </cell>
          <cell r="S559">
            <v>0</v>
          </cell>
          <cell r="T559">
            <v>553</v>
          </cell>
        </row>
        <row r="560">
          <cell r="A560">
            <v>559</v>
          </cell>
          <cell r="B560">
            <v>7900</v>
          </cell>
          <cell r="C560" t="str">
            <v>荻野中学校</v>
          </cell>
          <cell r="D560" t="str">
            <v>渡り廊下（中・東）</v>
          </cell>
          <cell r="E560" t="str">
            <v>中央棟校舎</v>
          </cell>
          <cell r="F560" t="str">
            <v>RC</v>
          </cell>
          <cell r="H560">
            <v>3</v>
          </cell>
          <cell r="J560">
            <v>105</v>
          </cell>
          <cell r="N560">
            <v>30011</v>
          </cell>
          <cell r="O560" t="b">
            <v>0</v>
          </cell>
          <cell r="P560">
            <v>0</v>
          </cell>
          <cell r="Q560">
            <v>558</v>
          </cell>
          <cell r="R560" t="b">
            <v>0</v>
          </cell>
          <cell r="S560">
            <v>0</v>
          </cell>
          <cell r="T560">
            <v>553</v>
          </cell>
        </row>
        <row r="561">
          <cell r="A561">
            <v>560</v>
          </cell>
          <cell r="B561">
            <v>7900</v>
          </cell>
          <cell r="C561" t="str">
            <v>荻野中学校</v>
          </cell>
          <cell r="D561" t="str">
            <v>体育器具庫</v>
          </cell>
          <cell r="F561" t="str">
            <v>CB</v>
          </cell>
          <cell r="H561">
            <v>1</v>
          </cell>
          <cell r="J561">
            <v>27.18</v>
          </cell>
          <cell r="N561">
            <v>31502</v>
          </cell>
          <cell r="O561" t="b">
            <v>1</v>
          </cell>
          <cell r="P561">
            <v>1</v>
          </cell>
          <cell r="R561" t="b">
            <v>0</v>
          </cell>
          <cell r="S561">
            <v>0</v>
          </cell>
          <cell r="T561">
            <v>553</v>
          </cell>
        </row>
        <row r="562">
          <cell r="A562">
            <v>561</v>
          </cell>
          <cell r="B562">
            <v>7900</v>
          </cell>
          <cell r="C562" t="str">
            <v>荻野中学校</v>
          </cell>
          <cell r="D562" t="str">
            <v>プール更衣室</v>
          </cell>
          <cell r="F562" t="str">
            <v>W</v>
          </cell>
          <cell r="H562">
            <v>1</v>
          </cell>
          <cell r="J562">
            <v>58</v>
          </cell>
          <cell r="N562">
            <v>28185</v>
          </cell>
          <cell r="O562" t="b">
            <v>1</v>
          </cell>
          <cell r="P562">
            <v>1</v>
          </cell>
          <cell r="R562" t="b">
            <v>0</v>
          </cell>
          <cell r="S562">
            <v>0</v>
          </cell>
          <cell r="T562">
            <v>553</v>
          </cell>
        </row>
        <row r="563">
          <cell r="A563">
            <v>562</v>
          </cell>
          <cell r="B563">
            <v>7900</v>
          </cell>
          <cell r="C563" t="str">
            <v>荻野中学校</v>
          </cell>
          <cell r="D563" t="str">
            <v>部室</v>
          </cell>
          <cell r="F563" t="str">
            <v>CB</v>
          </cell>
          <cell r="H563">
            <v>1</v>
          </cell>
          <cell r="J563">
            <v>122.4</v>
          </cell>
          <cell r="N563">
            <v>32598</v>
          </cell>
          <cell r="O563" t="b">
            <v>1</v>
          </cell>
          <cell r="P563">
            <v>1</v>
          </cell>
          <cell r="R563" t="b">
            <v>0</v>
          </cell>
          <cell r="S563">
            <v>0</v>
          </cell>
          <cell r="T563">
            <v>553</v>
          </cell>
        </row>
        <row r="564">
          <cell r="A564">
            <v>563</v>
          </cell>
          <cell r="B564">
            <v>7900</v>
          </cell>
          <cell r="C564" t="str">
            <v>荻野中学校</v>
          </cell>
          <cell r="D564" t="str">
            <v>南棟校舎</v>
          </cell>
          <cell r="F564" t="str">
            <v>RC</v>
          </cell>
          <cell r="H564">
            <v>3</v>
          </cell>
          <cell r="J564">
            <v>664.1</v>
          </cell>
          <cell r="N564">
            <v>34050</v>
          </cell>
          <cell r="O564" t="b">
            <v>1</v>
          </cell>
          <cell r="P564">
            <v>1</v>
          </cell>
          <cell r="R564" t="b">
            <v>0</v>
          </cell>
          <cell r="S564">
            <v>0</v>
          </cell>
          <cell r="T564">
            <v>553</v>
          </cell>
        </row>
        <row r="565">
          <cell r="A565">
            <v>564</v>
          </cell>
          <cell r="B565">
            <v>7900</v>
          </cell>
          <cell r="C565" t="str">
            <v>荻野中学校</v>
          </cell>
          <cell r="D565" t="str">
            <v>屋外便所・石灰庫</v>
          </cell>
          <cell r="F565" t="str">
            <v>CB</v>
          </cell>
          <cell r="H565">
            <v>1</v>
          </cell>
          <cell r="J565">
            <v>23.46</v>
          </cell>
          <cell r="N565">
            <v>37355</v>
          </cell>
          <cell r="O565" t="b">
            <v>1</v>
          </cell>
          <cell r="P565">
            <v>1</v>
          </cell>
          <cell r="R565" t="b">
            <v>0</v>
          </cell>
          <cell r="S565">
            <v>0</v>
          </cell>
          <cell r="T565">
            <v>553</v>
          </cell>
        </row>
        <row r="566">
          <cell r="A566">
            <v>565</v>
          </cell>
          <cell r="B566">
            <v>7900</v>
          </cell>
          <cell r="C566" t="str">
            <v>荻野中学校</v>
          </cell>
          <cell r="D566" t="str">
            <v>昇降機・便所棟</v>
          </cell>
          <cell r="E566" t="str">
            <v>西棟校舎</v>
          </cell>
          <cell r="F566" t="str">
            <v>S</v>
          </cell>
          <cell r="H566">
            <v>4</v>
          </cell>
          <cell r="J566">
            <v>291.83999999999997</v>
          </cell>
          <cell r="N566">
            <v>39751</v>
          </cell>
          <cell r="O566" t="b">
            <v>0</v>
          </cell>
          <cell r="P566">
            <v>0</v>
          </cell>
          <cell r="Q566">
            <v>556</v>
          </cell>
          <cell r="R566" t="b">
            <v>0</v>
          </cell>
          <cell r="S566">
            <v>0</v>
          </cell>
          <cell r="T566">
            <v>553</v>
          </cell>
        </row>
        <row r="567">
          <cell r="A567">
            <v>566</v>
          </cell>
          <cell r="B567">
            <v>7900</v>
          </cell>
          <cell r="C567" t="str">
            <v>睦合中学校</v>
          </cell>
          <cell r="D567" t="str">
            <v>北棟校舎</v>
          </cell>
          <cell r="F567" t="str">
            <v>RC</v>
          </cell>
          <cell r="H567">
            <v>4</v>
          </cell>
          <cell r="J567">
            <v>3463.67</v>
          </cell>
          <cell r="K567">
            <v>57.32</v>
          </cell>
          <cell r="N567">
            <v>27850</v>
          </cell>
          <cell r="O567" t="b">
            <v>1</v>
          </cell>
          <cell r="P567">
            <v>1</v>
          </cell>
          <cell r="R567" t="b">
            <v>1</v>
          </cell>
          <cell r="S567">
            <v>1</v>
          </cell>
        </row>
        <row r="568">
          <cell r="A568">
            <v>567</v>
          </cell>
          <cell r="B568">
            <v>7900</v>
          </cell>
          <cell r="C568" t="str">
            <v>睦合中学校</v>
          </cell>
          <cell r="D568" t="str">
            <v>南棟校舎</v>
          </cell>
          <cell r="F568" t="str">
            <v>RC</v>
          </cell>
          <cell r="H568">
            <v>4</v>
          </cell>
          <cell r="J568">
            <v>4092.59</v>
          </cell>
          <cell r="N568">
            <v>30162</v>
          </cell>
          <cell r="O568" t="b">
            <v>1</v>
          </cell>
          <cell r="P568">
            <v>1</v>
          </cell>
          <cell r="R568" t="b">
            <v>0</v>
          </cell>
          <cell r="S568">
            <v>0</v>
          </cell>
          <cell r="T568">
            <v>566</v>
          </cell>
        </row>
        <row r="569">
          <cell r="A569">
            <v>568</v>
          </cell>
          <cell r="B569">
            <v>7900</v>
          </cell>
          <cell r="C569" t="str">
            <v>睦合中学校</v>
          </cell>
          <cell r="D569" t="str">
            <v>体育館</v>
          </cell>
          <cell r="F569" t="str">
            <v>RC</v>
          </cell>
          <cell r="H569">
            <v>2</v>
          </cell>
          <cell r="J569">
            <v>850</v>
          </cell>
          <cell r="N569">
            <v>25173</v>
          </cell>
          <cell r="O569" t="b">
            <v>1</v>
          </cell>
          <cell r="P569">
            <v>1</v>
          </cell>
          <cell r="R569" t="b">
            <v>0</v>
          </cell>
          <cell r="S569">
            <v>0</v>
          </cell>
          <cell r="T569">
            <v>566</v>
          </cell>
        </row>
        <row r="570">
          <cell r="A570">
            <v>569</v>
          </cell>
          <cell r="B570">
            <v>7900</v>
          </cell>
          <cell r="C570" t="str">
            <v>睦合中学校</v>
          </cell>
          <cell r="D570" t="str">
            <v>部室</v>
          </cell>
          <cell r="F570" t="str">
            <v>CB</v>
          </cell>
          <cell r="H570">
            <v>1</v>
          </cell>
          <cell r="J570">
            <v>73.45</v>
          </cell>
          <cell r="N570">
            <v>31125</v>
          </cell>
          <cell r="O570" t="b">
            <v>1</v>
          </cell>
          <cell r="P570">
            <v>1</v>
          </cell>
          <cell r="R570" t="b">
            <v>0</v>
          </cell>
          <cell r="S570">
            <v>0</v>
          </cell>
          <cell r="T570">
            <v>566</v>
          </cell>
        </row>
        <row r="571">
          <cell r="A571">
            <v>570</v>
          </cell>
          <cell r="B571">
            <v>7900</v>
          </cell>
          <cell r="C571" t="str">
            <v>睦合中学校</v>
          </cell>
          <cell r="D571" t="str">
            <v>油庫</v>
          </cell>
          <cell r="F571" t="str">
            <v>CB</v>
          </cell>
          <cell r="H571">
            <v>1</v>
          </cell>
          <cell r="J571">
            <v>4.49</v>
          </cell>
          <cell r="N571">
            <v>31125</v>
          </cell>
          <cell r="O571" t="b">
            <v>1</v>
          </cell>
          <cell r="P571">
            <v>1</v>
          </cell>
          <cell r="R571" t="b">
            <v>0</v>
          </cell>
          <cell r="S571">
            <v>0</v>
          </cell>
          <cell r="T571">
            <v>566</v>
          </cell>
        </row>
        <row r="572">
          <cell r="A572">
            <v>571</v>
          </cell>
          <cell r="B572">
            <v>7900</v>
          </cell>
          <cell r="C572" t="str">
            <v>睦合中学校</v>
          </cell>
          <cell r="D572" t="str">
            <v>プール更衣室</v>
          </cell>
          <cell r="F572" t="str">
            <v>CB</v>
          </cell>
          <cell r="H572">
            <v>1</v>
          </cell>
          <cell r="J572">
            <v>62.87</v>
          </cell>
          <cell r="N572">
            <v>31497</v>
          </cell>
          <cell r="O572" t="b">
            <v>1</v>
          </cell>
          <cell r="P572">
            <v>1</v>
          </cell>
          <cell r="R572" t="b">
            <v>0</v>
          </cell>
          <cell r="S572">
            <v>0</v>
          </cell>
          <cell r="T572">
            <v>566</v>
          </cell>
        </row>
        <row r="573">
          <cell r="A573">
            <v>572</v>
          </cell>
          <cell r="B573">
            <v>7900</v>
          </cell>
          <cell r="C573" t="str">
            <v>睦合中学校</v>
          </cell>
          <cell r="D573" t="str">
            <v>体育器具庫</v>
          </cell>
          <cell r="F573" t="str">
            <v>CB</v>
          </cell>
          <cell r="H573">
            <v>1</v>
          </cell>
          <cell r="J573">
            <v>27.18</v>
          </cell>
          <cell r="N573">
            <v>31475</v>
          </cell>
          <cell r="O573" t="b">
            <v>1</v>
          </cell>
          <cell r="P573">
            <v>1</v>
          </cell>
          <cell r="R573" t="b">
            <v>0</v>
          </cell>
          <cell r="S573">
            <v>0</v>
          </cell>
          <cell r="T573">
            <v>566</v>
          </cell>
        </row>
        <row r="574">
          <cell r="A574">
            <v>573</v>
          </cell>
          <cell r="B574">
            <v>7900</v>
          </cell>
          <cell r="C574" t="str">
            <v>睦合中学校</v>
          </cell>
          <cell r="D574" t="str">
            <v>部室</v>
          </cell>
          <cell r="F574" t="str">
            <v>CB</v>
          </cell>
          <cell r="H574">
            <v>1</v>
          </cell>
          <cell r="J574">
            <v>78.44</v>
          </cell>
          <cell r="N574">
            <v>31861</v>
          </cell>
          <cell r="O574" t="b">
            <v>1</v>
          </cell>
          <cell r="P574">
            <v>1</v>
          </cell>
          <cell r="R574" t="b">
            <v>0</v>
          </cell>
          <cell r="S574">
            <v>0</v>
          </cell>
          <cell r="T574">
            <v>566</v>
          </cell>
        </row>
        <row r="575">
          <cell r="A575">
            <v>574</v>
          </cell>
          <cell r="B575">
            <v>7900</v>
          </cell>
          <cell r="C575" t="str">
            <v>睦合中学校</v>
          </cell>
          <cell r="D575" t="str">
            <v>昇降機棟</v>
          </cell>
          <cell r="E575" t="str">
            <v>北棟校舎</v>
          </cell>
          <cell r="F575" t="str">
            <v>S</v>
          </cell>
          <cell r="H575">
            <v>4</v>
          </cell>
          <cell r="J575">
            <v>57.32</v>
          </cell>
          <cell r="N575">
            <v>39528</v>
          </cell>
          <cell r="O575" t="b">
            <v>0</v>
          </cell>
          <cell r="P575">
            <v>0</v>
          </cell>
          <cell r="Q575">
            <v>566</v>
          </cell>
          <cell r="R575" t="b">
            <v>0</v>
          </cell>
          <cell r="S575">
            <v>0</v>
          </cell>
          <cell r="T575">
            <v>566</v>
          </cell>
        </row>
        <row r="576">
          <cell r="A576">
            <v>575</v>
          </cell>
          <cell r="B576">
            <v>7900</v>
          </cell>
          <cell r="C576" t="str">
            <v>小鮎中学校</v>
          </cell>
          <cell r="D576" t="str">
            <v>北棟校舎</v>
          </cell>
          <cell r="F576" t="str">
            <v>RC</v>
          </cell>
          <cell r="H576">
            <v>3</v>
          </cell>
          <cell r="J576">
            <v>1088.78</v>
          </cell>
          <cell r="K576">
            <v>32.94</v>
          </cell>
          <cell r="N576">
            <v>25861</v>
          </cell>
          <cell r="O576" t="b">
            <v>1</v>
          </cell>
          <cell r="P576">
            <v>1</v>
          </cell>
          <cell r="R576" t="b">
            <v>1</v>
          </cell>
          <cell r="S576">
            <v>1</v>
          </cell>
        </row>
        <row r="577">
          <cell r="A577">
            <v>576</v>
          </cell>
          <cell r="B577">
            <v>7900</v>
          </cell>
          <cell r="C577" t="str">
            <v>小鮎中学校</v>
          </cell>
          <cell r="D577" t="str">
            <v>体育館</v>
          </cell>
          <cell r="F577" t="str">
            <v>S</v>
          </cell>
          <cell r="H577">
            <v>2</v>
          </cell>
          <cell r="J577">
            <v>850</v>
          </cell>
          <cell r="N577">
            <v>26359</v>
          </cell>
          <cell r="O577" t="b">
            <v>1</v>
          </cell>
          <cell r="P577">
            <v>1</v>
          </cell>
          <cell r="R577" t="b">
            <v>0</v>
          </cell>
          <cell r="S577">
            <v>0</v>
          </cell>
          <cell r="T577">
            <v>575</v>
          </cell>
        </row>
        <row r="578">
          <cell r="A578">
            <v>577</v>
          </cell>
          <cell r="B578">
            <v>7900</v>
          </cell>
          <cell r="C578" t="str">
            <v>小鮎中学校</v>
          </cell>
          <cell r="D578" t="str">
            <v>中央棟、東棟校舎</v>
          </cell>
          <cell r="F578" t="str">
            <v>RC</v>
          </cell>
          <cell r="H578">
            <v>4</v>
          </cell>
          <cell r="J578">
            <v>2681.45</v>
          </cell>
          <cell r="N578">
            <v>28584</v>
          </cell>
          <cell r="O578" t="b">
            <v>1</v>
          </cell>
          <cell r="P578">
            <v>2</v>
          </cell>
          <cell r="R578" t="b">
            <v>0</v>
          </cell>
          <cell r="S578">
            <v>0</v>
          </cell>
          <cell r="T578">
            <v>575</v>
          </cell>
        </row>
        <row r="579">
          <cell r="A579">
            <v>578</v>
          </cell>
          <cell r="B579">
            <v>7900</v>
          </cell>
          <cell r="C579" t="str">
            <v>小鮎中学校</v>
          </cell>
          <cell r="D579" t="str">
            <v>プール更衣室</v>
          </cell>
          <cell r="F579" t="str">
            <v>CB</v>
          </cell>
          <cell r="H579">
            <v>1</v>
          </cell>
          <cell r="J579">
            <v>58.08</v>
          </cell>
          <cell r="N579">
            <v>30544</v>
          </cell>
          <cell r="O579" t="b">
            <v>1</v>
          </cell>
          <cell r="P579">
            <v>1</v>
          </cell>
          <cell r="R579" t="b">
            <v>0</v>
          </cell>
          <cell r="S579">
            <v>0</v>
          </cell>
          <cell r="T579">
            <v>575</v>
          </cell>
        </row>
        <row r="580">
          <cell r="A580">
            <v>579</v>
          </cell>
          <cell r="B580">
            <v>7900</v>
          </cell>
          <cell r="C580" t="str">
            <v>小鮎中学校</v>
          </cell>
          <cell r="D580" t="str">
            <v>体育器具庫</v>
          </cell>
          <cell r="F580" t="str">
            <v>CB</v>
          </cell>
          <cell r="H580">
            <v>1</v>
          </cell>
          <cell r="J580">
            <v>27.18</v>
          </cell>
          <cell r="N580">
            <v>31476</v>
          </cell>
          <cell r="O580" t="b">
            <v>1</v>
          </cell>
          <cell r="P580">
            <v>1</v>
          </cell>
          <cell r="R580" t="b">
            <v>0</v>
          </cell>
          <cell r="S580">
            <v>0</v>
          </cell>
          <cell r="T580">
            <v>575</v>
          </cell>
        </row>
        <row r="581">
          <cell r="A581">
            <v>580</v>
          </cell>
          <cell r="B581">
            <v>7900</v>
          </cell>
          <cell r="C581" t="str">
            <v>小鮎中学校</v>
          </cell>
          <cell r="D581" t="str">
            <v>西棟校舎</v>
          </cell>
          <cell r="F581" t="str">
            <v>RC</v>
          </cell>
          <cell r="H581">
            <v>4</v>
          </cell>
          <cell r="J581">
            <v>1824.18</v>
          </cell>
          <cell r="K581">
            <v>99.02</v>
          </cell>
          <cell r="N581">
            <v>31490</v>
          </cell>
          <cell r="O581" t="b">
            <v>1</v>
          </cell>
          <cell r="P581">
            <v>1</v>
          </cell>
          <cell r="R581" t="b">
            <v>0</v>
          </cell>
          <cell r="S581">
            <v>0</v>
          </cell>
          <cell r="T581">
            <v>575</v>
          </cell>
        </row>
        <row r="582">
          <cell r="A582">
            <v>581</v>
          </cell>
          <cell r="B582">
            <v>7900</v>
          </cell>
          <cell r="C582" t="str">
            <v>小鮎中学校</v>
          </cell>
          <cell r="D582" t="str">
            <v>部室</v>
          </cell>
          <cell r="F582" t="str">
            <v>CB</v>
          </cell>
          <cell r="H582">
            <v>1</v>
          </cell>
          <cell r="J582">
            <v>122.42</v>
          </cell>
          <cell r="N582">
            <v>32090</v>
          </cell>
          <cell r="O582" t="b">
            <v>1</v>
          </cell>
          <cell r="P582">
            <v>1</v>
          </cell>
          <cell r="R582" t="b">
            <v>0</v>
          </cell>
          <cell r="S582">
            <v>0</v>
          </cell>
          <cell r="T582">
            <v>575</v>
          </cell>
        </row>
        <row r="583">
          <cell r="A583">
            <v>582</v>
          </cell>
          <cell r="B583">
            <v>7900</v>
          </cell>
          <cell r="C583" t="str">
            <v>小鮎中学校</v>
          </cell>
          <cell r="D583" t="str">
            <v>南棟'校舎</v>
          </cell>
          <cell r="F583" t="str">
            <v>RC</v>
          </cell>
          <cell r="H583">
            <v>3</v>
          </cell>
          <cell r="J583">
            <v>1068.9000000000001</v>
          </cell>
          <cell r="N583">
            <v>33694</v>
          </cell>
          <cell r="O583" t="b">
            <v>1</v>
          </cell>
          <cell r="P583">
            <v>1</v>
          </cell>
          <cell r="R583" t="b">
            <v>0</v>
          </cell>
          <cell r="S583">
            <v>0</v>
          </cell>
          <cell r="T583">
            <v>575</v>
          </cell>
        </row>
        <row r="584">
          <cell r="A584">
            <v>583</v>
          </cell>
          <cell r="B584">
            <v>7900</v>
          </cell>
          <cell r="C584" t="str">
            <v>小鮎中学校</v>
          </cell>
          <cell r="D584" t="str">
            <v>昇降機棟（西棟）</v>
          </cell>
          <cell r="F584" t="str">
            <v>S</v>
          </cell>
          <cell r="H584">
            <v>4</v>
          </cell>
          <cell r="J584">
            <v>99.02</v>
          </cell>
          <cell r="N584">
            <v>39722</v>
          </cell>
          <cell r="O584" t="b">
            <v>0</v>
          </cell>
          <cell r="P584">
            <v>0</v>
          </cell>
          <cell r="Q584">
            <v>580</v>
          </cell>
          <cell r="R584" t="b">
            <v>0</v>
          </cell>
          <cell r="S584">
            <v>0</v>
          </cell>
          <cell r="T584">
            <v>575</v>
          </cell>
        </row>
        <row r="585">
          <cell r="A585">
            <v>584</v>
          </cell>
          <cell r="B585">
            <v>7900</v>
          </cell>
          <cell r="C585" t="str">
            <v>小鮎中学校</v>
          </cell>
          <cell r="D585" t="str">
            <v>昇降機棟（北棟）</v>
          </cell>
          <cell r="F585" t="str">
            <v>S</v>
          </cell>
          <cell r="H585">
            <v>3</v>
          </cell>
          <cell r="J585">
            <v>32.94</v>
          </cell>
          <cell r="N585">
            <v>39722</v>
          </cell>
          <cell r="O585" t="b">
            <v>0</v>
          </cell>
          <cell r="P585">
            <v>0</v>
          </cell>
          <cell r="Q585">
            <v>575</v>
          </cell>
          <cell r="R585" t="b">
            <v>0</v>
          </cell>
          <cell r="S585">
            <v>0</v>
          </cell>
          <cell r="T585">
            <v>575</v>
          </cell>
        </row>
        <row r="586">
          <cell r="A586">
            <v>585</v>
          </cell>
          <cell r="B586">
            <v>7900</v>
          </cell>
          <cell r="C586" t="str">
            <v>玉川中学校</v>
          </cell>
          <cell r="D586" t="str">
            <v>西棟、東棟、北棟校舎</v>
          </cell>
          <cell r="F586" t="str">
            <v>RC</v>
          </cell>
          <cell r="H586">
            <v>4</v>
          </cell>
          <cell r="J586">
            <v>4565.3900000000003</v>
          </cell>
          <cell r="K586">
            <v>107.08</v>
          </cell>
          <cell r="N586">
            <v>28949</v>
          </cell>
          <cell r="O586" t="b">
            <v>1</v>
          </cell>
          <cell r="P586">
            <v>3</v>
          </cell>
          <cell r="R586" t="b">
            <v>1</v>
          </cell>
          <cell r="S586">
            <v>1</v>
          </cell>
        </row>
        <row r="587">
          <cell r="A587">
            <v>586</v>
          </cell>
          <cell r="B587">
            <v>7900</v>
          </cell>
          <cell r="C587" t="str">
            <v>玉川中学校</v>
          </cell>
          <cell r="D587" t="str">
            <v>渡り廊下（北・西）</v>
          </cell>
          <cell r="E587" t="str">
            <v>北棟校舎</v>
          </cell>
          <cell r="F587" t="str">
            <v>RC</v>
          </cell>
          <cell r="H587">
            <v>3</v>
          </cell>
          <cell r="J587">
            <v>143.37</v>
          </cell>
          <cell r="N587">
            <v>28949</v>
          </cell>
          <cell r="O587" t="b">
            <v>0</v>
          </cell>
          <cell r="P587">
            <v>0</v>
          </cell>
          <cell r="Q587">
            <v>901</v>
          </cell>
          <cell r="R587" t="b">
            <v>0</v>
          </cell>
          <cell r="S587">
            <v>0</v>
          </cell>
          <cell r="T587">
            <v>585</v>
          </cell>
        </row>
        <row r="588">
          <cell r="A588">
            <v>587</v>
          </cell>
          <cell r="B588">
            <v>7900</v>
          </cell>
          <cell r="C588" t="str">
            <v>玉川中学校</v>
          </cell>
          <cell r="D588" t="str">
            <v>渡り廊下（東・体）</v>
          </cell>
          <cell r="E588" t="str">
            <v>東棟校舎</v>
          </cell>
          <cell r="F588" t="str">
            <v>RC</v>
          </cell>
          <cell r="H588">
            <v>2</v>
          </cell>
          <cell r="J588">
            <v>105.62</v>
          </cell>
          <cell r="N588">
            <v>28949</v>
          </cell>
          <cell r="O588" t="b">
            <v>0</v>
          </cell>
          <cell r="P588">
            <v>0</v>
          </cell>
          <cell r="Q588">
            <v>900</v>
          </cell>
          <cell r="R588" t="b">
            <v>0</v>
          </cell>
          <cell r="S588">
            <v>0</v>
          </cell>
          <cell r="T588">
            <v>585</v>
          </cell>
        </row>
        <row r="589">
          <cell r="A589">
            <v>588</v>
          </cell>
          <cell r="B589">
            <v>7900</v>
          </cell>
          <cell r="C589" t="str">
            <v>玉川中学校</v>
          </cell>
          <cell r="D589" t="str">
            <v>体育館</v>
          </cell>
          <cell r="F589" t="str">
            <v>RC</v>
          </cell>
          <cell r="H589">
            <v>2</v>
          </cell>
          <cell r="J589">
            <v>930.65</v>
          </cell>
          <cell r="N589">
            <v>28949</v>
          </cell>
          <cell r="O589" t="b">
            <v>1</v>
          </cell>
          <cell r="P589">
            <v>1</v>
          </cell>
          <cell r="R589" t="b">
            <v>0</v>
          </cell>
          <cell r="S589">
            <v>0</v>
          </cell>
          <cell r="T589">
            <v>585</v>
          </cell>
        </row>
        <row r="590">
          <cell r="A590">
            <v>589</v>
          </cell>
          <cell r="B590">
            <v>7900</v>
          </cell>
          <cell r="C590" t="str">
            <v>玉川中学校</v>
          </cell>
          <cell r="D590" t="str">
            <v>プール更衣室</v>
          </cell>
          <cell r="F590" t="str">
            <v>W</v>
          </cell>
          <cell r="H590">
            <v>1</v>
          </cell>
          <cell r="J590">
            <v>58</v>
          </cell>
          <cell r="N590">
            <v>29057</v>
          </cell>
          <cell r="O590" t="b">
            <v>1</v>
          </cell>
          <cell r="P590">
            <v>1</v>
          </cell>
          <cell r="R590" t="b">
            <v>0</v>
          </cell>
          <cell r="S590">
            <v>0</v>
          </cell>
          <cell r="T590">
            <v>585</v>
          </cell>
        </row>
        <row r="591">
          <cell r="A591">
            <v>590</v>
          </cell>
          <cell r="B591">
            <v>7900</v>
          </cell>
          <cell r="C591" t="str">
            <v>玉川中学校</v>
          </cell>
          <cell r="D591" t="str">
            <v>部室</v>
          </cell>
          <cell r="F591" t="str">
            <v>CB</v>
          </cell>
          <cell r="H591">
            <v>1</v>
          </cell>
          <cell r="J591">
            <v>34.17</v>
          </cell>
          <cell r="N591">
            <v>30963</v>
          </cell>
          <cell r="O591" t="b">
            <v>1</v>
          </cell>
          <cell r="P591">
            <v>1</v>
          </cell>
          <cell r="R591" t="b">
            <v>0</v>
          </cell>
          <cell r="S591">
            <v>0</v>
          </cell>
          <cell r="T591">
            <v>585</v>
          </cell>
        </row>
        <row r="592">
          <cell r="A592">
            <v>591</v>
          </cell>
          <cell r="B592">
            <v>7900</v>
          </cell>
          <cell r="C592" t="str">
            <v>玉川中学校</v>
          </cell>
          <cell r="D592" t="str">
            <v>東北棟校舎</v>
          </cell>
          <cell r="F592" t="str">
            <v>RC</v>
          </cell>
          <cell r="H592">
            <v>4</v>
          </cell>
          <cell r="J592">
            <v>1984.17</v>
          </cell>
          <cell r="N592">
            <v>31490</v>
          </cell>
          <cell r="O592" t="b">
            <v>1</v>
          </cell>
          <cell r="P592">
            <v>1</v>
          </cell>
          <cell r="R592" t="b">
            <v>0</v>
          </cell>
          <cell r="S592">
            <v>0</v>
          </cell>
          <cell r="T592">
            <v>585</v>
          </cell>
        </row>
        <row r="593">
          <cell r="A593">
            <v>592</v>
          </cell>
          <cell r="B593">
            <v>7900</v>
          </cell>
          <cell r="C593" t="str">
            <v>玉川中学校</v>
          </cell>
          <cell r="D593" t="str">
            <v>体育器具庫</v>
          </cell>
          <cell r="F593" t="str">
            <v>CB</v>
          </cell>
          <cell r="H593">
            <v>1</v>
          </cell>
          <cell r="J593">
            <v>50.49</v>
          </cell>
          <cell r="N593">
            <v>32233</v>
          </cell>
          <cell r="O593" t="b">
            <v>1</v>
          </cell>
          <cell r="P593">
            <v>1</v>
          </cell>
          <cell r="R593" t="b">
            <v>0</v>
          </cell>
          <cell r="S593">
            <v>0</v>
          </cell>
          <cell r="T593">
            <v>585</v>
          </cell>
        </row>
        <row r="594">
          <cell r="A594">
            <v>593</v>
          </cell>
          <cell r="B594">
            <v>7900</v>
          </cell>
          <cell r="C594" t="str">
            <v>玉川中学校</v>
          </cell>
          <cell r="D594" t="str">
            <v>部室</v>
          </cell>
          <cell r="F594" t="str">
            <v>CB</v>
          </cell>
          <cell r="H594">
            <v>1</v>
          </cell>
          <cell r="J594">
            <v>122.4</v>
          </cell>
          <cell r="N594">
            <v>32598</v>
          </cell>
          <cell r="O594" t="b">
            <v>1</v>
          </cell>
          <cell r="P594">
            <v>1</v>
          </cell>
          <cell r="R594" t="b">
            <v>0</v>
          </cell>
          <cell r="S594">
            <v>0</v>
          </cell>
          <cell r="T594">
            <v>585</v>
          </cell>
        </row>
        <row r="595">
          <cell r="A595">
            <v>594</v>
          </cell>
          <cell r="B595">
            <v>7900</v>
          </cell>
          <cell r="C595" t="str">
            <v>玉川中学校</v>
          </cell>
          <cell r="D595" t="str">
            <v>楽焼庫</v>
          </cell>
          <cell r="F595" t="str">
            <v>CB</v>
          </cell>
          <cell r="H595">
            <v>1</v>
          </cell>
          <cell r="J595">
            <v>14</v>
          </cell>
          <cell r="N595">
            <v>34029</v>
          </cell>
          <cell r="O595" t="b">
            <v>1</v>
          </cell>
          <cell r="P595">
            <v>1</v>
          </cell>
          <cell r="R595" t="b">
            <v>0</v>
          </cell>
          <cell r="S595">
            <v>0</v>
          </cell>
          <cell r="T595">
            <v>585</v>
          </cell>
        </row>
        <row r="596">
          <cell r="A596">
            <v>595</v>
          </cell>
          <cell r="B596">
            <v>7900</v>
          </cell>
          <cell r="C596" t="str">
            <v>玉川中学校</v>
          </cell>
          <cell r="D596" t="str">
            <v>昇降機棟</v>
          </cell>
          <cell r="E596" t="str">
            <v>西棟校舎</v>
          </cell>
          <cell r="F596" t="str">
            <v>S</v>
          </cell>
          <cell r="H596">
            <v>4</v>
          </cell>
          <cell r="J596">
            <v>107.08</v>
          </cell>
          <cell r="N596">
            <v>39528</v>
          </cell>
          <cell r="O596" t="b">
            <v>0</v>
          </cell>
          <cell r="P596">
            <v>0</v>
          </cell>
          <cell r="Q596">
            <v>585</v>
          </cell>
          <cell r="R596" t="b">
            <v>0</v>
          </cell>
          <cell r="S596">
            <v>0</v>
          </cell>
          <cell r="T596">
            <v>585</v>
          </cell>
        </row>
        <row r="597">
          <cell r="A597">
            <v>596</v>
          </cell>
          <cell r="B597">
            <v>7900</v>
          </cell>
          <cell r="C597" t="str">
            <v>玉川中学校</v>
          </cell>
          <cell r="D597" t="str">
            <v>物置</v>
          </cell>
          <cell r="F597" t="str">
            <v>S</v>
          </cell>
          <cell r="H597">
            <v>1</v>
          </cell>
          <cell r="J597">
            <v>22.5</v>
          </cell>
          <cell r="N597">
            <v>31490</v>
          </cell>
          <cell r="O597" t="b">
            <v>1</v>
          </cell>
          <cell r="P597">
            <v>1</v>
          </cell>
          <cell r="R597" t="b">
            <v>0</v>
          </cell>
          <cell r="S597">
            <v>0</v>
          </cell>
          <cell r="T597">
            <v>585</v>
          </cell>
        </row>
        <row r="598">
          <cell r="A598">
            <v>597</v>
          </cell>
          <cell r="B598">
            <v>7900</v>
          </cell>
          <cell r="C598" t="str">
            <v>南毛利中学校</v>
          </cell>
          <cell r="D598" t="str">
            <v>体育館</v>
          </cell>
          <cell r="F598" t="str">
            <v>S</v>
          </cell>
          <cell r="H598">
            <v>2</v>
          </cell>
          <cell r="J598">
            <v>850</v>
          </cell>
          <cell r="N598">
            <v>24869</v>
          </cell>
          <cell r="O598" t="b">
            <v>1</v>
          </cell>
          <cell r="P598">
            <v>1</v>
          </cell>
          <cell r="R598" t="b">
            <v>1</v>
          </cell>
          <cell r="S598">
            <v>1</v>
          </cell>
        </row>
        <row r="599">
          <cell r="A599">
            <v>598</v>
          </cell>
          <cell r="B599">
            <v>7900</v>
          </cell>
          <cell r="C599" t="str">
            <v>南毛利中学校</v>
          </cell>
          <cell r="D599" t="str">
            <v>南棟校舎</v>
          </cell>
          <cell r="F599" t="str">
            <v>RC</v>
          </cell>
          <cell r="H599">
            <v>4</v>
          </cell>
          <cell r="J599">
            <v>1869.81</v>
          </cell>
          <cell r="K599">
            <v>94.71</v>
          </cell>
          <cell r="N599">
            <v>29824</v>
          </cell>
          <cell r="O599" t="b">
            <v>1</v>
          </cell>
          <cell r="P599">
            <v>1</v>
          </cell>
          <cell r="R599" t="b">
            <v>0</v>
          </cell>
          <cell r="S599">
            <v>0</v>
          </cell>
          <cell r="T599">
            <v>597</v>
          </cell>
        </row>
        <row r="600">
          <cell r="A600">
            <v>599</v>
          </cell>
          <cell r="B600">
            <v>7900</v>
          </cell>
          <cell r="C600" t="str">
            <v>南毛利中学校</v>
          </cell>
          <cell r="D600" t="str">
            <v>渡り廊下（南・体）</v>
          </cell>
          <cell r="F600" t="str">
            <v>S</v>
          </cell>
          <cell r="H600">
            <v>1</v>
          </cell>
          <cell r="J600">
            <v>94.71</v>
          </cell>
          <cell r="N600">
            <v>29824</v>
          </cell>
          <cell r="O600" t="b">
            <v>0</v>
          </cell>
          <cell r="P600">
            <v>0</v>
          </cell>
          <cell r="Q600">
            <v>598</v>
          </cell>
          <cell r="R600" t="b">
            <v>0</v>
          </cell>
          <cell r="S600">
            <v>0</v>
          </cell>
          <cell r="T600">
            <v>597</v>
          </cell>
        </row>
        <row r="601">
          <cell r="A601">
            <v>600</v>
          </cell>
          <cell r="B601">
            <v>7900</v>
          </cell>
          <cell r="C601" t="str">
            <v>南毛利中学校</v>
          </cell>
          <cell r="D601" t="str">
            <v>中央棟校舎</v>
          </cell>
          <cell r="F601" t="str">
            <v>RC</v>
          </cell>
          <cell r="H601">
            <v>4</v>
          </cell>
          <cell r="J601">
            <v>3290.47</v>
          </cell>
          <cell r="K601">
            <v>56.64</v>
          </cell>
          <cell r="N601">
            <v>29824</v>
          </cell>
          <cell r="O601" t="b">
            <v>1</v>
          </cell>
          <cell r="P601">
            <v>1</v>
          </cell>
          <cell r="R601" t="b">
            <v>0</v>
          </cell>
          <cell r="S601">
            <v>0</v>
          </cell>
          <cell r="T601">
            <v>597</v>
          </cell>
        </row>
        <row r="602">
          <cell r="A602">
            <v>601</v>
          </cell>
          <cell r="B602">
            <v>7900</v>
          </cell>
          <cell r="C602" t="str">
            <v>南毛利中学校</v>
          </cell>
          <cell r="D602" t="str">
            <v>プール更衣室</v>
          </cell>
          <cell r="F602" t="str">
            <v>CB</v>
          </cell>
          <cell r="H602">
            <v>1</v>
          </cell>
          <cell r="J602">
            <v>62.45</v>
          </cell>
          <cell r="N602">
            <v>30175</v>
          </cell>
          <cell r="O602" t="b">
            <v>1</v>
          </cell>
          <cell r="P602">
            <v>1</v>
          </cell>
          <cell r="R602" t="b">
            <v>0</v>
          </cell>
          <cell r="S602">
            <v>0</v>
          </cell>
          <cell r="T602">
            <v>597</v>
          </cell>
        </row>
        <row r="603">
          <cell r="A603">
            <v>602</v>
          </cell>
          <cell r="B603">
            <v>7900</v>
          </cell>
          <cell r="C603" t="str">
            <v>南毛利中学校</v>
          </cell>
          <cell r="D603" t="str">
            <v>部室</v>
          </cell>
          <cell r="F603" t="str">
            <v>CB</v>
          </cell>
          <cell r="H603">
            <v>1</v>
          </cell>
          <cell r="J603">
            <v>90.3</v>
          </cell>
          <cell r="N603">
            <v>30407</v>
          </cell>
          <cell r="O603" t="b">
            <v>1</v>
          </cell>
          <cell r="P603">
            <v>1</v>
          </cell>
          <cell r="R603" t="b">
            <v>0</v>
          </cell>
          <cell r="S603">
            <v>0</v>
          </cell>
          <cell r="T603">
            <v>597</v>
          </cell>
        </row>
        <row r="604">
          <cell r="A604">
            <v>603</v>
          </cell>
          <cell r="B604">
            <v>7900</v>
          </cell>
          <cell r="C604" t="str">
            <v>南毛利中学校</v>
          </cell>
          <cell r="D604" t="str">
            <v>体育器具庫</v>
          </cell>
          <cell r="F604" t="str">
            <v>S</v>
          </cell>
          <cell r="H604">
            <v>1</v>
          </cell>
          <cell r="J604">
            <v>32</v>
          </cell>
          <cell r="N604">
            <v>31497</v>
          </cell>
          <cell r="O604" t="b">
            <v>1</v>
          </cell>
          <cell r="P604">
            <v>1</v>
          </cell>
          <cell r="R604" t="b">
            <v>0</v>
          </cell>
          <cell r="S604">
            <v>0</v>
          </cell>
          <cell r="T604">
            <v>597</v>
          </cell>
        </row>
        <row r="605">
          <cell r="A605">
            <v>604</v>
          </cell>
          <cell r="B605">
            <v>7900</v>
          </cell>
          <cell r="C605" t="str">
            <v>南毛利中学校</v>
          </cell>
          <cell r="D605" t="str">
            <v>昇降機棟</v>
          </cell>
          <cell r="E605" t="str">
            <v>中央棟校舎</v>
          </cell>
          <cell r="F605" t="str">
            <v>S</v>
          </cell>
          <cell r="H605">
            <v>4</v>
          </cell>
          <cell r="J605">
            <v>56.64</v>
          </cell>
          <cell r="N605">
            <v>39517</v>
          </cell>
          <cell r="O605" t="b">
            <v>0</v>
          </cell>
          <cell r="P605">
            <v>0</v>
          </cell>
          <cell r="Q605">
            <v>600</v>
          </cell>
          <cell r="R605" t="b">
            <v>0</v>
          </cell>
          <cell r="S605">
            <v>0</v>
          </cell>
          <cell r="T605">
            <v>597</v>
          </cell>
        </row>
        <row r="606">
          <cell r="A606">
            <v>605</v>
          </cell>
          <cell r="B606">
            <v>7900</v>
          </cell>
          <cell r="C606" t="str">
            <v>南毛利中学校</v>
          </cell>
          <cell r="D606" t="str">
            <v>体育器具庫</v>
          </cell>
          <cell r="F606" t="str">
            <v>CB</v>
          </cell>
          <cell r="H606">
            <v>1</v>
          </cell>
          <cell r="J606">
            <v>53.67</v>
          </cell>
          <cell r="N606">
            <v>39896</v>
          </cell>
          <cell r="O606" t="b">
            <v>1</v>
          </cell>
          <cell r="P606">
            <v>1</v>
          </cell>
          <cell r="R606" t="b">
            <v>0</v>
          </cell>
          <cell r="S606">
            <v>0</v>
          </cell>
          <cell r="T606">
            <v>597</v>
          </cell>
        </row>
        <row r="607">
          <cell r="A607">
            <v>606</v>
          </cell>
          <cell r="B607">
            <v>7900</v>
          </cell>
          <cell r="C607" t="str">
            <v>東名中学校</v>
          </cell>
          <cell r="D607" t="str">
            <v>南棟校舎</v>
          </cell>
          <cell r="F607" t="str">
            <v>RC</v>
          </cell>
          <cell r="H607">
            <v>3</v>
          </cell>
          <cell r="J607">
            <v>2749.5</v>
          </cell>
          <cell r="K607">
            <v>41.98</v>
          </cell>
          <cell r="N607">
            <v>25600</v>
          </cell>
          <cell r="O607" t="b">
            <v>1</v>
          </cell>
          <cell r="P607">
            <v>1</v>
          </cell>
          <cell r="R607" t="b">
            <v>1</v>
          </cell>
          <cell r="S607">
            <v>1</v>
          </cell>
        </row>
        <row r="608">
          <cell r="A608">
            <v>607</v>
          </cell>
          <cell r="B608">
            <v>7900</v>
          </cell>
          <cell r="C608" t="str">
            <v>東名中学校</v>
          </cell>
          <cell r="D608" t="str">
            <v>体育館</v>
          </cell>
          <cell r="F608" t="str">
            <v>RC</v>
          </cell>
          <cell r="H608">
            <v>2</v>
          </cell>
          <cell r="J608">
            <v>855.14</v>
          </cell>
          <cell r="N608">
            <v>26724</v>
          </cell>
          <cell r="O608" t="b">
            <v>1</v>
          </cell>
          <cell r="P608">
            <v>1</v>
          </cell>
          <cell r="R608" t="b">
            <v>0</v>
          </cell>
          <cell r="S608">
            <v>0</v>
          </cell>
          <cell r="T608">
            <v>606</v>
          </cell>
        </row>
        <row r="609">
          <cell r="A609">
            <v>608</v>
          </cell>
          <cell r="B609">
            <v>7900</v>
          </cell>
          <cell r="C609" t="str">
            <v>東名中学校</v>
          </cell>
          <cell r="D609" t="str">
            <v>北棟校舎</v>
          </cell>
          <cell r="F609" t="str">
            <v>RC</v>
          </cell>
          <cell r="H609">
            <v>4</v>
          </cell>
          <cell r="J609">
            <v>2448.9699999999998</v>
          </cell>
          <cell r="K609">
            <v>264.93</v>
          </cell>
          <cell r="L609">
            <v>47.68</v>
          </cell>
          <cell r="N609">
            <v>28949</v>
          </cell>
          <cell r="O609" t="b">
            <v>1</v>
          </cell>
          <cell r="P609">
            <v>1</v>
          </cell>
          <cell r="R609" t="b">
            <v>0</v>
          </cell>
          <cell r="S609">
            <v>0</v>
          </cell>
          <cell r="T609">
            <v>606</v>
          </cell>
        </row>
        <row r="610">
          <cell r="A610">
            <v>609</v>
          </cell>
          <cell r="B610">
            <v>7900</v>
          </cell>
          <cell r="C610" t="str">
            <v>東名中学校</v>
          </cell>
          <cell r="D610" t="str">
            <v>渡り廊下（北・南）</v>
          </cell>
          <cell r="F610" t="str">
            <v>RC</v>
          </cell>
          <cell r="H610">
            <v>3</v>
          </cell>
          <cell r="J610">
            <v>264.93</v>
          </cell>
          <cell r="N610">
            <v>28949</v>
          </cell>
          <cell r="O610" t="b">
            <v>0</v>
          </cell>
          <cell r="P610">
            <v>0</v>
          </cell>
          <cell r="Q610">
            <v>608</v>
          </cell>
          <cell r="R610" t="b">
            <v>0</v>
          </cell>
          <cell r="S610">
            <v>0</v>
          </cell>
          <cell r="T610">
            <v>606</v>
          </cell>
        </row>
        <row r="611">
          <cell r="A611">
            <v>610</v>
          </cell>
          <cell r="B611">
            <v>7900</v>
          </cell>
          <cell r="C611" t="str">
            <v>東名中学校</v>
          </cell>
          <cell r="D611" t="str">
            <v>プール更衣室</v>
          </cell>
          <cell r="F611" t="str">
            <v>W</v>
          </cell>
          <cell r="H611">
            <v>1</v>
          </cell>
          <cell r="J611">
            <v>58.38</v>
          </cell>
          <cell r="N611">
            <v>29068</v>
          </cell>
          <cell r="O611" t="b">
            <v>1</v>
          </cell>
          <cell r="P611">
            <v>1</v>
          </cell>
          <cell r="R611" t="b">
            <v>0</v>
          </cell>
          <cell r="S611">
            <v>0</v>
          </cell>
          <cell r="T611">
            <v>606</v>
          </cell>
        </row>
        <row r="612">
          <cell r="A612">
            <v>611</v>
          </cell>
          <cell r="B612">
            <v>7900</v>
          </cell>
          <cell r="C612" t="str">
            <v>東名中学校</v>
          </cell>
          <cell r="D612" t="str">
            <v>部室</v>
          </cell>
          <cell r="F612" t="str">
            <v>CB</v>
          </cell>
          <cell r="H612">
            <v>1</v>
          </cell>
          <cell r="J612">
            <v>73.45</v>
          </cell>
          <cell r="N612">
            <v>30772</v>
          </cell>
          <cell r="O612" t="b">
            <v>1</v>
          </cell>
          <cell r="P612">
            <v>1</v>
          </cell>
          <cell r="R612" t="b">
            <v>0</v>
          </cell>
          <cell r="S612">
            <v>0</v>
          </cell>
          <cell r="T612">
            <v>606</v>
          </cell>
        </row>
        <row r="613">
          <cell r="A613">
            <v>612</v>
          </cell>
          <cell r="B613">
            <v>7900</v>
          </cell>
          <cell r="C613" t="str">
            <v>東名中学校</v>
          </cell>
          <cell r="D613" t="str">
            <v>体育器具庫</v>
          </cell>
          <cell r="F613" t="str">
            <v>CB</v>
          </cell>
          <cell r="H613">
            <v>1</v>
          </cell>
          <cell r="J613">
            <v>27.18</v>
          </cell>
          <cell r="N613">
            <v>31476</v>
          </cell>
          <cell r="O613" t="b">
            <v>1</v>
          </cell>
          <cell r="P613">
            <v>1</v>
          </cell>
          <cell r="R613" t="b">
            <v>0</v>
          </cell>
          <cell r="S613">
            <v>0</v>
          </cell>
          <cell r="T613">
            <v>606</v>
          </cell>
        </row>
        <row r="614">
          <cell r="A614">
            <v>613</v>
          </cell>
          <cell r="B614">
            <v>7900</v>
          </cell>
          <cell r="C614" t="str">
            <v>東名中学校</v>
          </cell>
          <cell r="D614" t="str">
            <v>部室</v>
          </cell>
          <cell r="F614" t="str">
            <v>CB</v>
          </cell>
          <cell r="H614">
            <v>1</v>
          </cell>
          <cell r="J614">
            <v>85.69</v>
          </cell>
          <cell r="N614">
            <v>31647</v>
          </cell>
          <cell r="O614" t="b">
            <v>1</v>
          </cell>
          <cell r="P614">
            <v>1</v>
          </cell>
          <cell r="R614" t="b">
            <v>0</v>
          </cell>
          <cell r="S614">
            <v>0</v>
          </cell>
          <cell r="T614">
            <v>606</v>
          </cell>
        </row>
        <row r="615">
          <cell r="A615">
            <v>614</v>
          </cell>
          <cell r="B615">
            <v>7900</v>
          </cell>
          <cell r="C615" t="str">
            <v>東名中学校</v>
          </cell>
          <cell r="D615" t="str">
            <v>渡り廊下（体・南）</v>
          </cell>
          <cell r="F615" t="str">
            <v>S</v>
          </cell>
          <cell r="H615">
            <v>1</v>
          </cell>
          <cell r="J615">
            <v>41.98</v>
          </cell>
          <cell r="N615">
            <v>35156</v>
          </cell>
          <cell r="O615" t="b">
            <v>0</v>
          </cell>
          <cell r="P615">
            <v>0</v>
          </cell>
          <cell r="Q615">
            <v>606</v>
          </cell>
          <cell r="R615" t="b">
            <v>0</v>
          </cell>
          <cell r="S615">
            <v>0</v>
          </cell>
          <cell r="T615">
            <v>606</v>
          </cell>
        </row>
        <row r="616">
          <cell r="A616">
            <v>615</v>
          </cell>
          <cell r="B616">
            <v>7900</v>
          </cell>
          <cell r="C616" t="str">
            <v>東名中学校</v>
          </cell>
          <cell r="D616" t="str">
            <v>昇降機棟</v>
          </cell>
          <cell r="E616" t="str">
            <v>北棟校舎</v>
          </cell>
          <cell r="F616" t="str">
            <v>S</v>
          </cell>
          <cell r="H616">
            <v>4</v>
          </cell>
          <cell r="J616">
            <v>47.68</v>
          </cell>
          <cell r="N616">
            <v>39532</v>
          </cell>
          <cell r="O616" t="b">
            <v>0</v>
          </cell>
          <cell r="P616">
            <v>0</v>
          </cell>
          <cell r="Q616">
            <v>608</v>
          </cell>
          <cell r="R616" t="b">
            <v>0</v>
          </cell>
          <cell r="S616">
            <v>0</v>
          </cell>
          <cell r="T616">
            <v>606</v>
          </cell>
        </row>
        <row r="617">
          <cell r="A617">
            <v>616</v>
          </cell>
          <cell r="B617">
            <v>7900</v>
          </cell>
          <cell r="C617" t="str">
            <v>林中学校</v>
          </cell>
          <cell r="D617" t="str">
            <v>南棟校舎</v>
          </cell>
          <cell r="F617" t="str">
            <v>RC</v>
          </cell>
          <cell r="H617">
            <v>4</v>
          </cell>
          <cell r="J617">
            <v>4580.6000000000004</v>
          </cell>
          <cell r="K617">
            <v>49.8</v>
          </cell>
          <cell r="N617">
            <v>28185</v>
          </cell>
          <cell r="O617" t="b">
            <v>1</v>
          </cell>
          <cell r="P617">
            <v>1</v>
          </cell>
          <cell r="R617" t="b">
            <v>1</v>
          </cell>
          <cell r="S617">
            <v>1</v>
          </cell>
        </row>
        <row r="618">
          <cell r="A618">
            <v>617</v>
          </cell>
          <cell r="B618">
            <v>7900</v>
          </cell>
          <cell r="C618" t="str">
            <v>林中学校</v>
          </cell>
          <cell r="D618" t="str">
            <v>西棟校舎</v>
          </cell>
          <cell r="F618" t="str">
            <v>RC</v>
          </cell>
          <cell r="H618">
            <v>4</v>
          </cell>
          <cell r="J618">
            <v>1381.23</v>
          </cell>
          <cell r="K618">
            <v>76.459999999999994</v>
          </cell>
          <cell r="N618">
            <v>28185</v>
          </cell>
          <cell r="O618" t="b">
            <v>1</v>
          </cell>
          <cell r="P618">
            <v>1</v>
          </cell>
          <cell r="R618" t="b">
            <v>0</v>
          </cell>
          <cell r="S618">
            <v>0</v>
          </cell>
          <cell r="T618">
            <v>616</v>
          </cell>
        </row>
        <row r="619">
          <cell r="A619">
            <v>618</v>
          </cell>
          <cell r="B619">
            <v>7900</v>
          </cell>
          <cell r="C619" t="str">
            <v>林中学校</v>
          </cell>
          <cell r="D619" t="str">
            <v>渡り廊下（西・南）</v>
          </cell>
          <cell r="E619" t="str">
            <v>西棟校舎</v>
          </cell>
          <cell r="F619" t="str">
            <v>RC</v>
          </cell>
          <cell r="H619">
            <v>4</v>
          </cell>
          <cell r="J619">
            <v>76.459999999999994</v>
          </cell>
          <cell r="N619">
            <v>28185</v>
          </cell>
          <cell r="O619" t="b">
            <v>0</v>
          </cell>
          <cell r="P619">
            <v>0</v>
          </cell>
          <cell r="Q619">
            <v>617</v>
          </cell>
          <cell r="R619" t="b">
            <v>0</v>
          </cell>
          <cell r="S619">
            <v>0</v>
          </cell>
          <cell r="T619">
            <v>616</v>
          </cell>
        </row>
        <row r="620">
          <cell r="A620">
            <v>619</v>
          </cell>
          <cell r="B620">
            <v>7900</v>
          </cell>
          <cell r="C620" t="str">
            <v>林中学校</v>
          </cell>
          <cell r="D620" t="str">
            <v>体育館</v>
          </cell>
          <cell r="F620" t="str">
            <v>RC</v>
          </cell>
          <cell r="H620">
            <v>2</v>
          </cell>
          <cell r="J620">
            <v>914.5</v>
          </cell>
          <cell r="K620">
            <v>22.83</v>
          </cell>
          <cell r="N620">
            <v>28338</v>
          </cell>
          <cell r="O620" t="b">
            <v>1</v>
          </cell>
          <cell r="P620">
            <v>1</v>
          </cell>
          <cell r="R620" t="b">
            <v>0</v>
          </cell>
          <cell r="S620">
            <v>0</v>
          </cell>
          <cell r="T620">
            <v>616</v>
          </cell>
        </row>
        <row r="621">
          <cell r="A621">
            <v>620</v>
          </cell>
          <cell r="B621">
            <v>7900</v>
          </cell>
          <cell r="C621" t="str">
            <v>林中学校</v>
          </cell>
          <cell r="D621" t="str">
            <v>渡り廊下（体・南）</v>
          </cell>
          <cell r="E621" t="str">
            <v>体育館</v>
          </cell>
          <cell r="F621" t="str">
            <v>S</v>
          </cell>
          <cell r="H621">
            <v>1</v>
          </cell>
          <cell r="J621">
            <v>22.83</v>
          </cell>
          <cell r="N621">
            <v>28338</v>
          </cell>
          <cell r="O621" t="b">
            <v>0</v>
          </cell>
          <cell r="P621">
            <v>0</v>
          </cell>
          <cell r="Q621">
            <v>619</v>
          </cell>
          <cell r="R621" t="b">
            <v>0</v>
          </cell>
          <cell r="S621">
            <v>0</v>
          </cell>
          <cell r="T621">
            <v>616</v>
          </cell>
        </row>
        <row r="622">
          <cell r="A622">
            <v>621</v>
          </cell>
          <cell r="B622">
            <v>7900</v>
          </cell>
          <cell r="C622" t="str">
            <v>林中学校</v>
          </cell>
          <cell r="D622" t="str">
            <v>プール更衣室</v>
          </cell>
          <cell r="F622" t="str">
            <v>W</v>
          </cell>
          <cell r="H622">
            <v>1</v>
          </cell>
          <cell r="J622">
            <v>61.27</v>
          </cell>
          <cell r="N622">
            <v>29053</v>
          </cell>
          <cell r="O622" t="b">
            <v>1</v>
          </cell>
          <cell r="P622">
            <v>1</v>
          </cell>
          <cell r="R622" t="b">
            <v>0</v>
          </cell>
          <cell r="S622">
            <v>0</v>
          </cell>
          <cell r="T622">
            <v>616</v>
          </cell>
        </row>
        <row r="623">
          <cell r="A623">
            <v>622</v>
          </cell>
          <cell r="B623">
            <v>7900</v>
          </cell>
          <cell r="C623" t="str">
            <v>林中学校</v>
          </cell>
          <cell r="D623" t="str">
            <v>部室</v>
          </cell>
          <cell r="F623" t="str">
            <v>CB</v>
          </cell>
          <cell r="H623">
            <v>1</v>
          </cell>
          <cell r="J623">
            <v>92.33</v>
          </cell>
          <cell r="N623">
            <v>30606</v>
          </cell>
          <cell r="O623" t="b">
            <v>1</v>
          </cell>
          <cell r="P623">
            <v>1</v>
          </cell>
          <cell r="R623" t="b">
            <v>0</v>
          </cell>
          <cell r="S623">
            <v>0</v>
          </cell>
          <cell r="T623">
            <v>616</v>
          </cell>
        </row>
        <row r="624">
          <cell r="A624">
            <v>623</v>
          </cell>
          <cell r="B624">
            <v>7900</v>
          </cell>
          <cell r="C624" t="str">
            <v>林中学校</v>
          </cell>
          <cell r="D624" t="str">
            <v>体育器具庫</v>
          </cell>
          <cell r="F624" t="str">
            <v>CB</v>
          </cell>
          <cell r="H624">
            <v>1</v>
          </cell>
          <cell r="J624">
            <v>27.18</v>
          </cell>
          <cell r="N624">
            <v>31491</v>
          </cell>
          <cell r="O624" t="b">
            <v>1</v>
          </cell>
          <cell r="P624">
            <v>1</v>
          </cell>
          <cell r="R624" t="b">
            <v>0</v>
          </cell>
          <cell r="S624">
            <v>0</v>
          </cell>
          <cell r="T624">
            <v>616</v>
          </cell>
        </row>
        <row r="625">
          <cell r="A625">
            <v>624</v>
          </cell>
          <cell r="B625">
            <v>7900</v>
          </cell>
          <cell r="C625" t="str">
            <v>林中学校</v>
          </cell>
          <cell r="D625" t="str">
            <v>武道場</v>
          </cell>
          <cell r="F625" t="str">
            <v>S</v>
          </cell>
          <cell r="H625">
            <v>1</v>
          </cell>
          <cell r="J625">
            <v>355.31</v>
          </cell>
          <cell r="K625">
            <v>21.6</v>
          </cell>
          <cell r="N625">
            <v>34059</v>
          </cell>
          <cell r="O625" t="b">
            <v>1</v>
          </cell>
          <cell r="P625">
            <v>1</v>
          </cell>
          <cell r="R625" t="b">
            <v>0</v>
          </cell>
          <cell r="S625">
            <v>0</v>
          </cell>
          <cell r="T625">
            <v>616</v>
          </cell>
        </row>
        <row r="626">
          <cell r="A626">
            <v>625</v>
          </cell>
          <cell r="B626">
            <v>7900</v>
          </cell>
          <cell r="C626" t="str">
            <v>林中学校</v>
          </cell>
          <cell r="D626" t="str">
            <v>渡り廊下（武・体）</v>
          </cell>
          <cell r="F626" t="str">
            <v>RC</v>
          </cell>
          <cell r="H626">
            <v>1</v>
          </cell>
          <cell r="J626">
            <v>21.6</v>
          </cell>
          <cell r="N626">
            <v>34043</v>
          </cell>
          <cell r="O626" t="b">
            <v>0</v>
          </cell>
          <cell r="P626">
            <v>0</v>
          </cell>
          <cell r="Q626">
            <v>624</v>
          </cell>
          <cell r="R626" t="b">
            <v>0</v>
          </cell>
          <cell r="S626">
            <v>0</v>
          </cell>
          <cell r="T626">
            <v>616</v>
          </cell>
        </row>
        <row r="627">
          <cell r="A627">
            <v>626</v>
          </cell>
          <cell r="B627">
            <v>7900</v>
          </cell>
          <cell r="C627" t="str">
            <v>林中学校</v>
          </cell>
          <cell r="D627" t="str">
            <v>昇降機棟</v>
          </cell>
          <cell r="E627" t="str">
            <v>南棟校舎</v>
          </cell>
          <cell r="F627" t="str">
            <v>S</v>
          </cell>
          <cell r="H627">
            <v>4</v>
          </cell>
          <cell r="J627">
            <v>49.8</v>
          </cell>
          <cell r="N627">
            <v>39528</v>
          </cell>
          <cell r="O627" t="b">
            <v>0</v>
          </cell>
          <cell r="P627">
            <v>0</v>
          </cell>
          <cell r="Q627">
            <v>616</v>
          </cell>
          <cell r="R627" t="b">
            <v>0</v>
          </cell>
          <cell r="S627">
            <v>0</v>
          </cell>
          <cell r="T627">
            <v>616</v>
          </cell>
        </row>
        <row r="628">
          <cell r="A628">
            <v>627</v>
          </cell>
          <cell r="B628">
            <v>7900</v>
          </cell>
          <cell r="C628" t="str">
            <v>藤塚中学校</v>
          </cell>
          <cell r="D628" t="str">
            <v>北棟校舎</v>
          </cell>
          <cell r="E628" t="str">
            <v>体育館</v>
          </cell>
          <cell r="F628" t="str">
            <v>RC</v>
          </cell>
          <cell r="H628">
            <v>3</v>
          </cell>
          <cell r="J628">
            <v>4810.45</v>
          </cell>
          <cell r="K628">
            <v>119.65</v>
          </cell>
          <cell r="N628">
            <v>30776</v>
          </cell>
          <cell r="O628" t="b">
            <v>1</v>
          </cell>
          <cell r="P628">
            <v>1</v>
          </cell>
          <cell r="R628" t="b">
            <v>1</v>
          </cell>
          <cell r="S628">
            <v>1</v>
          </cell>
        </row>
        <row r="629">
          <cell r="A629">
            <v>628</v>
          </cell>
          <cell r="B629">
            <v>7900</v>
          </cell>
          <cell r="C629" t="str">
            <v>藤塚中学校</v>
          </cell>
          <cell r="D629" t="str">
            <v>南棟校舎</v>
          </cell>
          <cell r="F629" t="str">
            <v>RC</v>
          </cell>
          <cell r="H629">
            <v>4</v>
          </cell>
          <cell r="J629">
            <v>3694.18</v>
          </cell>
          <cell r="K629">
            <v>18.28</v>
          </cell>
          <cell r="L629">
            <v>75.959999999999994</v>
          </cell>
          <cell r="N629">
            <v>30776</v>
          </cell>
          <cell r="O629" t="b">
            <v>1</v>
          </cell>
          <cell r="P629">
            <v>1</v>
          </cell>
          <cell r="R629" t="b">
            <v>0</v>
          </cell>
          <cell r="S629">
            <v>0</v>
          </cell>
          <cell r="T629">
            <v>627</v>
          </cell>
        </row>
        <row r="630">
          <cell r="A630">
            <v>629</v>
          </cell>
          <cell r="B630">
            <v>7900</v>
          </cell>
          <cell r="C630" t="str">
            <v>藤塚中学校</v>
          </cell>
          <cell r="D630" t="str">
            <v>渡廊下（南・北）</v>
          </cell>
          <cell r="E630" t="str">
            <v>南棟校舎　渡り廊下EXP.Jまで</v>
          </cell>
          <cell r="F630" t="str">
            <v>RC</v>
          </cell>
          <cell r="H630">
            <v>3</v>
          </cell>
          <cell r="J630">
            <v>18.28</v>
          </cell>
          <cell r="N630">
            <v>30776</v>
          </cell>
          <cell r="O630" t="b">
            <v>0</v>
          </cell>
          <cell r="P630">
            <v>0</v>
          </cell>
          <cell r="Q630">
            <v>628</v>
          </cell>
          <cell r="R630" t="b">
            <v>0</v>
          </cell>
          <cell r="S630">
            <v>0</v>
          </cell>
          <cell r="T630">
            <v>627</v>
          </cell>
        </row>
        <row r="631">
          <cell r="A631">
            <v>630</v>
          </cell>
          <cell r="B631">
            <v>7900</v>
          </cell>
          <cell r="C631" t="str">
            <v>藤塚中学校</v>
          </cell>
          <cell r="D631" t="str">
            <v>渡廊下（北・南）</v>
          </cell>
          <cell r="E631" t="str">
            <v>北棟校舎</v>
          </cell>
          <cell r="F631" t="str">
            <v>RC</v>
          </cell>
          <cell r="H631">
            <v>3</v>
          </cell>
          <cell r="J631">
            <v>119.65</v>
          </cell>
          <cell r="N631">
            <v>30776</v>
          </cell>
          <cell r="O631" t="b">
            <v>0</v>
          </cell>
          <cell r="P631">
            <v>0</v>
          </cell>
          <cell r="Q631">
            <v>627</v>
          </cell>
          <cell r="R631" t="b">
            <v>0</v>
          </cell>
          <cell r="S631">
            <v>0</v>
          </cell>
          <cell r="T631">
            <v>627</v>
          </cell>
        </row>
        <row r="632">
          <cell r="A632">
            <v>631</v>
          </cell>
          <cell r="B632">
            <v>7900</v>
          </cell>
          <cell r="C632" t="str">
            <v>藤塚中学校</v>
          </cell>
          <cell r="D632" t="str">
            <v>プール更衣室</v>
          </cell>
          <cell r="F632" t="str">
            <v>RC</v>
          </cell>
          <cell r="H632">
            <v>1</v>
          </cell>
          <cell r="J632">
            <v>62.46</v>
          </cell>
          <cell r="N632">
            <v>30865</v>
          </cell>
          <cell r="O632" t="b">
            <v>1</v>
          </cell>
          <cell r="P632">
            <v>1</v>
          </cell>
          <cell r="R632" t="b">
            <v>0</v>
          </cell>
          <cell r="S632">
            <v>0</v>
          </cell>
          <cell r="T632">
            <v>627</v>
          </cell>
        </row>
        <row r="633">
          <cell r="A633">
            <v>632</v>
          </cell>
          <cell r="B633">
            <v>7900</v>
          </cell>
          <cell r="C633" t="str">
            <v>藤塚中学校</v>
          </cell>
          <cell r="D633" t="str">
            <v>部室</v>
          </cell>
          <cell r="F633" t="str">
            <v>RC</v>
          </cell>
          <cell r="H633">
            <v>1</v>
          </cell>
          <cell r="J633">
            <v>69.14</v>
          </cell>
          <cell r="N633">
            <v>30865</v>
          </cell>
          <cell r="O633" t="b">
            <v>1</v>
          </cell>
          <cell r="P633">
            <v>1</v>
          </cell>
          <cell r="R633" t="b">
            <v>0</v>
          </cell>
          <cell r="S633">
            <v>0</v>
          </cell>
          <cell r="T633">
            <v>627</v>
          </cell>
        </row>
        <row r="634">
          <cell r="A634">
            <v>633</v>
          </cell>
          <cell r="B634">
            <v>7900</v>
          </cell>
          <cell r="C634" t="str">
            <v>藤塚中学校</v>
          </cell>
          <cell r="D634" t="str">
            <v>部室</v>
          </cell>
          <cell r="F634" t="str">
            <v>RC</v>
          </cell>
          <cell r="H634">
            <v>1</v>
          </cell>
          <cell r="J634">
            <v>79.02</v>
          </cell>
          <cell r="N634">
            <v>30865</v>
          </cell>
          <cell r="O634" t="b">
            <v>1</v>
          </cell>
          <cell r="P634">
            <v>1</v>
          </cell>
          <cell r="R634" t="b">
            <v>0</v>
          </cell>
          <cell r="S634">
            <v>0</v>
          </cell>
          <cell r="T634">
            <v>627</v>
          </cell>
        </row>
        <row r="635">
          <cell r="A635">
            <v>634</v>
          </cell>
          <cell r="B635">
            <v>7900</v>
          </cell>
          <cell r="C635" t="str">
            <v>藤塚中学校</v>
          </cell>
          <cell r="D635" t="str">
            <v>西棟校舎</v>
          </cell>
          <cell r="F635" t="str">
            <v>RC</v>
          </cell>
          <cell r="H635">
            <v>4</v>
          </cell>
          <cell r="J635">
            <v>389.77</v>
          </cell>
          <cell r="N635">
            <v>33307</v>
          </cell>
          <cell r="O635" t="b">
            <v>1</v>
          </cell>
          <cell r="P635">
            <v>1</v>
          </cell>
          <cell r="R635" t="b">
            <v>0</v>
          </cell>
          <cell r="S635">
            <v>0</v>
          </cell>
          <cell r="T635">
            <v>627</v>
          </cell>
        </row>
        <row r="636">
          <cell r="A636">
            <v>635</v>
          </cell>
          <cell r="B636">
            <v>7900</v>
          </cell>
          <cell r="C636" t="str">
            <v>藤塚中学校</v>
          </cell>
          <cell r="D636" t="str">
            <v>昇降機棟</v>
          </cell>
          <cell r="E636" t="str">
            <v>南棟校舎　</v>
          </cell>
          <cell r="F636" t="str">
            <v>S</v>
          </cell>
          <cell r="H636">
            <v>4</v>
          </cell>
          <cell r="J636">
            <v>75.959999999999994</v>
          </cell>
          <cell r="N636">
            <v>39703</v>
          </cell>
          <cell r="O636" t="b">
            <v>0</v>
          </cell>
          <cell r="P636">
            <v>0</v>
          </cell>
          <cell r="Q636">
            <v>628</v>
          </cell>
          <cell r="R636" t="b">
            <v>0</v>
          </cell>
          <cell r="S636">
            <v>0</v>
          </cell>
          <cell r="T636">
            <v>627</v>
          </cell>
        </row>
        <row r="637">
          <cell r="A637">
            <v>636</v>
          </cell>
          <cell r="B637">
            <v>7900</v>
          </cell>
          <cell r="C637" t="str">
            <v>藤塚中学校</v>
          </cell>
          <cell r="D637" t="str">
            <v>簡易機械室棟</v>
          </cell>
          <cell r="F637" t="str">
            <v>RC</v>
          </cell>
          <cell r="H637">
            <v>1</v>
          </cell>
          <cell r="J637">
            <v>24</v>
          </cell>
          <cell r="N637">
            <v>30776</v>
          </cell>
          <cell r="O637" t="b">
            <v>1</v>
          </cell>
          <cell r="P637">
            <v>1</v>
          </cell>
          <cell r="R637" t="b">
            <v>0</v>
          </cell>
          <cell r="S637">
            <v>0</v>
          </cell>
          <cell r="T637">
            <v>627</v>
          </cell>
        </row>
        <row r="638">
          <cell r="A638">
            <v>637</v>
          </cell>
          <cell r="B638">
            <v>7900</v>
          </cell>
          <cell r="C638" t="str">
            <v>藤塚中学校</v>
          </cell>
          <cell r="D638" t="str">
            <v>簡易機械室棟</v>
          </cell>
          <cell r="F638" t="str">
            <v>RC</v>
          </cell>
          <cell r="H638">
            <v>1</v>
          </cell>
          <cell r="J638">
            <v>11.34</v>
          </cell>
          <cell r="N638">
            <v>30776</v>
          </cell>
          <cell r="O638" t="b">
            <v>1</v>
          </cell>
          <cell r="P638">
            <v>1</v>
          </cell>
          <cell r="R638" t="b">
            <v>0</v>
          </cell>
          <cell r="S638">
            <v>0</v>
          </cell>
          <cell r="T638">
            <v>627</v>
          </cell>
        </row>
        <row r="639">
          <cell r="A639">
            <v>638</v>
          </cell>
          <cell r="B639">
            <v>7900</v>
          </cell>
          <cell r="C639" t="str">
            <v>藤塚中学校</v>
          </cell>
          <cell r="D639" t="str">
            <v>物置</v>
          </cell>
          <cell r="F639" t="str">
            <v>RC</v>
          </cell>
          <cell r="H639">
            <v>1</v>
          </cell>
          <cell r="J639">
            <v>17.239999999999998</v>
          </cell>
          <cell r="N639">
            <v>30776</v>
          </cell>
          <cell r="O639" t="b">
            <v>1</v>
          </cell>
          <cell r="P639">
            <v>1</v>
          </cell>
          <cell r="R639" t="b">
            <v>0</v>
          </cell>
          <cell r="S639">
            <v>0</v>
          </cell>
          <cell r="T639">
            <v>627</v>
          </cell>
        </row>
        <row r="640">
          <cell r="A640">
            <v>639</v>
          </cell>
          <cell r="B640">
            <v>7900</v>
          </cell>
          <cell r="C640" t="str">
            <v>森の里中学校</v>
          </cell>
          <cell r="D640" t="str">
            <v>部室</v>
          </cell>
          <cell r="F640" t="str">
            <v>RC</v>
          </cell>
          <cell r="H640">
            <v>1</v>
          </cell>
          <cell r="J640">
            <v>160.52000000000001</v>
          </cell>
          <cell r="N640">
            <v>31136</v>
          </cell>
          <cell r="O640" t="b">
            <v>1</v>
          </cell>
          <cell r="P640">
            <v>1</v>
          </cell>
          <cell r="R640" t="b">
            <v>0</v>
          </cell>
          <cell r="S640">
            <v>0</v>
          </cell>
          <cell r="T640">
            <v>641</v>
          </cell>
        </row>
        <row r="641">
          <cell r="A641">
            <v>640</v>
          </cell>
          <cell r="B641">
            <v>7900</v>
          </cell>
          <cell r="C641" t="str">
            <v>森の里中学校</v>
          </cell>
          <cell r="D641" t="str">
            <v>倉庫</v>
          </cell>
          <cell r="F641" t="str">
            <v>RC</v>
          </cell>
          <cell r="H641">
            <v>1</v>
          </cell>
          <cell r="J641">
            <v>27.84</v>
          </cell>
          <cell r="N641">
            <v>31136</v>
          </cell>
          <cell r="O641" t="b">
            <v>1</v>
          </cell>
          <cell r="P641">
            <v>1</v>
          </cell>
          <cell r="R641" t="b">
            <v>0</v>
          </cell>
          <cell r="S641">
            <v>0</v>
          </cell>
          <cell r="T641">
            <v>641</v>
          </cell>
        </row>
        <row r="642">
          <cell r="A642">
            <v>641</v>
          </cell>
          <cell r="B642">
            <v>7900</v>
          </cell>
          <cell r="C642" t="str">
            <v>森の里中学校</v>
          </cell>
          <cell r="D642" t="str">
            <v>南棟、北棟、西棟校舎</v>
          </cell>
          <cell r="F642" t="str">
            <v>RC</v>
          </cell>
          <cell r="H642">
            <v>4</v>
          </cell>
          <cell r="J642">
            <v>6183</v>
          </cell>
          <cell r="K642">
            <v>89.04</v>
          </cell>
          <cell r="N642">
            <v>31506</v>
          </cell>
          <cell r="O642" t="b">
            <v>1</v>
          </cell>
          <cell r="P642">
            <v>3</v>
          </cell>
          <cell r="R642" t="b">
            <v>1</v>
          </cell>
          <cell r="S642">
            <v>1</v>
          </cell>
        </row>
        <row r="643">
          <cell r="A643">
            <v>642</v>
          </cell>
          <cell r="B643">
            <v>7900</v>
          </cell>
          <cell r="C643" t="str">
            <v>森の里中学校</v>
          </cell>
          <cell r="D643" t="str">
            <v>体育館</v>
          </cell>
          <cell r="F643" t="str">
            <v>SRC</v>
          </cell>
          <cell r="H643">
            <v>1</v>
          </cell>
          <cell r="J643">
            <v>1382.49</v>
          </cell>
          <cell r="N643">
            <v>31506</v>
          </cell>
          <cell r="O643" t="b">
            <v>1</v>
          </cell>
          <cell r="P643">
            <v>1</v>
          </cell>
          <cell r="R643" t="b">
            <v>0</v>
          </cell>
          <cell r="S643">
            <v>0</v>
          </cell>
          <cell r="T643">
            <v>641</v>
          </cell>
        </row>
        <row r="644">
          <cell r="A644">
            <v>643</v>
          </cell>
          <cell r="B644">
            <v>7900</v>
          </cell>
          <cell r="C644" t="str">
            <v>森の里中学校</v>
          </cell>
          <cell r="D644" t="str">
            <v>プール更衣室</v>
          </cell>
          <cell r="F644" t="str">
            <v>CB</v>
          </cell>
          <cell r="H644">
            <v>1</v>
          </cell>
          <cell r="J644">
            <v>62.05</v>
          </cell>
          <cell r="N644">
            <v>31588</v>
          </cell>
          <cell r="O644" t="b">
            <v>1</v>
          </cell>
          <cell r="P644">
            <v>1</v>
          </cell>
          <cell r="R644" t="b">
            <v>0</v>
          </cell>
          <cell r="S644">
            <v>0</v>
          </cell>
          <cell r="T644">
            <v>641</v>
          </cell>
        </row>
        <row r="645">
          <cell r="A645">
            <v>644</v>
          </cell>
          <cell r="B645">
            <v>7900</v>
          </cell>
          <cell r="C645" t="str">
            <v>森の里中学校</v>
          </cell>
          <cell r="D645" t="str">
            <v>屋外便所</v>
          </cell>
          <cell r="F645" t="str">
            <v>CB</v>
          </cell>
          <cell r="H645">
            <v>1</v>
          </cell>
          <cell r="J645">
            <v>38.619999999999997</v>
          </cell>
          <cell r="N645">
            <v>38300</v>
          </cell>
          <cell r="O645" t="b">
            <v>1</v>
          </cell>
          <cell r="P645">
            <v>1</v>
          </cell>
          <cell r="R645" t="b">
            <v>0</v>
          </cell>
          <cell r="S645">
            <v>0</v>
          </cell>
          <cell r="T645">
            <v>641</v>
          </cell>
        </row>
        <row r="646">
          <cell r="A646">
            <v>645</v>
          </cell>
          <cell r="B646">
            <v>7900</v>
          </cell>
          <cell r="C646" t="str">
            <v>森の里中学校</v>
          </cell>
          <cell r="D646" t="str">
            <v>昇降機棟</v>
          </cell>
          <cell r="E646" t="str">
            <v>南棟校舎</v>
          </cell>
          <cell r="F646" t="str">
            <v>S</v>
          </cell>
          <cell r="H646">
            <v>4</v>
          </cell>
          <cell r="J646">
            <v>89.04</v>
          </cell>
          <cell r="N646">
            <v>39751</v>
          </cell>
          <cell r="O646" t="b">
            <v>0</v>
          </cell>
          <cell r="P646">
            <v>0</v>
          </cell>
          <cell r="Q646">
            <v>641</v>
          </cell>
          <cell r="R646" t="b">
            <v>0</v>
          </cell>
          <cell r="S646">
            <v>0</v>
          </cell>
          <cell r="T646">
            <v>641</v>
          </cell>
        </row>
        <row r="647">
          <cell r="A647">
            <v>646</v>
          </cell>
          <cell r="B647">
            <v>7900</v>
          </cell>
          <cell r="C647" t="str">
            <v>依知中学校</v>
          </cell>
          <cell r="D647" t="str">
            <v>南棟校舎</v>
          </cell>
          <cell r="F647" t="str">
            <v>RC</v>
          </cell>
          <cell r="H647">
            <v>4</v>
          </cell>
          <cell r="J647">
            <v>3317.31</v>
          </cell>
          <cell r="K647">
            <v>58.08</v>
          </cell>
          <cell r="N647">
            <v>31625</v>
          </cell>
          <cell r="O647" t="b">
            <v>1</v>
          </cell>
          <cell r="P647">
            <v>1</v>
          </cell>
          <cell r="R647" t="b">
            <v>1</v>
          </cell>
          <cell r="S647">
            <v>1</v>
          </cell>
        </row>
        <row r="648">
          <cell r="A648">
            <v>647</v>
          </cell>
          <cell r="B648">
            <v>7900</v>
          </cell>
          <cell r="C648" t="str">
            <v>依知中学校</v>
          </cell>
          <cell r="D648" t="str">
            <v>北棟校舎</v>
          </cell>
          <cell r="F648" t="str">
            <v>RC</v>
          </cell>
          <cell r="H648">
            <v>2</v>
          </cell>
          <cell r="J648">
            <v>1893</v>
          </cell>
          <cell r="N648">
            <v>31625</v>
          </cell>
          <cell r="O648" t="b">
            <v>1</v>
          </cell>
          <cell r="P648">
            <v>1</v>
          </cell>
          <cell r="R648" t="b">
            <v>0</v>
          </cell>
          <cell r="S648">
            <v>0</v>
          </cell>
          <cell r="T648">
            <v>646</v>
          </cell>
        </row>
        <row r="649">
          <cell r="A649">
            <v>648</v>
          </cell>
          <cell r="B649">
            <v>7900</v>
          </cell>
          <cell r="C649" t="str">
            <v>依知中学校</v>
          </cell>
          <cell r="D649" t="str">
            <v>体育館</v>
          </cell>
          <cell r="F649" t="str">
            <v>RC</v>
          </cell>
          <cell r="H649">
            <v>4</v>
          </cell>
          <cell r="J649">
            <v>3483.76</v>
          </cell>
          <cell r="N649">
            <v>31625</v>
          </cell>
          <cell r="O649" t="b">
            <v>1</v>
          </cell>
          <cell r="P649">
            <v>1</v>
          </cell>
          <cell r="R649" t="b">
            <v>0</v>
          </cell>
          <cell r="S649">
            <v>0</v>
          </cell>
          <cell r="T649">
            <v>646</v>
          </cell>
        </row>
        <row r="650">
          <cell r="A650">
            <v>649</v>
          </cell>
          <cell r="B650">
            <v>7900</v>
          </cell>
          <cell r="C650" t="str">
            <v>依知中学校</v>
          </cell>
          <cell r="D650" t="str">
            <v>プロパン庫</v>
          </cell>
          <cell r="F650" t="str">
            <v>CB</v>
          </cell>
          <cell r="H650">
            <v>1</v>
          </cell>
          <cell r="J650">
            <v>7.52</v>
          </cell>
          <cell r="N650">
            <v>31625</v>
          </cell>
          <cell r="O650" t="b">
            <v>1</v>
          </cell>
          <cell r="P650">
            <v>1</v>
          </cell>
          <cell r="R650" t="b">
            <v>0</v>
          </cell>
          <cell r="S650">
            <v>0</v>
          </cell>
          <cell r="T650">
            <v>646</v>
          </cell>
        </row>
        <row r="651">
          <cell r="A651">
            <v>650</v>
          </cell>
          <cell r="B651">
            <v>7900</v>
          </cell>
          <cell r="C651" t="str">
            <v>依知中学校</v>
          </cell>
          <cell r="D651" t="str">
            <v>更衣室</v>
          </cell>
          <cell r="F651" t="str">
            <v>RC</v>
          </cell>
          <cell r="H651">
            <v>1</v>
          </cell>
          <cell r="J651">
            <v>48</v>
          </cell>
          <cell r="N651">
            <v>31937</v>
          </cell>
          <cell r="O651" t="b">
            <v>1</v>
          </cell>
          <cell r="P651">
            <v>1</v>
          </cell>
          <cell r="R651" t="b">
            <v>0</v>
          </cell>
          <cell r="S651">
            <v>0</v>
          </cell>
          <cell r="T651">
            <v>646</v>
          </cell>
        </row>
        <row r="652">
          <cell r="A652">
            <v>651</v>
          </cell>
          <cell r="B652">
            <v>7900</v>
          </cell>
          <cell r="C652" t="str">
            <v>依知中学校</v>
          </cell>
          <cell r="D652" t="str">
            <v>部室</v>
          </cell>
          <cell r="F652" t="str">
            <v>RC</v>
          </cell>
          <cell r="H652">
            <v>1</v>
          </cell>
          <cell r="J652">
            <v>163.54</v>
          </cell>
          <cell r="N652">
            <v>31937</v>
          </cell>
          <cell r="O652" t="b">
            <v>1</v>
          </cell>
          <cell r="P652">
            <v>1</v>
          </cell>
          <cell r="R652" t="b">
            <v>0</v>
          </cell>
          <cell r="S652">
            <v>0</v>
          </cell>
          <cell r="T652">
            <v>646</v>
          </cell>
        </row>
        <row r="653">
          <cell r="A653">
            <v>652</v>
          </cell>
          <cell r="B653">
            <v>7900</v>
          </cell>
          <cell r="C653" t="str">
            <v>依知中学校</v>
          </cell>
          <cell r="D653" t="str">
            <v>西棟校舎</v>
          </cell>
          <cell r="F653" t="str">
            <v>RC</v>
          </cell>
          <cell r="H653">
            <v>4</v>
          </cell>
          <cell r="J653">
            <v>555.96</v>
          </cell>
          <cell r="N653">
            <v>34037</v>
          </cell>
          <cell r="O653" t="b">
            <v>1</v>
          </cell>
          <cell r="P653">
            <v>1</v>
          </cell>
          <cell r="R653" t="b">
            <v>0</v>
          </cell>
          <cell r="S653">
            <v>0</v>
          </cell>
          <cell r="T653">
            <v>646</v>
          </cell>
        </row>
        <row r="654">
          <cell r="A654">
            <v>653</v>
          </cell>
          <cell r="B654">
            <v>7900</v>
          </cell>
          <cell r="C654" t="str">
            <v>依知中学校</v>
          </cell>
          <cell r="D654" t="str">
            <v>昇降機棟</v>
          </cell>
          <cell r="E654" t="str">
            <v>南棟校舎</v>
          </cell>
          <cell r="F654" t="str">
            <v>S</v>
          </cell>
          <cell r="H654">
            <v>4</v>
          </cell>
          <cell r="J654">
            <v>58.08</v>
          </cell>
          <cell r="N654">
            <v>39703</v>
          </cell>
          <cell r="O654" t="b">
            <v>0</v>
          </cell>
          <cell r="P654">
            <v>0</v>
          </cell>
          <cell r="Q654">
            <v>646</v>
          </cell>
          <cell r="R654" t="b">
            <v>0</v>
          </cell>
          <cell r="S654">
            <v>0</v>
          </cell>
          <cell r="T654">
            <v>646</v>
          </cell>
        </row>
        <row r="655">
          <cell r="A655">
            <v>654</v>
          </cell>
          <cell r="B655">
            <v>7900</v>
          </cell>
          <cell r="C655" t="str">
            <v>睦合東中学校</v>
          </cell>
          <cell r="D655" t="str">
            <v>北棟校舎</v>
          </cell>
          <cell r="F655" t="str">
            <v>RC</v>
          </cell>
          <cell r="H655">
            <v>3</v>
          </cell>
          <cell r="J655">
            <v>1945.09</v>
          </cell>
          <cell r="K655">
            <v>41.52</v>
          </cell>
          <cell r="N655">
            <v>32203</v>
          </cell>
          <cell r="O655" t="b">
            <v>1</v>
          </cell>
          <cell r="P655">
            <v>1</v>
          </cell>
          <cell r="R655" t="b">
            <v>1</v>
          </cell>
          <cell r="S655">
            <v>1</v>
          </cell>
        </row>
        <row r="656">
          <cell r="A656">
            <v>655</v>
          </cell>
          <cell r="B656">
            <v>7900</v>
          </cell>
          <cell r="C656" t="str">
            <v>睦合東中学校</v>
          </cell>
          <cell r="D656" t="str">
            <v>体育館棟</v>
          </cell>
          <cell r="F656" t="str">
            <v>RC</v>
          </cell>
          <cell r="G656" t="str">
            <v>S</v>
          </cell>
          <cell r="H656">
            <v>4</v>
          </cell>
          <cell r="J656">
            <v>3334.34</v>
          </cell>
          <cell r="N656">
            <v>32203</v>
          </cell>
          <cell r="O656" t="b">
            <v>1</v>
          </cell>
          <cell r="P656">
            <v>1</v>
          </cell>
          <cell r="R656" t="b">
            <v>0</v>
          </cell>
          <cell r="S656">
            <v>0</v>
          </cell>
          <cell r="T656">
            <v>654</v>
          </cell>
        </row>
        <row r="657">
          <cell r="A657">
            <v>656</v>
          </cell>
          <cell r="B657">
            <v>7900</v>
          </cell>
          <cell r="C657" t="str">
            <v>睦合東中学校</v>
          </cell>
          <cell r="D657" t="str">
            <v>東棟校舎</v>
          </cell>
          <cell r="F657" t="str">
            <v>RC</v>
          </cell>
          <cell r="H657">
            <v>4</v>
          </cell>
          <cell r="J657">
            <v>2126</v>
          </cell>
          <cell r="K657">
            <v>66.84</v>
          </cell>
          <cell r="N657">
            <v>32203</v>
          </cell>
          <cell r="O657" t="b">
            <v>1</v>
          </cell>
          <cell r="P657">
            <v>1</v>
          </cell>
          <cell r="R657" t="b">
            <v>0</v>
          </cell>
          <cell r="S657">
            <v>0</v>
          </cell>
          <cell r="T657">
            <v>654</v>
          </cell>
        </row>
        <row r="658">
          <cell r="A658">
            <v>657</v>
          </cell>
          <cell r="B658">
            <v>7900</v>
          </cell>
          <cell r="C658" t="str">
            <v>睦合東中学校</v>
          </cell>
          <cell r="D658" t="str">
            <v>西棟校舎</v>
          </cell>
          <cell r="F658" t="str">
            <v>RC</v>
          </cell>
          <cell r="H658">
            <v>4</v>
          </cell>
          <cell r="J658">
            <v>2947</v>
          </cell>
          <cell r="N658">
            <v>32203</v>
          </cell>
          <cell r="O658" t="b">
            <v>1</v>
          </cell>
          <cell r="P658">
            <v>1</v>
          </cell>
          <cell r="R658" t="b">
            <v>0</v>
          </cell>
          <cell r="S658">
            <v>0</v>
          </cell>
          <cell r="T658">
            <v>654</v>
          </cell>
        </row>
        <row r="659">
          <cell r="A659">
            <v>658</v>
          </cell>
          <cell r="B659">
            <v>7900</v>
          </cell>
          <cell r="C659" t="str">
            <v>睦合東中学校</v>
          </cell>
          <cell r="D659" t="str">
            <v>渡り廊下（北・体）</v>
          </cell>
          <cell r="E659" t="str">
            <v>北棟校舎</v>
          </cell>
          <cell r="F659" t="str">
            <v>RC</v>
          </cell>
          <cell r="H659">
            <v>2</v>
          </cell>
          <cell r="J659">
            <v>41.52</v>
          </cell>
          <cell r="N659">
            <v>32237</v>
          </cell>
          <cell r="O659" t="b">
            <v>0</v>
          </cell>
          <cell r="P659">
            <v>0</v>
          </cell>
          <cell r="Q659">
            <v>654</v>
          </cell>
          <cell r="R659" t="b">
            <v>0</v>
          </cell>
          <cell r="S659">
            <v>0</v>
          </cell>
          <cell r="T659">
            <v>654</v>
          </cell>
        </row>
        <row r="660">
          <cell r="A660">
            <v>659</v>
          </cell>
          <cell r="B660">
            <v>7900</v>
          </cell>
          <cell r="C660" t="str">
            <v>睦合東中学校</v>
          </cell>
          <cell r="D660" t="str">
            <v>渡り廊下棟</v>
          </cell>
          <cell r="F660" t="str">
            <v>RC</v>
          </cell>
          <cell r="H660">
            <v>3</v>
          </cell>
          <cell r="J660">
            <v>256.36</v>
          </cell>
          <cell r="N660">
            <v>32237</v>
          </cell>
          <cell r="O660" t="b">
            <v>1</v>
          </cell>
          <cell r="P660">
            <v>1</v>
          </cell>
          <cell r="R660" t="b">
            <v>0</v>
          </cell>
          <cell r="S660">
            <v>0</v>
          </cell>
          <cell r="T660">
            <v>654</v>
          </cell>
        </row>
        <row r="661">
          <cell r="A661">
            <v>660</v>
          </cell>
          <cell r="B661">
            <v>7900</v>
          </cell>
          <cell r="C661" t="str">
            <v>睦合東中学校</v>
          </cell>
          <cell r="D661" t="str">
            <v>プール更衣室</v>
          </cell>
          <cell r="F661" t="str">
            <v>CB</v>
          </cell>
          <cell r="H661">
            <v>1</v>
          </cell>
          <cell r="J661">
            <v>122.6</v>
          </cell>
          <cell r="N661">
            <v>32310</v>
          </cell>
          <cell r="O661" t="b">
            <v>1</v>
          </cell>
          <cell r="P661">
            <v>1</v>
          </cell>
          <cell r="R661" t="b">
            <v>0</v>
          </cell>
          <cell r="S661">
            <v>0</v>
          </cell>
          <cell r="T661">
            <v>654</v>
          </cell>
        </row>
        <row r="662">
          <cell r="A662">
            <v>661</v>
          </cell>
          <cell r="B662">
            <v>7900</v>
          </cell>
          <cell r="C662" t="str">
            <v>睦合東中学校</v>
          </cell>
          <cell r="D662" t="str">
            <v>昇降機棟</v>
          </cell>
          <cell r="E662" t="str">
            <v>東棟校舎</v>
          </cell>
          <cell r="F662" t="str">
            <v>S</v>
          </cell>
          <cell r="H662">
            <v>4</v>
          </cell>
          <cell r="J662">
            <v>66.84</v>
          </cell>
          <cell r="N662">
            <v>39751</v>
          </cell>
          <cell r="O662" t="b">
            <v>0</v>
          </cell>
          <cell r="P662">
            <v>0</v>
          </cell>
          <cell r="Q662">
            <v>656</v>
          </cell>
          <cell r="R662" t="b">
            <v>0</v>
          </cell>
          <cell r="S662">
            <v>0</v>
          </cell>
          <cell r="T662">
            <v>654</v>
          </cell>
        </row>
        <row r="663">
          <cell r="A663">
            <v>662</v>
          </cell>
          <cell r="B663">
            <v>7900</v>
          </cell>
          <cell r="C663" t="str">
            <v>相川中学校</v>
          </cell>
          <cell r="D663" t="str">
            <v>南棟校舎</v>
          </cell>
          <cell r="F663" t="str">
            <v>RC</v>
          </cell>
          <cell r="H663">
            <v>3</v>
          </cell>
          <cell r="J663">
            <v>2468.6999999999998</v>
          </cell>
          <cell r="K663">
            <v>66.63</v>
          </cell>
          <cell r="N663">
            <v>27225</v>
          </cell>
          <cell r="O663" t="b">
            <v>1</v>
          </cell>
          <cell r="P663">
            <v>1</v>
          </cell>
          <cell r="R663" t="b">
            <v>1</v>
          </cell>
          <cell r="S663">
            <v>1</v>
          </cell>
        </row>
        <row r="664">
          <cell r="A664">
            <v>663</v>
          </cell>
          <cell r="B664">
            <v>7900</v>
          </cell>
          <cell r="C664" t="str">
            <v>相川中学校</v>
          </cell>
          <cell r="D664" t="str">
            <v>北棟校舎</v>
          </cell>
          <cell r="F664" t="str">
            <v>RC</v>
          </cell>
          <cell r="H664">
            <v>4</v>
          </cell>
          <cell r="J664">
            <v>3204.9</v>
          </cell>
          <cell r="K664">
            <v>120.88</v>
          </cell>
          <cell r="L664">
            <v>47.68</v>
          </cell>
          <cell r="N664">
            <v>28946</v>
          </cell>
          <cell r="O664" t="b">
            <v>1</v>
          </cell>
          <cell r="P664">
            <v>1</v>
          </cell>
          <cell r="R664" t="b">
            <v>0</v>
          </cell>
          <cell r="S664">
            <v>0</v>
          </cell>
          <cell r="T664">
            <v>662</v>
          </cell>
        </row>
        <row r="665">
          <cell r="A665">
            <v>664</v>
          </cell>
          <cell r="B665">
            <v>7900</v>
          </cell>
          <cell r="C665" t="str">
            <v>相川中学校</v>
          </cell>
          <cell r="D665" t="str">
            <v>渡り廊下（北・南）</v>
          </cell>
          <cell r="E665" t="str">
            <v>北棟校舎</v>
          </cell>
          <cell r="F665" t="str">
            <v>RC</v>
          </cell>
          <cell r="H665">
            <v>3</v>
          </cell>
          <cell r="J665">
            <v>120.88</v>
          </cell>
          <cell r="N665">
            <v>28946</v>
          </cell>
          <cell r="O665" t="b">
            <v>0</v>
          </cell>
          <cell r="P665">
            <v>0</v>
          </cell>
          <cell r="Q665">
            <v>663</v>
          </cell>
          <cell r="R665" t="b">
            <v>0</v>
          </cell>
          <cell r="S665">
            <v>0</v>
          </cell>
          <cell r="T665">
            <v>662</v>
          </cell>
        </row>
        <row r="666">
          <cell r="A666">
            <v>665</v>
          </cell>
          <cell r="B666">
            <v>7900</v>
          </cell>
          <cell r="C666" t="str">
            <v>相川中学校</v>
          </cell>
          <cell r="D666" t="str">
            <v>体育館</v>
          </cell>
          <cell r="F666" t="str">
            <v>RC</v>
          </cell>
          <cell r="G666" t="str">
            <v>S</v>
          </cell>
          <cell r="H666">
            <v>2</v>
          </cell>
          <cell r="J666">
            <v>884.43</v>
          </cell>
          <cell r="N666">
            <v>29640</v>
          </cell>
          <cell r="O666" t="b">
            <v>1</v>
          </cell>
          <cell r="P666">
            <v>1</v>
          </cell>
          <cell r="R666" t="b">
            <v>0</v>
          </cell>
          <cell r="S666">
            <v>0</v>
          </cell>
          <cell r="T666">
            <v>662</v>
          </cell>
        </row>
        <row r="667">
          <cell r="A667">
            <v>666</v>
          </cell>
          <cell r="B667">
            <v>7900</v>
          </cell>
          <cell r="C667" t="str">
            <v>相川中学校</v>
          </cell>
          <cell r="D667" t="str">
            <v>プール更衣棟</v>
          </cell>
          <cell r="F667" t="str">
            <v>CB</v>
          </cell>
          <cell r="H667">
            <v>1</v>
          </cell>
          <cell r="J667">
            <v>125</v>
          </cell>
          <cell r="N667">
            <v>34700</v>
          </cell>
          <cell r="O667" t="b">
            <v>1</v>
          </cell>
          <cell r="P667">
            <v>1</v>
          </cell>
          <cell r="R667" t="b">
            <v>0</v>
          </cell>
          <cell r="S667">
            <v>0</v>
          </cell>
          <cell r="T667">
            <v>662</v>
          </cell>
        </row>
        <row r="668">
          <cell r="A668">
            <v>667</v>
          </cell>
          <cell r="B668">
            <v>7900</v>
          </cell>
          <cell r="C668" t="str">
            <v>相川中学校</v>
          </cell>
          <cell r="D668" t="str">
            <v>部室</v>
          </cell>
          <cell r="F668" t="str">
            <v>CB</v>
          </cell>
          <cell r="H668">
            <v>1</v>
          </cell>
          <cell r="J668">
            <v>190</v>
          </cell>
          <cell r="N668">
            <v>34725</v>
          </cell>
          <cell r="O668" t="b">
            <v>1</v>
          </cell>
          <cell r="P668">
            <v>1</v>
          </cell>
          <cell r="R668" t="b">
            <v>0</v>
          </cell>
          <cell r="S668">
            <v>0</v>
          </cell>
          <cell r="T668">
            <v>662</v>
          </cell>
        </row>
        <row r="669">
          <cell r="A669">
            <v>668</v>
          </cell>
          <cell r="B669">
            <v>7900</v>
          </cell>
          <cell r="C669" t="str">
            <v>相川中学校</v>
          </cell>
          <cell r="D669" t="str">
            <v>渡り廊下（体・南）</v>
          </cell>
          <cell r="F669" t="str">
            <v>S</v>
          </cell>
          <cell r="H669">
            <v>1</v>
          </cell>
          <cell r="J669">
            <v>66.63</v>
          </cell>
          <cell r="N669">
            <v>34740</v>
          </cell>
          <cell r="O669" t="b">
            <v>0</v>
          </cell>
          <cell r="P669">
            <v>0</v>
          </cell>
          <cell r="Q669">
            <v>662</v>
          </cell>
          <cell r="R669" t="b">
            <v>0</v>
          </cell>
          <cell r="S669">
            <v>0</v>
          </cell>
          <cell r="T669">
            <v>662</v>
          </cell>
        </row>
        <row r="670">
          <cell r="A670">
            <v>669</v>
          </cell>
          <cell r="B670">
            <v>7900</v>
          </cell>
          <cell r="C670" t="str">
            <v>相川中学校</v>
          </cell>
          <cell r="D670" t="str">
            <v>倉庫</v>
          </cell>
          <cell r="F670" t="str">
            <v>S</v>
          </cell>
          <cell r="H670">
            <v>1</v>
          </cell>
          <cell r="J670">
            <v>24.84</v>
          </cell>
          <cell r="N670">
            <v>34740</v>
          </cell>
          <cell r="O670" t="b">
            <v>1</v>
          </cell>
          <cell r="P670">
            <v>1</v>
          </cell>
          <cell r="R670" t="b">
            <v>0</v>
          </cell>
          <cell r="S670">
            <v>0</v>
          </cell>
          <cell r="T670">
            <v>662</v>
          </cell>
        </row>
        <row r="671">
          <cell r="A671">
            <v>670</v>
          </cell>
          <cell r="B671">
            <v>7900</v>
          </cell>
          <cell r="C671" t="str">
            <v>相川中学校</v>
          </cell>
          <cell r="D671" t="str">
            <v>器具庫</v>
          </cell>
          <cell r="F671" t="str">
            <v>S</v>
          </cell>
          <cell r="H671">
            <v>1</v>
          </cell>
          <cell r="J671">
            <v>2.46</v>
          </cell>
          <cell r="N671">
            <v>34731</v>
          </cell>
          <cell r="O671" t="b">
            <v>1</v>
          </cell>
          <cell r="P671">
            <v>1</v>
          </cell>
          <cell r="R671" t="b">
            <v>0</v>
          </cell>
          <cell r="S671">
            <v>0</v>
          </cell>
          <cell r="T671">
            <v>662</v>
          </cell>
        </row>
        <row r="672">
          <cell r="A672">
            <v>671</v>
          </cell>
          <cell r="B672">
            <v>7900</v>
          </cell>
          <cell r="C672" t="str">
            <v>相川中学校</v>
          </cell>
          <cell r="D672" t="str">
            <v>屋外便所</v>
          </cell>
          <cell r="F672" t="str">
            <v>S</v>
          </cell>
          <cell r="H672">
            <v>1</v>
          </cell>
          <cell r="J672">
            <v>1.0900000000000001</v>
          </cell>
          <cell r="N672">
            <v>34731</v>
          </cell>
          <cell r="O672" t="b">
            <v>1</v>
          </cell>
          <cell r="P672">
            <v>1</v>
          </cell>
          <cell r="R672" t="b">
            <v>0</v>
          </cell>
          <cell r="S672">
            <v>0</v>
          </cell>
          <cell r="T672">
            <v>662</v>
          </cell>
        </row>
        <row r="673">
          <cell r="A673">
            <v>672</v>
          </cell>
          <cell r="B673">
            <v>7900</v>
          </cell>
          <cell r="C673" t="str">
            <v>相川中学校</v>
          </cell>
          <cell r="D673" t="str">
            <v>昇降機棟</v>
          </cell>
          <cell r="E673" t="str">
            <v>北棟校舎</v>
          </cell>
          <cell r="F673" t="str">
            <v>S</v>
          </cell>
          <cell r="H673">
            <v>4</v>
          </cell>
          <cell r="J673">
            <v>47.68</v>
          </cell>
          <cell r="N673">
            <v>39532</v>
          </cell>
          <cell r="O673" t="b">
            <v>0</v>
          </cell>
          <cell r="P673">
            <v>0</v>
          </cell>
          <cell r="Q673">
            <v>663</v>
          </cell>
          <cell r="R673" t="b">
            <v>0</v>
          </cell>
          <cell r="S673">
            <v>0</v>
          </cell>
          <cell r="T673">
            <v>662</v>
          </cell>
        </row>
        <row r="674">
          <cell r="A674">
            <v>673</v>
          </cell>
          <cell r="B674">
            <v>8250</v>
          </cell>
          <cell r="C674" t="str">
            <v>北部学校給食センター</v>
          </cell>
          <cell r="D674" t="str">
            <v>給食センタ－</v>
          </cell>
          <cell r="F674" t="str">
            <v>RC</v>
          </cell>
          <cell r="H674">
            <v>2</v>
          </cell>
          <cell r="J674">
            <v>1464.65</v>
          </cell>
          <cell r="K674">
            <v>42</v>
          </cell>
          <cell r="N674">
            <v>27088</v>
          </cell>
          <cell r="O674" t="b">
            <v>1</v>
          </cell>
          <cell r="P674">
            <v>1</v>
          </cell>
          <cell r="R674" t="b">
            <v>1</v>
          </cell>
          <cell r="S674">
            <v>1</v>
          </cell>
          <cell r="W674" t="str">
            <v>済</v>
          </cell>
        </row>
        <row r="675">
          <cell r="A675">
            <v>674</v>
          </cell>
          <cell r="B675">
            <v>8250</v>
          </cell>
          <cell r="C675" t="str">
            <v>北部学校給食センター</v>
          </cell>
          <cell r="D675" t="str">
            <v>倉庫</v>
          </cell>
          <cell r="F675" t="str">
            <v>CB</v>
          </cell>
          <cell r="H675">
            <v>1</v>
          </cell>
          <cell r="J675">
            <v>14</v>
          </cell>
          <cell r="N675">
            <v>34700</v>
          </cell>
          <cell r="O675" t="b">
            <v>1</v>
          </cell>
          <cell r="P675">
            <v>1</v>
          </cell>
          <cell r="R675" t="b">
            <v>0</v>
          </cell>
          <cell r="S675">
            <v>0</v>
          </cell>
          <cell r="T675">
            <v>673</v>
          </cell>
          <cell r="W675" t="str">
            <v>済</v>
          </cell>
        </row>
        <row r="676">
          <cell r="A676">
            <v>675</v>
          </cell>
          <cell r="B676">
            <v>8250</v>
          </cell>
          <cell r="C676" t="str">
            <v>北部学校給食センター</v>
          </cell>
          <cell r="D676" t="str">
            <v>車庫</v>
          </cell>
          <cell r="F676" t="str">
            <v>S</v>
          </cell>
          <cell r="H676">
            <v>1</v>
          </cell>
          <cell r="J676">
            <v>126</v>
          </cell>
          <cell r="N676">
            <v>27387</v>
          </cell>
          <cell r="O676" t="b">
            <v>1</v>
          </cell>
          <cell r="P676">
            <v>1</v>
          </cell>
          <cell r="R676" t="b">
            <v>0</v>
          </cell>
          <cell r="S676">
            <v>0</v>
          </cell>
          <cell r="T676">
            <v>673</v>
          </cell>
          <cell r="W676" t="str">
            <v>済</v>
          </cell>
        </row>
        <row r="677">
          <cell r="A677">
            <v>676</v>
          </cell>
          <cell r="B677">
            <v>8250</v>
          </cell>
          <cell r="C677" t="str">
            <v>北部学校給食センター</v>
          </cell>
          <cell r="D677" t="str">
            <v>倉庫</v>
          </cell>
          <cell r="F677" t="str">
            <v>S</v>
          </cell>
          <cell r="H677">
            <v>1</v>
          </cell>
          <cell r="J677">
            <v>7.5</v>
          </cell>
          <cell r="N677">
            <v>35855</v>
          </cell>
          <cell r="O677" t="b">
            <v>1</v>
          </cell>
          <cell r="P677">
            <v>1</v>
          </cell>
          <cell r="R677" t="b">
            <v>0</v>
          </cell>
          <cell r="S677">
            <v>0</v>
          </cell>
          <cell r="T677">
            <v>673</v>
          </cell>
          <cell r="W677" t="str">
            <v>済</v>
          </cell>
        </row>
        <row r="678">
          <cell r="A678">
            <v>677</v>
          </cell>
          <cell r="B678">
            <v>8250</v>
          </cell>
          <cell r="C678" t="str">
            <v>南部学校給食センター</v>
          </cell>
          <cell r="D678" t="str">
            <v>給食センタ－</v>
          </cell>
          <cell r="F678" t="str">
            <v>RC</v>
          </cell>
          <cell r="H678">
            <v>2</v>
          </cell>
          <cell r="J678">
            <v>1835</v>
          </cell>
          <cell r="K678">
            <v>40.950000000000003</v>
          </cell>
          <cell r="L678">
            <v>9</v>
          </cell>
          <cell r="M678">
            <v>13</v>
          </cell>
          <cell r="N678">
            <v>29190</v>
          </cell>
          <cell r="O678" t="b">
            <v>1</v>
          </cell>
          <cell r="P678">
            <v>1</v>
          </cell>
          <cell r="R678" t="b">
            <v>1</v>
          </cell>
          <cell r="S678">
            <v>1</v>
          </cell>
        </row>
        <row r="679">
          <cell r="A679">
            <v>678</v>
          </cell>
          <cell r="B679">
            <v>8250</v>
          </cell>
          <cell r="C679" t="str">
            <v>南部学校給食センター</v>
          </cell>
          <cell r="D679" t="str">
            <v>ｺﾝﾃﾅﾌﾟｰﾙ</v>
          </cell>
          <cell r="E679" t="str">
            <v>給食センター</v>
          </cell>
          <cell r="F679" t="str">
            <v>S</v>
          </cell>
          <cell r="H679">
            <v>1</v>
          </cell>
          <cell r="J679">
            <v>40.950000000000003</v>
          </cell>
          <cell r="N679">
            <v>29843</v>
          </cell>
          <cell r="O679" t="b">
            <v>0</v>
          </cell>
          <cell r="P679">
            <v>0</v>
          </cell>
          <cell r="Q679">
            <v>677</v>
          </cell>
          <cell r="R679" t="b">
            <v>0</v>
          </cell>
          <cell r="S679">
            <v>0</v>
          </cell>
          <cell r="T679">
            <v>677</v>
          </cell>
        </row>
        <row r="680">
          <cell r="A680">
            <v>679</v>
          </cell>
          <cell r="B680">
            <v>8250</v>
          </cell>
          <cell r="C680" t="str">
            <v>南部学校給食センター</v>
          </cell>
          <cell r="D680" t="str">
            <v>屋外作業所</v>
          </cell>
          <cell r="E680" t="str">
            <v>給食センター</v>
          </cell>
          <cell r="F680" t="str">
            <v>S</v>
          </cell>
          <cell r="H680">
            <v>1</v>
          </cell>
          <cell r="J680">
            <v>9</v>
          </cell>
          <cell r="N680">
            <v>33298</v>
          </cell>
          <cell r="O680" t="b">
            <v>0</v>
          </cell>
          <cell r="P680">
            <v>0</v>
          </cell>
          <cell r="Q680">
            <v>677</v>
          </cell>
          <cell r="R680" t="b">
            <v>0</v>
          </cell>
          <cell r="S680">
            <v>0</v>
          </cell>
          <cell r="T680">
            <v>677</v>
          </cell>
        </row>
        <row r="681">
          <cell r="A681">
            <v>680</v>
          </cell>
          <cell r="B681">
            <v>8250</v>
          </cell>
          <cell r="C681" t="str">
            <v>南部学校給食センター</v>
          </cell>
          <cell r="D681" t="str">
            <v>ｺﾝﾃﾅﾌﾟｰﾙ</v>
          </cell>
          <cell r="E681" t="str">
            <v>給食センター</v>
          </cell>
          <cell r="F681" t="str">
            <v>S</v>
          </cell>
          <cell r="H681">
            <v>1</v>
          </cell>
          <cell r="J681">
            <v>13</v>
          </cell>
          <cell r="N681">
            <v>33117</v>
          </cell>
          <cell r="O681" t="b">
            <v>0</v>
          </cell>
          <cell r="P681">
            <v>0</v>
          </cell>
          <cell r="Q681">
            <v>677</v>
          </cell>
          <cell r="R681" t="b">
            <v>0</v>
          </cell>
          <cell r="S681">
            <v>0</v>
          </cell>
          <cell r="T681">
            <v>677</v>
          </cell>
        </row>
        <row r="682">
          <cell r="A682">
            <v>681</v>
          </cell>
          <cell r="B682">
            <v>8250</v>
          </cell>
          <cell r="C682" t="str">
            <v>南部学校給食センター</v>
          </cell>
          <cell r="D682" t="str">
            <v>車庫</v>
          </cell>
          <cell r="F682" t="str">
            <v>S</v>
          </cell>
          <cell r="H682">
            <v>1</v>
          </cell>
          <cell r="J682">
            <v>133.59</v>
          </cell>
          <cell r="N682">
            <v>29190</v>
          </cell>
          <cell r="O682" t="b">
            <v>1</v>
          </cell>
          <cell r="P682">
            <v>1</v>
          </cell>
          <cell r="R682" t="b">
            <v>0</v>
          </cell>
          <cell r="S682">
            <v>0</v>
          </cell>
          <cell r="T682">
            <v>677</v>
          </cell>
        </row>
        <row r="683">
          <cell r="A683">
            <v>682</v>
          </cell>
          <cell r="B683">
            <v>8250</v>
          </cell>
          <cell r="C683" t="str">
            <v>南部学校給食センター</v>
          </cell>
          <cell r="D683" t="str">
            <v>物置</v>
          </cell>
          <cell r="F683" t="str">
            <v>S</v>
          </cell>
          <cell r="H683">
            <v>1</v>
          </cell>
          <cell r="J683">
            <v>26.49</v>
          </cell>
          <cell r="N683">
            <v>30895</v>
          </cell>
          <cell r="O683" t="b">
            <v>1</v>
          </cell>
          <cell r="P683">
            <v>1</v>
          </cell>
          <cell r="R683" t="b">
            <v>0</v>
          </cell>
          <cell r="S683">
            <v>0</v>
          </cell>
          <cell r="T683">
            <v>677</v>
          </cell>
        </row>
        <row r="684">
          <cell r="A684">
            <v>683</v>
          </cell>
          <cell r="B684">
            <v>8250</v>
          </cell>
          <cell r="C684" t="str">
            <v>毛利台小学校</v>
          </cell>
          <cell r="D684" t="str">
            <v>給食調理場</v>
          </cell>
          <cell r="F684" t="str">
            <v>RC</v>
          </cell>
          <cell r="H684">
            <v>2</v>
          </cell>
          <cell r="J684">
            <v>608.54999999999995</v>
          </cell>
          <cell r="K684">
            <v>9</v>
          </cell>
          <cell r="N684">
            <v>40575</v>
          </cell>
          <cell r="O684" t="b">
            <v>1</v>
          </cell>
          <cell r="P684">
            <v>1</v>
          </cell>
          <cell r="R684" t="b">
            <v>0</v>
          </cell>
          <cell r="S684">
            <v>0</v>
          </cell>
          <cell r="T684">
            <v>495</v>
          </cell>
        </row>
        <row r="685">
          <cell r="A685">
            <v>684</v>
          </cell>
          <cell r="B685">
            <v>8250</v>
          </cell>
          <cell r="C685" t="str">
            <v>毛利台小学校</v>
          </cell>
          <cell r="D685" t="str">
            <v>渡り廊下（給・東）</v>
          </cell>
          <cell r="E685" t="str">
            <v>給食調理場</v>
          </cell>
          <cell r="F685" t="str">
            <v>S</v>
          </cell>
          <cell r="H685">
            <v>1</v>
          </cell>
          <cell r="J685">
            <v>9.6199999999999992</v>
          </cell>
          <cell r="N685">
            <v>40575</v>
          </cell>
          <cell r="O685" t="b">
            <v>0</v>
          </cell>
          <cell r="P685">
            <v>0</v>
          </cell>
          <cell r="Q685">
            <v>683</v>
          </cell>
          <cell r="R685" t="b">
            <v>0</v>
          </cell>
          <cell r="S685">
            <v>0</v>
          </cell>
          <cell r="T685">
            <v>495</v>
          </cell>
        </row>
        <row r="686">
          <cell r="A686">
            <v>685</v>
          </cell>
          <cell r="B686">
            <v>8250</v>
          </cell>
          <cell r="C686" t="str">
            <v>毛利台小学校</v>
          </cell>
          <cell r="D686" t="str">
            <v>楽焼庫・機械室</v>
          </cell>
          <cell r="F686" t="str">
            <v>S</v>
          </cell>
          <cell r="H686">
            <v>1</v>
          </cell>
          <cell r="J686">
            <v>22.1</v>
          </cell>
          <cell r="N686">
            <v>40575</v>
          </cell>
          <cell r="O686" t="b">
            <v>1</v>
          </cell>
          <cell r="P686">
            <v>1</v>
          </cell>
          <cell r="R686" t="b">
            <v>0</v>
          </cell>
          <cell r="S686">
            <v>0</v>
          </cell>
          <cell r="T686">
            <v>495</v>
          </cell>
        </row>
        <row r="687">
          <cell r="A687">
            <v>686</v>
          </cell>
          <cell r="B687">
            <v>8250</v>
          </cell>
          <cell r="C687" t="str">
            <v>依知南小学校</v>
          </cell>
          <cell r="D687" t="str">
            <v>給食調理場</v>
          </cell>
          <cell r="F687" t="str">
            <v>RC</v>
          </cell>
          <cell r="H687">
            <v>2</v>
          </cell>
          <cell r="J687">
            <v>454</v>
          </cell>
          <cell r="N687">
            <v>39508</v>
          </cell>
          <cell r="O687" t="b">
            <v>1</v>
          </cell>
          <cell r="P687">
            <v>1</v>
          </cell>
          <cell r="R687" t="b">
            <v>0</v>
          </cell>
          <cell r="S687">
            <v>0</v>
          </cell>
          <cell r="T687">
            <v>361</v>
          </cell>
        </row>
        <row r="688">
          <cell r="A688">
            <v>687</v>
          </cell>
          <cell r="B688">
            <v>8250</v>
          </cell>
          <cell r="C688" t="str">
            <v>依知南小学校</v>
          </cell>
          <cell r="D688" t="str">
            <v>給食調理場ブロアー機械室</v>
          </cell>
          <cell r="F688" t="str">
            <v>RC</v>
          </cell>
          <cell r="H688">
            <v>1</v>
          </cell>
          <cell r="J688">
            <v>15</v>
          </cell>
          <cell r="N688">
            <v>39508</v>
          </cell>
          <cell r="O688" t="b">
            <v>1</v>
          </cell>
          <cell r="P688">
            <v>1</v>
          </cell>
          <cell r="R688" t="b">
            <v>0</v>
          </cell>
          <cell r="S688">
            <v>0</v>
          </cell>
          <cell r="T688">
            <v>361</v>
          </cell>
        </row>
        <row r="689">
          <cell r="A689">
            <v>688</v>
          </cell>
          <cell r="B689">
            <v>8250</v>
          </cell>
          <cell r="C689" t="str">
            <v>北小学校</v>
          </cell>
          <cell r="D689" t="str">
            <v>給食調理場</v>
          </cell>
          <cell r="F689" t="str">
            <v>RC</v>
          </cell>
          <cell r="H689">
            <v>1</v>
          </cell>
          <cell r="J689">
            <v>297</v>
          </cell>
          <cell r="N689">
            <v>38047</v>
          </cell>
          <cell r="O689" t="b">
            <v>1</v>
          </cell>
          <cell r="P689">
            <v>1</v>
          </cell>
          <cell r="R689" t="b">
            <v>0</v>
          </cell>
          <cell r="S689">
            <v>0</v>
          </cell>
          <cell r="T689">
            <v>372</v>
          </cell>
        </row>
        <row r="690">
          <cell r="A690">
            <v>689</v>
          </cell>
          <cell r="B690">
            <v>8250</v>
          </cell>
          <cell r="C690" t="str">
            <v>荻野小学校</v>
          </cell>
          <cell r="D690" t="str">
            <v>給食調理場</v>
          </cell>
          <cell r="F690" t="str">
            <v>RC</v>
          </cell>
          <cell r="H690">
            <v>1</v>
          </cell>
          <cell r="J690">
            <v>393</v>
          </cell>
          <cell r="N690">
            <v>37681</v>
          </cell>
          <cell r="O690" t="b">
            <v>1</v>
          </cell>
          <cell r="P690">
            <v>1</v>
          </cell>
          <cell r="R690" t="b">
            <v>0</v>
          </cell>
          <cell r="S690">
            <v>0</v>
          </cell>
          <cell r="T690">
            <v>383</v>
          </cell>
        </row>
        <row r="691">
          <cell r="A691">
            <v>690</v>
          </cell>
          <cell r="B691">
            <v>8250</v>
          </cell>
          <cell r="C691" t="str">
            <v>荻野小学校</v>
          </cell>
          <cell r="D691" t="str">
            <v>プロパン庫</v>
          </cell>
          <cell r="F691" t="str">
            <v>CB</v>
          </cell>
          <cell r="H691">
            <v>1</v>
          </cell>
          <cell r="J691">
            <v>8</v>
          </cell>
          <cell r="N691">
            <v>37681</v>
          </cell>
          <cell r="O691" t="b">
            <v>1</v>
          </cell>
          <cell r="P691">
            <v>1</v>
          </cell>
          <cell r="R691" t="b">
            <v>0</v>
          </cell>
          <cell r="S691">
            <v>0</v>
          </cell>
          <cell r="T691">
            <v>383</v>
          </cell>
        </row>
        <row r="692">
          <cell r="A692">
            <v>691</v>
          </cell>
          <cell r="B692">
            <v>8250</v>
          </cell>
          <cell r="C692" t="str">
            <v>三田小学校</v>
          </cell>
          <cell r="D692" t="str">
            <v>給食調理場</v>
          </cell>
          <cell r="F692" t="str">
            <v>RC</v>
          </cell>
          <cell r="H692">
            <v>1</v>
          </cell>
          <cell r="J692">
            <v>470</v>
          </cell>
          <cell r="K692">
            <v>25</v>
          </cell>
          <cell r="N692">
            <v>39114</v>
          </cell>
          <cell r="O692" t="b">
            <v>1</v>
          </cell>
          <cell r="P692">
            <v>1</v>
          </cell>
          <cell r="R692" t="b">
            <v>0</v>
          </cell>
          <cell r="S692">
            <v>0</v>
          </cell>
          <cell r="T692">
            <v>393</v>
          </cell>
        </row>
        <row r="693">
          <cell r="A693">
            <v>692</v>
          </cell>
          <cell r="B693">
            <v>8250</v>
          </cell>
          <cell r="C693" t="str">
            <v>三田小学校</v>
          </cell>
          <cell r="D693" t="str">
            <v>プロパン庫</v>
          </cell>
          <cell r="F693" t="str">
            <v>RC</v>
          </cell>
          <cell r="H693">
            <v>1</v>
          </cell>
          <cell r="J693">
            <v>10</v>
          </cell>
          <cell r="N693">
            <v>39114</v>
          </cell>
          <cell r="O693" t="b">
            <v>1</v>
          </cell>
          <cell r="P693">
            <v>1</v>
          </cell>
          <cell r="R693" t="b">
            <v>0</v>
          </cell>
          <cell r="S693">
            <v>0</v>
          </cell>
          <cell r="T693">
            <v>393</v>
          </cell>
        </row>
        <row r="694">
          <cell r="A694">
            <v>693</v>
          </cell>
          <cell r="B694">
            <v>8250</v>
          </cell>
          <cell r="C694" t="str">
            <v>三田小学校</v>
          </cell>
          <cell r="D694" t="str">
            <v>渡り廊下（給・北）</v>
          </cell>
          <cell r="E694" t="str">
            <v>給食調理場</v>
          </cell>
          <cell r="F694" t="str">
            <v>S</v>
          </cell>
          <cell r="H694">
            <v>1</v>
          </cell>
          <cell r="J694">
            <v>25</v>
          </cell>
          <cell r="N694">
            <v>39114</v>
          </cell>
          <cell r="O694" t="b">
            <v>0</v>
          </cell>
          <cell r="P694">
            <v>0</v>
          </cell>
          <cell r="Q694">
            <v>691</v>
          </cell>
          <cell r="R694" t="b">
            <v>0</v>
          </cell>
          <cell r="S694">
            <v>0</v>
          </cell>
          <cell r="T694">
            <v>393</v>
          </cell>
        </row>
        <row r="695">
          <cell r="A695">
            <v>694</v>
          </cell>
          <cell r="B695">
            <v>8250</v>
          </cell>
          <cell r="C695" t="str">
            <v>清水小学校</v>
          </cell>
          <cell r="D695" t="str">
            <v>給食調理場</v>
          </cell>
          <cell r="F695" t="str">
            <v>RC</v>
          </cell>
          <cell r="H695">
            <v>1</v>
          </cell>
          <cell r="J695">
            <v>751</v>
          </cell>
          <cell r="N695">
            <v>38961</v>
          </cell>
          <cell r="O695" t="b">
            <v>1</v>
          </cell>
          <cell r="P695">
            <v>1</v>
          </cell>
          <cell r="R695" t="b">
            <v>0</v>
          </cell>
          <cell r="S695">
            <v>0</v>
          </cell>
          <cell r="T695">
            <v>400</v>
          </cell>
        </row>
        <row r="696">
          <cell r="A696">
            <v>695</v>
          </cell>
          <cell r="B696">
            <v>8250</v>
          </cell>
          <cell r="C696" t="str">
            <v>清水小学校</v>
          </cell>
          <cell r="D696" t="str">
            <v>プロパン庫</v>
          </cell>
          <cell r="F696" t="str">
            <v>RC</v>
          </cell>
          <cell r="H696">
            <v>1</v>
          </cell>
          <cell r="J696">
            <v>7</v>
          </cell>
          <cell r="N696">
            <v>38961</v>
          </cell>
          <cell r="O696" t="b">
            <v>1</v>
          </cell>
          <cell r="P696">
            <v>1</v>
          </cell>
          <cell r="R696" t="b">
            <v>0</v>
          </cell>
          <cell r="S696">
            <v>0</v>
          </cell>
          <cell r="T696">
            <v>400</v>
          </cell>
        </row>
        <row r="697">
          <cell r="A697">
            <v>696</v>
          </cell>
          <cell r="B697">
            <v>8250</v>
          </cell>
          <cell r="C697" t="str">
            <v>小鮎小学校</v>
          </cell>
          <cell r="D697" t="str">
            <v>給食調理場</v>
          </cell>
          <cell r="F697" t="str">
            <v>RC</v>
          </cell>
          <cell r="H697">
            <v>1</v>
          </cell>
          <cell r="I697">
            <v>1</v>
          </cell>
          <cell r="J697">
            <v>788</v>
          </cell>
          <cell r="K697">
            <v>10</v>
          </cell>
          <cell r="N697">
            <v>39356</v>
          </cell>
          <cell r="O697" t="b">
            <v>1</v>
          </cell>
          <cell r="P697">
            <v>1</v>
          </cell>
          <cell r="R697" t="b">
            <v>0</v>
          </cell>
          <cell r="S697">
            <v>0</v>
          </cell>
          <cell r="T697">
            <v>409</v>
          </cell>
        </row>
        <row r="698">
          <cell r="A698">
            <v>697</v>
          </cell>
          <cell r="B698">
            <v>8250</v>
          </cell>
          <cell r="C698" t="str">
            <v>小鮎小学校</v>
          </cell>
          <cell r="D698" t="str">
            <v>ゴミ置場</v>
          </cell>
          <cell r="F698" t="str">
            <v>RC</v>
          </cell>
          <cell r="H698">
            <v>1</v>
          </cell>
          <cell r="J698">
            <v>11</v>
          </cell>
          <cell r="N698">
            <v>39356</v>
          </cell>
          <cell r="O698" t="b">
            <v>1</v>
          </cell>
          <cell r="P698">
            <v>1</v>
          </cell>
          <cell r="R698" t="b">
            <v>0</v>
          </cell>
          <cell r="S698">
            <v>0</v>
          </cell>
          <cell r="T698">
            <v>409</v>
          </cell>
        </row>
        <row r="699">
          <cell r="A699">
            <v>698</v>
          </cell>
          <cell r="B699">
            <v>8250</v>
          </cell>
          <cell r="C699" t="str">
            <v>小鮎小学校</v>
          </cell>
          <cell r="D699" t="str">
            <v>渡り廊下（給・北）</v>
          </cell>
          <cell r="E699" t="str">
            <v>給食調理場</v>
          </cell>
          <cell r="F699" t="str">
            <v>S</v>
          </cell>
          <cell r="H699">
            <v>1</v>
          </cell>
          <cell r="J699">
            <v>10</v>
          </cell>
          <cell r="N699">
            <v>39356</v>
          </cell>
          <cell r="O699" t="b">
            <v>0</v>
          </cell>
          <cell r="P699">
            <v>0</v>
          </cell>
          <cell r="Q699">
            <v>696</v>
          </cell>
          <cell r="R699" t="b">
            <v>0</v>
          </cell>
          <cell r="S699">
            <v>0</v>
          </cell>
          <cell r="T699">
            <v>409</v>
          </cell>
        </row>
        <row r="700">
          <cell r="A700">
            <v>699</v>
          </cell>
          <cell r="B700">
            <v>8250</v>
          </cell>
          <cell r="C700" t="str">
            <v>緑ケ丘小学校</v>
          </cell>
          <cell r="D700" t="str">
            <v>給食調理場</v>
          </cell>
          <cell r="F700" t="str">
            <v>RC</v>
          </cell>
          <cell r="H700">
            <v>1</v>
          </cell>
          <cell r="J700">
            <v>409</v>
          </cell>
          <cell r="N700">
            <v>38412</v>
          </cell>
          <cell r="O700" t="b">
            <v>1</v>
          </cell>
          <cell r="P700">
            <v>1</v>
          </cell>
          <cell r="R700" t="b">
            <v>0</v>
          </cell>
          <cell r="S700">
            <v>0</v>
          </cell>
          <cell r="T700">
            <v>451</v>
          </cell>
        </row>
        <row r="701">
          <cell r="A701">
            <v>700</v>
          </cell>
          <cell r="B701">
            <v>8250</v>
          </cell>
          <cell r="C701" t="str">
            <v>鳶尾小学校</v>
          </cell>
          <cell r="D701" t="str">
            <v>給食調理場</v>
          </cell>
          <cell r="E701" t="str">
            <v>給食調理場</v>
          </cell>
          <cell r="F701" t="str">
            <v>RC</v>
          </cell>
          <cell r="H701">
            <v>1</v>
          </cell>
          <cell r="J701">
            <v>396</v>
          </cell>
          <cell r="K701">
            <v>41</v>
          </cell>
          <cell r="N701">
            <v>40057</v>
          </cell>
          <cell r="O701" t="b">
            <v>1</v>
          </cell>
          <cell r="P701">
            <v>1</v>
          </cell>
          <cell r="R701" t="b">
            <v>0</v>
          </cell>
          <cell r="S701">
            <v>0</v>
          </cell>
          <cell r="T701">
            <v>485</v>
          </cell>
        </row>
        <row r="702">
          <cell r="A702">
            <v>701</v>
          </cell>
          <cell r="B702">
            <v>8250</v>
          </cell>
          <cell r="C702" t="str">
            <v>鳶尾小学校</v>
          </cell>
          <cell r="D702" t="str">
            <v>渡り廊下（給・南）</v>
          </cell>
          <cell r="F702" t="str">
            <v>S</v>
          </cell>
          <cell r="H702">
            <v>1</v>
          </cell>
          <cell r="J702">
            <v>41</v>
          </cell>
          <cell r="N702">
            <v>40057</v>
          </cell>
          <cell r="O702" t="b">
            <v>0</v>
          </cell>
          <cell r="P702">
            <v>0</v>
          </cell>
          <cell r="Q702">
            <v>700</v>
          </cell>
          <cell r="R702" t="b">
            <v>0</v>
          </cell>
          <cell r="S702">
            <v>0</v>
          </cell>
          <cell r="T702">
            <v>485</v>
          </cell>
        </row>
        <row r="703">
          <cell r="A703">
            <v>702</v>
          </cell>
          <cell r="B703">
            <v>8250</v>
          </cell>
          <cell r="C703" t="str">
            <v>妻田小学校</v>
          </cell>
          <cell r="D703" t="str">
            <v>給食調理場</v>
          </cell>
          <cell r="F703" t="str">
            <v>RC</v>
          </cell>
          <cell r="H703">
            <v>1</v>
          </cell>
          <cell r="J703">
            <v>416</v>
          </cell>
          <cell r="N703">
            <v>37681</v>
          </cell>
          <cell r="O703" t="b">
            <v>1</v>
          </cell>
          <cell r="P703">
            <v>1</v>
          </cell>
          <cell r="R703" t="b">
            <v>0</v>
          </cell>
          <cell r="S703">
            <v>0</v>
          </cell>
          <cell r="T703">
            <v>479</v>
          </cell>
        </row>
        <row r="704">
          <cell r="A704">
            <v>703</v>
          </cell>
          <cell r="B704">
            <v>8250</v>
          </cell>
          <cell r="C704" t="str">
            <v>上荻野小学校</v>
          </cell>
          <cell r="D704" t="str">
            <v>給食調理場</v>
          </cell>
          <cell r="F704" t="str">
            <v>RC</v>
          </cell>
          <cell r="G704" t="str">
            <v>S</v>
          </cell>
          <cell r="H704">
            <v>1</v>
          </cell>
          <cell r="J704">
            <v>347</v>
          </cell>
          <cell r="N704">
            <v>36951</v>
          </cell>
          <cell r="O704" t="b">
            <v>1</v>
          </cell>
          <cell r="P704">
            <v>1</v>
          </cell>
          <cell r="R704" t="b">
            <v>0</v>
          </cell>
          <cell r="S704">
            <v>0</v>
          </cell>
          <cell r="T704">
            <v>499</v>
          </cell>
        </row>
        <row r="705">
          <cell r="A705">
            <v>704</v>
          </cell>
          <cell r="B705">
            <v>8250</v>
          </cell>
          <cell r="C705" t="str">
            <v>上荻野小学校</v>
          </cell>
          <cell r="D705" t="str">
            <v>プロパン庫</v>
          </cell>
          <cell r="F705" t="str">
            <v>CB</v>
          </cell>
          <cell r="H705">
            <v>1</v>
          </cell>
          <cell r="J705">
            <v>7</v>
          </cell>
          <cell r="N705">
            <v>36951</v>
          </cell>
          <cell r="O705" t="b">
            <v>1</v>
          </cell>
          <cell r="P705">
            <v>1</v>
          </cell>
          <cell r="R705" t="b">
            <v>0</v>
          </cell>
          <cell r="S705">
            <v>0</v>
          </cell>
          <cell r="T705">
            <v>499</v>
          </cell>
        </row>
        <row r="706">
          <cell r="A706">
            <v>705</v>
          </cell>
          <cell r="B706">
            <v>8250</v>
          </cell>
          <cell r="C706" t="str">
            <v>飯山小学校</v>
          </cell>
          <cell r="D706" t="str">
            <v>給食調理場</v>
          </cell>
          <cell r="F706" t="str">
            <v>RC</v>
          </cell>
          <cell r="H706">
            <v>2</v>
          </cell>
          <cell r="J706">
            <v>406</v>
          </cell>
          <cell r="N706">
            <v>37316</v>
          </cell>
          <cell r="O706" t="b">
            <v>1</v>
          </cell>
          <cell r="P706">
            <v>1</v>
          </cell>
          <cell r="R706" t="b">
            <v>0</v>
          </cell>
          <cell r="S706">
            <v>0</v>
          </cell>
          <cell r="T706">
            <v>507</v>
          </cell>
        </row>
        <row r="707">
          <cell r="A707">
            <v>706</v>
          </cell>
          <cell r="B707">
            <v>8250</v>
          </cell>
          <cell r="C707" t="str">
            <v>依知小学校</v>
          </cell>
          <cell r="D707" t="str">
            <v>給食調理場</v>
          </cell>
          <cell r="F707" t="str">
            <v>RC</v>
          </cell>
          <cell r="G707" t="str">
            <v>S</v>
          </cell>
          <cell r="H707">
            <v>1</v>
          </cell>
          <cell r="J707">
            <v>407</v>
          </cell>
          <cell r="K707">
            <v>56.68</v>
          </cell>
          <cell r="N707">
            <v>37316</v>
          </cell>
          <cell r="O707" t="b">
            <v>1</v>
          </cell>
          <cell r="P707">
            <v>1</v>
          </cell>
          <cell r="R707" t="b">
            <v>0</v>
          </cell>
          <cell r="S707">
            <v>0</v>
          </cell>
          <cell r="T707">
            <v>519</v>
          </cell>
        </row>
        <row r="708">
          <cell r="A708">
            <v>707</v>
          </cell>
          <cell r="B708">
            <v>8250</v>
          </cell>
          <cell r="C708" t="str">
            <v>依知小学校</v>
          </cell>
          <cell r="D708" t="str">
            <v>プロパン庫</v>
          </cell>
          <cell r="F708" t="str">
            <v>RC</v>
          </cell>
          <cell r="G708" t="str">
            <v>S</v>
          </cell>
          <cell r="H708">
            <v>1</v>
          </cell>
          <cell r="J708">
            <v>7</v>
          </cell>
          <cell r="N708">
            <v>37316</v>
          </cell>
          <cell r="O708" t="b">
            <v>1</v>
          </cell>
          <cell r="P708">
            <v>1</v>
          </cell>
          <cell r="R708" t="b">
            <v>0</v>
          </cell>
          <cell r="S708">
            <v>0</v>
          </cell>
          <cell r="T708">
            <v>519</v>
          </cell>
        </row>
        <row r="709">
          <cell r="A709">
            <v>708</v>
          </cell>
          <cell r="B709">
            <v>8250</v>
          </cell>
          <cell r="C709" t="str">
            <v>上依知小学校</v>
          </cell>
          <cell r="D709" t="str">
            <v>給食調理場</v>
          </cell>
          <cell r="F709" t="str">
            <v>RC</v>
          </cell>
          <cell r="H709">
            <v>1</v>
          </cell>
          <cell r="J709">
            <v>484</v>
          </cell>
          <cell r="N709">
            <v>38412</v>
          </cell>
          <cell r="O709" t="b">
            <v>1</v>
          </cell>
          <cell r="P709">
            <v>1</v>
          </cell>
          <cell r="R709" t="b">
            <v>0</v>
          </cell>
          <cell r="S709">
            <v>0</v>
          </cell>
          <cell r="T709">
            <v>534</v>
          </cell>
        </row>
        <row r="710">
          <cell r="A710">
            <v>709</v>
          </cell>
          <cell r="B710">
            <v>350</v>
          </cell>
          <cell r="C710" t="str">
            <v>七沢自然ふれあいセンター</v>
          </cell>
          <cell r="D710" t="str">
            <v>体育館</v>
          </cell>
          <cell r="F710" t="str">
            <v>RC</v>
          </cell>
          <cell r="G710" t="str">
            <v>S</v>
          </cell>
          <cell r="H710">
            <v>2</v>
          </cell>
          <cell r="J710">
            <v>1214.2</v>
          </cell>
          <cell r="N710">
            <v>31898</v>
          </cell>
          <cell r="O710" t="b">
            <v>1</v>
          </cell>
          <cell r="P710">
            <v>1</v>
          </cell>
          <cell r="R710" t="b">
            <v>0</v>
          </cell>
          <cell r="S710">
            <v>0</v>
          </cell>
          <cell r="T710">
            <v>713</v>
          </cell>
          <cell r="W710" t="str">
            <v>済</v>
          </cell>
        </row>
        <row r="711">
          <cell r="A711">
            <v>710</v>
          </cell>
          <cell r="B711">
            <v>350</v>
          </cell>
          <cell r="C711" t="str">
            <v>七沢自然ふれあいセンター</v>
          </cell>
          <cell r="D711" t="str">
            <v>炊事場</v>
          </cell>
          <cell r="F711" t="str">
            <v>W</v>
          </cell>
          <cell r="H711">
            <v>1</v>
          </cell>
          <cell r="J711">
            <v>218.7</v>
          </cell>
          <cell r="N711">
            <v>31898</v>
          </cell>
          <cell r="O711" t="b">
            <v>1</v>
          </cell>
          <cell r="P711">
            <v>1</v>
          </cell>
          <cell r="R711" t="b">
            <v>0</v>
          </cell>
          <cell r="S711">
            <v>0</v>
          </cell>
          <cell r="T711">
            <v>713</v>
          </cell>
          <cell r="W711" t="str">
            <v>済</v>
          </cell>
        </row>
        <row r="712">
          <cell r="A712">
            <v>711</v>
          </cell>
          <cell r="B712">
            <v>350</v>
          </cell>
          <cell r="C712" t="str">
            <v>七沢自然ふれあいセンター</v>
          </cell>
          <cell r="D712" t="str">
            <v>研修作業場</v>
          </cell>
          <cell r="F712" t="str">
            <v>S</v>
          </cell>
          <cell r="H712">
            <v>2</v>
          </cell>
          <cell r="J712">
            <v>1264.18</v>
          </cell>
          <cell r="N712">
            <v>31898</v>
          </cell>
          <cell r="O712" t="b">
            <v>1</v>
          </cell>
          <cell r="P712">
            <v>1</v>
          </cell>
          <cell r="R712" t="b">
            <v>0</v>
          </cell>
          <cell r="S712">
            <v>0</v>
          </cell>
          <cell r="T712">
            <v>713</v>
          </cell>
          <cell r="W712" t="str">
            <v>済</v>
          </cell>
        </row>
        <row r="713">
          <cell r="A713">
            <v>712</v>
          </cell>
          <cell r="B713">
            <v>350</v>
          </cell>
          <cell r="C713" t="str">
            <v>七沢自然ふれあいセンター</v>
          </cell>
          <cell r="D713" t="str">
            <v>屋外便所</v>
          </cell>
          <cell r="F713" t="str">
            <v>W</v>
          </cell>
          <cell r="H713">
            <v>1</v>
          </cell>
          <cell r="J713">
            <v>62.24</v>
          </cell>
          <cell r="N713">
            <v>31898</v>
          </cell>
          <cell r="O713" t="b">
            <v>1</v>
          </cell>
          <cell r="P713">
            <v>1</v>
          </cell>
          <cell r="R713" t="b">
            <v>0</v>
          </cell>
          <cell r="S713">
            <v>0</v>
          </cell>
          <cell r="T713">
            <v>713</v>
          </cell>
          <cell r="W713" t="str">
            <v>済</v>
          </cell>
        </row>
        <row r="714">
          <cell r="A714">
            <v>713</v>
          </cell>
          <cell r="B714">
            <v>350</v>
          </cell>
          <cell r="C714" t="str">
            <v>七沢自然ふれあいセンター</v>
          </cell>
          <cell r="D714" t="str">
            <v>管理棟</v>
          </cell>
          <cell r="F714" t="str">
            <v>RC</v>
          </cell>
          <cell r="H714">
            <v>4</v>
          </cell>
          <cell r="I714">
            <v>1</v>
          </cell>
          <cell r="J714">
            <v>3664.15</v>
          </cell>
          <cell r="N714">
            <v>31898</v>
          </cell>
          <cell r="O714" t="b">
            <v>1</v>
          </cell>
          <cell r="P714">
            <v>1</v>
          </cell>
          <cell r="R714" t="b">
            <v>1</v>
          </cell>
          <cell r="S714">
            <v>1</v>
          </cell>
        </row>
        <row r="715">
          <cell r="A715">
            <v>714</v>
          </cell>
          <cell r="B715">
            <v>350</v>
          </cell>
          <cell r="C715" t="str">
            <v>七沢自然ふれあいセンター</v>
          </cell>
          <cell r="D715" t="str">
            <v>宿泊棟1</v>
          </cell>
          <cell r="F715" t="str">
            <v>RC</v>
          </cell>
          <cell r="H715">
            <v>2</v>
          </cell>
          <cell r="J715">
            <v>686.84</v>
          </cell>
          <cell r="N715">
            <v>31898</v>
          </cell>
          <cell r="O715" t="b">
            <v>1</v>
          </cell>
          <cell r="P715">
            <v>1</v>
          </cell>
          <cell r="R715" t="b">
            <v>0</v>
          </cell>
          <cell r="S715">
            <v>0</v>
          </cell>
          <cell r="T715">
            <v>713</v>
          </cell>
          <cell r="W715" t="str">
            <v>済</v>
          </cell>
        </row>
        <row r="716">
          <cell r="A716">
            <v>715</v>
          </cell>
          <cell r="B716">
            <v>350</v>
          </cell>
          <cell r="C716" t="str">
            <v>七沢自然ふれあいセンター</v>
          </cell>
          <cell r="D716" t="str">
            <v>宿泊棟2</v>
          </cell>
          <cell r="F716" t="str">
            <v>RC</v>
          </cell>
          <cell r="H716">
            <v>2</v>
          </cell>
          <cell r="J716">
            <v>686.84</v>
          </cell>
          <cell r="N716">
            <v>31898</v>
          </cell>
          <cell r="O716" t="b">
            <v>1</v>
          </cell>
          <cell r="P716">
            <v>1</v>
          </cell>
          <cell r="R716" t="b">
            <v>0</v>
          </cell>
          <cell r="S716">
            <v>0</v>
          </cell>
          <cell r="T716">
            <v>713</v>
          </cell>
          <cell r="W716" t="str">
            <v>済</v>
          </cell>
        </row>
        <row r="717">
          <cell r="A717">
            <v>716</v>
          </cell>
          <cell r="B717">
            <v>350</v>
          </cell>
          <cell r="C717" t="str">
            <v>七沢自然ふれあいセンター</v>
          </cell>
          <cell r="D717" t="str">
            <v>宿泊棟3</v>
          </cell>
          <cell r="F717" t="str">
            <v>RC</v>
          </cell>
          <cell r="H717">
            <v>2</v>
          </cell>
          <cell r="J717">
            <v>686.84</v>
          </cell>
          <cell r="N717">
            <v>31898</v>
          </cell>
          <cell r="O717" t="b">
            <v>1</v>
          </cell>
          <cell r="P717">
            <v>1</v>
          </cell>
          <cell r="R717" t="b">
            <v>0</v>
          </cell>
          <cell r="S717">
            <v>0</v>
          </cell>
          <cell r="T717">
            <v>713</v>
          </cell>
          <cell r="W717" t="str">
            <v>済</v>
          </cell>
        </row>
        <row r="718">
          <cell r="A718">
            <v>717</v>
          </cell>
          <cell r="B718">
            <v>350</v>
          </cell>
          <cell r="C718" t="str">
            <v>七沢自然ふれあいセンター</v>
          </cell>
          <cell r="D718" t="str">
            <v>宿泊棟4</v>
          </cell>
          <cell r="F718" t="str">
            <v>RC</v>
          </cell>
          <cell r="H718">
            <v>2</v>
          </cell>
          <cell r="J718">
            <v>686.84</v>
          </cell>
          <cell r="N718">
            <v>31898</v>
          </cell>
          <cell r="O718" t="b">
            <v>1</v>
          </cell>
          <cell r="P718">
            <v>1</v>
          </cell>
          <cell r="R718" t="b">
            <v>0</v>
          </cell>
          <cell r="S718">
            <v>0</v>
          </cell>
          <cell r="T718">
            <v>713</v>
          </cell>
          <cell r="W718" t="str">
            <v>済</v>
          </cell>
        </row>
        <row r="719">
          <cell r="A719">
            <v>718</v>
          </cell>
          <cell r="B719">
            <v>350</v>
          </cell>
          <cell r="C719" t="str">
            <v>七沢自然ふれあいセンター</v>
          </cell>
          <cell r="D719" t="str">
            <v>屋外便所</v>
          </cell>
          <cell r="F719" t="str">
            <v>RC</v>
          </cell>
          <cell r="H719">
            <v>1</v>
          </cell>
          <cell r="J719">
            <v>25.72</v>
          </cell>
          <cell r="N719">
            <v>31898</v>
          </cell>
          <cell r="O719" t="b">
            <v>1</v>
          </cell>
          <cell r="P719">
            <v>1</v>
          </cell>
          <cell r="R719" t="b">
            <v>0</v>
          </cell>
          <cell r="S719">
            <v>0</v>
          </cell>
          <cell r="T719">
            <v>713</v>
          </cell>
        </row>
        <row r="720">
          <cell r="A720">
            <v>719</v>
          </cell>
          <cell r="B720">
            <v>350</v>
          </cell>
          <cell r="C720" t="str">
            <v>七沢自然ふれあいセンター</v>
          </cell>
          <cell r="D720" t="str">
            <v>プロパン庫</v>
          </cell>
          <cell r="F720" t="str">
            <v>RC</v>
          </cell>
          <cell r="H720">
            <v>1</v>
          </cell>
          <cell r="J720">
            <v>54.52</v>
          </cell>
          <cell r="N720">
            <v>31898</v>
          </cell>
          <cell r="O720" t="b">
            <v>1</v>
          </cell>
          <cell r="P720">
            <v>1</v>
          </cell>
          <cell r="R720" t="b">
            <v>0</v>
          </cell>
          <cell r="S720">
            <v>0</v>
          </cell>
          <cell r="T720">
            <v>713</v>
          </cell>
        </row>
        <row r="721">
          <cell r="A721">
            <v>720</v>
          </cell>
          <cell r="B721">
            <v>350</v>
          </cell>
          <cell r="C721" t="str">
            <v>七沢自然ふれあいセンター</v>
          </cell>
          <cell r="D721" t="str">
            <v>集会棟</v>
          </cell>
          <cell r="F721" t="str">
            <v>RC</v>
          </cell>
          <cell r="G721" t="str">
            <v>S</v>
          </cell>
          <cell r="H721">
            <v>3</v>
          </cell>
          <cell r="J721">
            <v>2578.7399999999998</v>
          </cell>
          <cell r="N721">
            <v>34151</v>
          </cell>
          <cell r="O721" t="b">
            <v>1</v>
          </cell>
          <cell r="P721">
            <v>1</v>
          </cell>
          <cell r="R721" t="b">
            <v>0</v>
          </cell>
          <cell r="S721">
            <v>0</v>
          </cell>
          <cell r="T721">
            <v>713</v>
          </cell>
          <cell r="W721" t="str">
            <v>済</v>
          </cell>
        </row>
        <row r="722">
          <cell r="A722">
            <v>721</v>
          </cell>
          <cell r="B722">
            <v>350</v>
          </cell>
          <cell r="C722" t="str">
            <v>七沢自然ふれあいセンター</v>
          </cell>
          <cell r="D722" t="str">
            <v>プロパン庫</v>
          </cell>
          <cell r="F722" t="str">
            <v>RC</v>
          </cell>
          <cell r="H722">
            <v>1</v>
          </cell>
          <cell r="J722">
            <v>19.32</v>
          </cell>
          <cell r="N722">
            <v>34151</v>
          </cell>
          <cell r="O722" t="b">
            <v>1</v>
          </cell>
          <cell r="P722">
            <v>1</v>
          </cell>
          <cell r="R722" t="b">
            <v>0</v>
          </cell>
          <cell r="S722">
            <v>0</v>
          </cell>
          <cell r="T722">
            <v>713</v>
          </cell>
        </row>
        <row r="723">
          <cell r="A723">
            <v>722</v>
          </cell>
          <cell r="B723">
            <v>350</v>
          </cell>
          <cell r="C723" t="str">
            <v>七沢自然ふれあいセンター</v>
          </cell>
          <cell r="D723" t="str">
            <v>時計塔</v>
          </cell>
          <cell r="F723" t="str">
            <v>W</v>
          </cell>
          <cell r="H723">
            <v>1</v>
          </cell>
          <cell r="J723">
            <v>7.4</v>
          </cell>
          <cell r="N723">
            <v>33664</v>
          </cell>
          <cell r="O723" t="b">
            <v>1</v>
          </cell>
          <cell r="P723">
            <v>1</v>
          </cell>
          <cell r="R723" t="b">
            <v>0</v>
          </cell>
          <cell r="S723">
            <v>0</v>
          </cell>
          <cell r="T723">
            <v>713</v>
          </cell>
        </row>
        <row r="724">
          <cell r="A724">
            <v>723</v>
          </cell>
          <cell r="B724">
            <v>8600</v>
          </cell>
          <cell r="C724" t="str">
            <v>岡田集会所</v>
          </cell>
          <cell r="D724" t="str">
            <v>集会所</v>
          </cell>
          <cell r="F724" t="str">
            <v>W</v>
          </cell>
          <cell r="H724">
            <v>2</v>
          </cell>
          <cell r="J724">
            <v>148.25</v>
          </cell>
          <cell r="N724">
            <v>31696</v>
          </cell>
          <cell r="O724" t="b">
            <v>1</v>
          </cell>
          <cell r="P724">
            <v>1</v>
          </cell>
          <cell r="R724" t="b">
            <v>1</v>
          </cell>
          <cell r="S724">
            <v>1</v>
          </cell>
          <cell r="W724" t="str">
            <v>済</v>
          </cell>
        </row>
        <row r="725">
          <cell r="A725">
            <v>724</v>
          </cell>
          <cell r="B725">
            <v>8600</v>
          </cell>
          <cell r="C725" t="str">
            <v>白山集会所</v>
          </cell>
          <cell r="D725" t="str">
            <v>集会所</v>
          </cell>
          <cell r="F725" t="str">
            <v>W</v>
          </cell>
          <cell r="H725">
            <v>2</v>
          </cell>
          <cell r="J725">
            <v>289.79000000000002</v>
          </cell>
          <cell r="N725">
            <v>35174</v>
          </cell>
          <cell r="O725" t="b">
            <v>1</v>
          </cell>
          <cell r="P725">
            <v>1</v>
          </cell>
          <cell r="R725" t="b">
            <v>1</v>
          </cell>
          <cell r="S725">
            <v>1</v>
          </cell>
          <cell r="W725" t="str">
            <v>済</v>
          </cell>
        </row>
        <row r="726">
          <cell r="A726">
            <v>725</v>
          </cell>
          <cell r="B726">
            <v>8600</v>
          </cell>
          <cell r="C726" t="str">
            <v>厚木北公民館・厚木北児童館複合施設</v>
          </cell>
          <cell r="D726" t="str">
            <v>公民館</v>
          </cell>
          <cell r="E726" t="str">
            <v>複合施設</v>
          </cell>
          <cell r="F726" t="str">
            <v>RC</v>
          </cell>
          <cell r="H726">
            <v>2</v>
          </cell>
          <cell r="J726">
            <v>514.96</v>
          </cell>
          <cell r="K726">
            <v>325.07</v>
          </cell>
          <cell r="L726">
            <v>325.08999999999997</v>
          </cell>
          <cell r="N726">
            <v>27484</v>
          </cell>
          <cell r="O726" t="b">
            <v>1</v>
          </cell>
          <cell r="P726">
            <v>1</v>
          </cell>
          <cell r="R726" t="b">
            <v>1</v>
          </cell>
          <cell r="S726">
            <v>1</v>
          </cell>
        </row>
        <row r="727">
          <cell r="A727">
            <v>726</v>
          </cell>
          <cell r="B727">
            <v>8600</v>
          </cell>
          <cell r="C727" t="str">
            <v>厚木北公民館・厚木北児童館複合施設</v>
          </cell>
          <cell r="D727" t="str">
            <v>公民館</v>
          </cell>
          <cell r="E727" t="str">
            <v>複合施設</v>
          </cell>
          <cell r="F727" t="str">
            <v>RC</v>
          </cell>
          <cell r="H727">
            <v>2</v>
          </cell>
          <cell r="J727">
            <v>325.07</v>
          </cell>
          <cell r="N727">
            <v>30397</v>
          </cell>
          <cell r="O727" t="b">
            <v>0</v>
          </cell>
          <cell r="P727">
            <v>0</v>
          </cell>
          <cell r="Q727">
            <v>725</v>
          </cell>
          <cell r="R727" t="b">
            <v>0</v>
          </cell>
          <cell r="S727">
            <v>0</v>
          </cell>
          <cell r="T727">
            <v>725</v>
          </cell>
        </row>
        <row r="728">
          <cell r="A728">
            <v>727</v>
          </cell>
          <cell r="B728">
            <v>8600</v>
          </cell>
          <cell r="C728" t="str">
            <v>厚木北公民館・厚木北児童館複合施設</v>
          </cell>
          <cell r="D728" t="str">
            <v>物置</v>
          </cell>
          <cell r="E728" t="str">
            <v>公民館</v>
          </cell>
          <cell r="F728" t="str">
            <v>S</v>
          </cell>
          <cell r="H728">
            <v>2</v>
          </cell>
          <cell r="J728">
            <v>9.94</v>
          </cell>
          <cell r="N728">
            <v>33317</v>
          </cell>
          <cell r="O728" t="b">
            <v>1</v>
          </cell>
          <cell r="P728">
            <v>1</v>
          </cell>
          <cell r="R728" t="b">
            <v>0</v>
          </cell>
          <cell r="S728">
            <v>0</v>
          </cell>
          <cell r="T728">
            <v>725</v>
          </cell>
        </row>
        <row r="729">
          <cell r="A729">
            <v>728</v>
          </cell>
          <cell r="B729">
            <v>8600</v>
          </cell>
          <cell r="C729" t="str">
            <v>厚木南公民館複合施設</v>
          </cell>
          <cell r="D729" t="str">
            <v>公民館</v>
          </cell>
          <cell r="E729" t="str">
            <v>複合施設</v>
          </cell>
          <cell r="F729" t="str">
            <v>RC</v>
          </cell>
          <cell r="H729">
            <v>2</v>
          </cell>
          <cell r="J729">
            <v>552.04999999999995</v>
          </cell>
          <cell r="N729">
            <v>29000</v>
          </cell>
          <cell r="O729" t="b">
            <v>1</v>
          </cell>
          <cell r="P729">
            <v>1</v>
          </cell>
          <cell r="R729" t="b">
            <v>1</v>
          </cell>
          <cell r="S729">
            <v>1</v>
          </cell>
          <cell r="W729" t="str">
            <v>済</v>
          </cell>
        </row>
        <row r="730">
          <cell r="A730">
            <v>729</v>
          </cell>
          <cell r="B730">
            <v>8600</v>
          </cell>
          <cell r="C730" t="str">
            <v>厚木南公民館複合施設</v>
          </cell>
          <cell r="D730" t="str">
            <v>公民館・第1-2器具置場・水防倉庫</v>
          </cell>
          <cell r="E730" t="str">
            <v>複合施設</v>
          </cell>
          <cell r="F730" t="str">
            <v>RC</v>
          </cell>
          <cell r="H730">
            <v>3</v>
          </cell>
          <cell r="J730">
            <v>492.88</v>
          </cell>
          <cell r="N730">
            <v>34053</v>
          </cell>
          <cell r="O730" t="b">
            <v>1</v>
          </cell>
          <cell r="P730">
            <v>1</v>
          </cell>
          <cell r="R730" t="b">
            <v>0</v>
          </cell>
          <cell r="S730">
            <v>0</v>
          </cell>
          <cell r="T730">
            <v>728</v>
          </cell>
          <cell r="W730" t="str">
            <v>済</v>
          </cell>
        </row>
        <row r="731">
          <cell r="A731">
            <v>730</v>
          </cell>
          <cell r="B731">
            <v>8600</v>
          </cell>
          <cell r="C731" t="str">
            <v>睦合南公民館</v>
          </cell>
          <cell r="D731" t="str">
            <v>公民館</v>
          </cell>
          <cell r="F731" t="str">
            <v>RC</v>
          </cell>
          <cell r="H731">
            <v>2</v>
          </cell>
          <cell r="J731">
            <v>685.76</v>
          </cell>
          <cell r="N731">
            <v>29670</v>
          </cell>
          <cell r="O731" t="b">
            <v>1</v>
          </cell>
          <cell r="P731">
            <v>1</v>
          </cell>
          <cell r="R731" t="b">
            <v>1</v>
          </cell>
          <cell r="S731">
            <v>1</v>
          </cell>
        </row>
        <row r="732">
          <cell r="A732">
            <v>731</v>
          </cell>
          <cell r="B732">
            <v>8600</v>
          </cell>
          <cell r="C732" t="str">
            <v>睦合北公民館</v>
          </cell>
          <cell r="D732" t="str">
            <v>公民館</v>
          </cell>
          <cell r="F732" t="str">
            <v>RC</v>
          </cell>
          <cell r="H732">
            <v>2</v>
          </cell>
          <cell r="J732">
            <v>1474.34</v>
          </cell>
          <cell r="N732">
            <v>30887</v>
          </cell>
          <cell r="O732" t="b">
            <v>1</v>
          </cell>
          <cell r="P732">
            <v>1</v>
          </cell>
          <cell r="R732" t="b">
            <v>1</v>
          </cell>
          <cell r="S732">
            <v>1</v>
          </cell>
          <cell r="W732" t="str">
            <v>済</v>
          </cell>
        </row>
        <row r="733">
          <cell r="A733">
            <v>732</v>
          </cell>
          <cell r="B733">
            <v>8600</v>
          </cell>
          <cell r="C733" t="str">
            <v>相川公民館</v>
          </cell>
          <cell r="D733" t="str">
            <v>公民館</v>
          </cell>
          <cell r="F733" t="str">
            <v>RC</v>
          </cell>
          <cell r="H733">
            <v>2</v>
          </cell>
          <cell r="J733">
            <v>1499.72</v>
          </cell>
          <cell r="N733">
            <v>32955</v>
          </cell>
          <cell r="O733" t="b">
            <v>1</v>
          </cell>
          <cell r="P733">
            <v>1</v>
          </cell>
          <cell r="R733" t="b">
            <v>1</v>
          </cell>
          <cell r="S733">
            <v>1</v>
          </cell>
        </row>
        <row r="734">
          <cell r="A734">
            <v>733</v>
          </cell>
          <cell r="B734">
            <v>8600</v>
          </cell>
          <cell r="C734" t="str">
            <v>相川公民館</v>
          </cell>
          <cell r="D734" t="str">
            <v>物置</v>
          </cell>
          <cell r="F734" t="str">
            <v>RC</v>
          </cell>
          <cell r="H734">
            <v>1</v>
          </cell>
          <cell r="J734">
            <v>18</v>
          </cell>
          <cell r="N734">
            <v>32955</v>
          </cell>
          <cell r="O734" t="b">
            <v>1</v>
          </cell>
          <cell r="P734">
            <v>1</v>
          </cell>
          <cell r="R734" t="b">
            <v>0</v>
          </cell>
          <cell r="S734">
            <v>0</v>
          </cell>
          <cell r="T734">
            <v>732</v>
          </cell>
        </row>
        <row r="735">
          <cell r="A735">
            <v>734</v>
          </cell>
          <cell r="B735">
            <v>8600</v>
          </cell>
          <cell r="C735" t="str">
            <v>荻野公民館上荻野分館</v>
          </cell>
          <cell r="D735" t="str">
            <v>公民館</v>
          </cell>
          <cell r="F735" t="str">
            <v>RC</v>
          </cell>
          <cell r="G735" t="str">
            <v>S</v>
          </cell>
          <cell r="H735">
            <v>2</v>
          </cell>
          <cell r="J735">
            <v>1222.5999999999999</v>
          </cell>
          <cell r="K735">
            <v>34.770000000000003</v>
          </cell>
          <cell r="N735">
            <v>32233</v>
          </cell>
          <cell r="O735" t="b">
            <v>1</v>
          </cell>
          <cell r="P735">
            <v>1</v>
          </cell>
          <cell r="R735" t="b">
            <v>1</v>
          </cell>
          <cell r="S735">
            <v>1</v>
          </cell>
        </row>
        <row r="736">
          <cell r="A736">
            <v>735</v>
          </cell>
          <cell r="B736">
            <v>8600</v>
          </cell>
          <cell r="C736" t="str">
            <v>荻野公民館上荻野分館</v>
          </cell>
          <cell r="D736" t="str">
            <v>公民館昇降機棟</v>
          </cell>
          <cell r="F736" t="str">
            <v>S</v>
          </cell>
          <cell r="H736">
            <v>1</v>
          </cell>
          <cell r="I736">
            <v>2</v>
          </cell>
          <cell r="J736">
            <v>34.770000000000003</v>
          </cell>
          <cell r="N736">
            <v>36980</v>
          </cell>
          <cell r="O736" t="b">
            <v>0</v>
          </cell>
          <cell r="P736">
            <v>0</v>
          </cell>
          <cell r="Q736">
            <v>734</v>
          </cell>
          <cell r="R736" t="b">
            <v>0</v>
          </cell>
          <cell r="S736">
            <v>0</v>
          </cell>
          <cell r="T736">
            <v>734</v>
          </cell>
        </row>
        <row r="737">
          <cell r="A737">
            <v>736</v>
          </cell>
          <cell r="B737">
            <v>8600</v>
          </cell>
          <cell r="C737" t="str">
            <v>荻野公民館上荻野分館</v>
          </cell>
          <cell r="D737" t="str">
            <v>倉庫</v>
          </cell>
          <cell r="F737" t="str">
            <v>S</v>
          </cell>
          <cell r="H737">
            <v>1</v>
          </cell>
          <cell r="J737">
            <v>26.5</v>
          </cell>
          <cell r="N737">
            <v>32563</v>
          </cell>
          <cell r="O737" t="b">
            <v>1</v>
          </cell>
          <cell r="P737">
            <v>1</v>
          </cell>
          <cell r="R737" t="b">
            <v>0</v>
          </cell>
          <cell r="S737">
            <v>0</v>
          </cell>
          <cell r="T737">
            <v>734</v>
          </cell>
        </row>
        <row r="738">
          <cell r="A738">
            <v>737</v>
          </cell>
          <cell r="B738">
            <v>8600</v>
          </cell>
          <cell r="C738" t="str">
            <v>小鮎公民館</v>
          </cell>
          <cell r="D738" t="str">
            <v>公民館</v>
          </cell>
          <cell r="F738" t="str">
            <v>RC</v>
          </cell>
          <cell r="G738" t="str">
            <v>S</v>
          </cell>
          <cell r="H738">
            <v>2</v>
          </cell>
          <cell r="J738">
            <v>1779.34</v>
          </cell>
          <cell r="N738">
            <v>33883</v>
          </cell>
          <cell r="O738" t="b">
            <v>1</v>
          </cell>
          <cell r="P738">
            <v>1</v>
          </cell>
          <cell r="R738" t="b">
            <v>1</v>
          </cell>
          <cell r="S738">
            <v>1</v>
          </cell>
        </row>
        <row r="739">
          <cell r="A739">
            <v>738</v>
          </cell>
          <cell r="B739">
            <v>8600</v>
          </cell>
          <cell r="C739" t="str">
            <v>依知北公民館</v>
          </cell>
          <cell r="D739" t="str">
            <v>公民館</v>
          </cell>
          <cell r="F739" t="str">
            <v>RC</v>
          </cell>
          <cell r="H739">
            <v>2</v>
          </cell>
          <cell r="J739">
            <v>1734.65</v>
          </cell>
          <cell r="N739">
            <v>34607</v>
          </cell>
          <cell r="O739" t="b">
            <v>1</v>
          </cell>
          <cell r="P739">
            <v>1</v>
          </cell>
          <cell r="R739" t="b">
            <v>1</v>
          </cell>
          <cell r="S739">
            <v>1</v>
          </cell>
        </row>
        <row r="740">
          <cell r="A740">
            <v>739</v>
          </cell>
          <cell r="B740">
            <v>8600</v>
          </cell>
          <cell r="C740" t="str">
            <v>緑ヶ丘公民館・緑ヶ丘児童館複合施設</v>
          </cell>
          <cell r="D740" t="str">
            <v>公民館</v>
          </cell>
          <cell r="E740" t="str">
            <v>複合施設</v>
          </cell>
          <cell r="F740" t="str">
            <v>RC</v>
          </cell>
          <cell r="G740" t="str">
            <v>S</v>
          </cell>
          <cell r="H740">
            <v>3</v>
          </cell>
          <cell r="J740">
            <v>2092.9299999999998</v>
          </cell>
          <cell r="K740">
            <v>255.73</v>
          </cell>
          <cell r="N740">
            <v>35004</v>
          </cell>
          <cell r="O740" t="b">
            <v>1</v>
          </cell>
          <cell r="P740">
            <v>1</v>
          </cell>
          <cell r="R740" t="b">
            <v>1</v>
          </cell>
          <cell r="S740">
            <v>1</v>
          </cell>
        </row>
        <row r="741">
          <cell r="A741">
            <v>740</v>
          </cell>
          <cell r="B741">
            <v>8600</v>
          </cell>
          <cell r="C741" t="str">
            <v>玉川公民館</v>
          </cell>
          <cell r="D741" t="str">
            <v>公民館</v>
          </cell>
          <cell r="F741" t="str">
            <v>RC</v>
          </cell>
          <cell r="G741" t="str">
            <v>SRC</v>
          </cell>
          <cell r="H741">
            <v>2</v>
          </cell>
          <cell r="J741">
            <v>1310.57</v>
          </cell>
          <cell r="N741">
            <v>35338</v>
          </cell>
          <cell r="O741" t="b">
            <v>1</v>
          </cell>
          <cell r="P741">
            <v>1</v>
          </cell>
          <cell r="R741" t="b">
            <v>1</v>
          </cell>
          <cell r="S741">
            <v>1</v>
          </cell>
        </row>
        <row r="742">
          <cell r="A742">
            <v>741</v>
          </cell>
          <cell r="B742">
            <v>8600</v>
          </cell>
          <cell r="C742" t="str">
            <v>玉川公民館</v>
          </cell>
          <cell r="D742" t="str">
            <v>屋外研修棟</v>
          </cell>
          <cell r="F742" t="str">
            <v>RC</v>
          </cell>
          <cell r="H742">
            <v>1</v>
          </cell>
          <cell r="J742">
            <v>31.14</v>
          </cell>
          <cell r="N742">
            <v>35338</v>
          </cell>
          <cell r="O742" t="b">
            <v>1</v>
          </cell>
          <cell r="P742">
            <v>1</v>
          </cell>
          <cell r="R742" t="b">
            <v>0</v>
          </cell>
          <cell r="S742">
            <v>0</v>
          </cell>
          <cell r="T742">
            <v>740</v>
          </cell>
        </row>
        <row r="743">
          <cell r="A743">
            <v>742</v>
          </cell>
          <cell r="B743">
            <v>8600</v>
          </cell>
          <cell r="C743" t="str">
            <v>玉川公民館</v>
          </cell>
          <cell r="D743" t="str">
            <v>カーポート</v>
          </cell>
          <cell r="F743" t="str">
            <v>S</v>
          </cell>
          <cell r="H743">
            <v>1</v>
          </cell>
          <cell r="J743">
            <v>13.72</v>
          </cell>
          <cell r="N743">
            <v>35338</v>
          </cell>
          <cell r="O743" t="b">
            <v>1</v>
          </cell>
          <cell r="P743">
            <v>1</v>
          </cell>
          <cell r="R743" t="b">
            <v>0</v>
          </cell>
          <cell r="S743">
            <v>0</v>
          </cell>
          <cell r="T743">
            <v>740</v>
          </cell>
        </row>
        <row r="744">
          <cell r="A744">
            <v>743</v>
          </cell>
          <cell r="B744">
            <v>8600</v>
          </cell>
          <cell r="C744" t="str">
            <v>玉川公民館</v>
          </cell>
          <cell r="D744" t="str">
            <v>プロパン</v>
          </cell>
          <cell r="F744" t="str">
            <v>RC</v>
          </cell>
          <cell r="G744" t="str">
            <v>S</v>
          </cell>
          <cell r="H744">
            <v>1</v>
          </cell>
          <cell r="J744">
            <v>3.25</v>
          </cell>
          <cell r="N744">
            <v>35338</v>
          </cell>
          <cell r="O744" t="b">
            <v>1</v>
          </cell>
          <cell r="P744">
            <v>1</v>
          </cell>
          <cell r="R744" t="b">
            <v>0</v>
          </cell>
          <cell r="S744">
            <v>0</v>
          </cell>
          <cell r="T744">
            <v>740</v>
          </cell>
        </row>
        <row r="745">
          <cell r="A745">
            <v>744</v>
          </cell>
          <cell r="B745">
            <v>8600</v>
          </cell>
          <cell r="C745" t="str">
            <v>玉川公民館</v>
          </cell>
          <cell r="D745" t="str">
            <v>倉庫（旧公民館）</v>
          </cell>
          <cell r="F745" t="str">
            <v>S</v>
          </cell>
          <cell r="H745">
            <v>1</v>
          </cell>
          <cell r="J745">
            <v>9.93</v>
          </cell>
          <cell r="N745">
            <v>32518</v>
          </cell>
          <cell r="O745" t="b">
            <v>1</v>
          </cell>
          <cell r="P745">
            <v>1</v>
          </cell>
          <cell r="R745" t="b">
            <v>0</v>
          </cell>
          <cell r="S745">
            <v>0</v>
          </cell>
          <cell r="T745">
            <v>740</v>
          </cell>
        </row>
        <row r="746">
          <cell r="A746">
            <v>745</v>
          </cell>
          <cell r="B746">
            <v>8600</v>
          </cell>
          <cell r="C746" t="str">
            <v>玉川公民館</v>
          </cell>
          <cell r="D746" t="str">
            <v>楽焼庫（旧公民館）</v>
          </cell>
          <cell r="F746" t="str">
            <v>CB</v>
          </cell>
          <cell r="H746">
            <v>1</v>
          </cell>
          <cell r="J746">
            <v>20</v>
          </cell>
          <cell r="N746">
            <v>33298</v>
          </cell>
          <cell r="O746" t="b">
            <v>1</v>
          </cell>
          <cell r="P746">
            <v>1</v>
          </cell>
          <cell r="R746" t="b">
            <v>0</v>
          </cell>
          <cell r="S746">
            <v>0</v>
          </cell>
          <cell r="T746">
            <v>740</v>
          </cell>
        </row>
        <row r="747">
          <cell r="A747">
            <v>746</v>
          </cell>
          <cell r="B747">
            <v>8600</v>
          </cell>
          <cell r="C747" t="str">
            <v>玉川公民館</v>
          </cell>
          <cell r="D747" t="str">
            <v>木工室（旧公民館）</v>
          </cell>
          <cell r="F747" t="str">
            <v>S</v>
          </cell>
          <cell r="H747">
            <v>1</v>
          </cell>
          <cell r="J747">
            <v>66</v>
          </cell>
          <cell r="N747">
            <v>33694</v>
          </cell>
          <cell r="O747" t="b">
            <v>1</v>
          </cell>
          <cell r="P747">
            <v>1</v>
          </cell>
          <cell r="R747" t="b">
            <v>0</v>
          </cell>
          <cell r="S747">
            <v>0</v>
          </cell>
          <cell r="T747">
            <v>740</v>
          </cell>
        </row>
        <row r="748">
          <cell r="A748">
            <v>747</v>
          </cell>
          <cell r="B748">
            <v>8600</v>
          </cell>
          <cell r="C748" t="str">
            <v>南毛利公民館</v>
          </cell>
          <cell r="D748" t="str">
            <v>公民館</v>
          </cell>
          <cell r="F748" t="str">
            <v>RC</v>
          </cell>
          <cell r="G748" t="str">
            <v>S</v>
          </cell>
          <cell r="H748">
            <v>2</v>
          </cell>
          <cell r="J748">
            <v>1467.41</v>
          </cell>
          <cell r="N748">
            <v>35339</v>
          </cell>
          <cell r="O748" t="b">
            <v>1</v>
          </cell>
          <cell r="P748">
            <v>1</v>
          </cell>
          <cell r="R748" t="b">
            <v>1</v>
          </cell>
          <cell r="S748">
            <v>1</v>
          </cell>
          <cell r="W748" t="str">
            <v>済</v>
          </cell>
        </row>
        <row r="749">
          <cell r="A749">
            <v>748</v>
          </cell>
          <cell r="B749">
            <v>8600</v>
          </cell>
          <cell r="C749" t="str">
            <v>森の里公民館・森の里児童館複合施設</v>
          </cell>
          <cell r="D749" t="str">
            <v>公民館</v>
          </cell>
          <cell r="E749" t="str">
            <v>複合施設</v>
          </cell>
          <cell r="F749" t="str">
            <v>RC</v>
          </cell>
          <cell r="G749" t="str">
            <v>S</v>
          </cell>
          <cell r="H749">
            <v>3</v>
          </cell>
          <cell r="J749">
            <v>1824.93</v>
          </cell>
          <cell r="K749">
            <v>228.63</v>
          </cell>
          <cell r="N749">
            <v>36178</v>
          </cell>
          <cell r="O749" t="b">
            <v>1</v>
          </cell>
          <cell r="P749">
            <v>1</v>
          </cell>
          <cell r="R749" t="b">
            <v>1</v>
          </cell>
          <cell r="S749">
            <v>1</v>
          </cell>
        </row>
        <row r="750">
          <cell r="A750">
            <v>749</v>
          </cell>
          <cell r="B750">
            <v>8600</v>
          </cell>
          <cell r="C750" t="str">
            <v>依知南公民館</v>
          </cell>
          <cell r="D750" t="str">
            <v>公民館</v>
          </cell>
          <cell r="F750" t="str">
            <v>RC</v>
          </cell>
          <cell r="G750" t="str">
            <v>S</v>
          </cell>
          <cell r="H750">
            <v>2</v>
          </cell>
          <cell r="J750">
            <v>1759.32</v>
          </cell>
          <cell r="N750">
            <v>38518</v>
          </cell>
          <cell r="O750" t="b">
            <v>1</v>
          </cell>
          <cell r="P750">
            <v>1</v>
          </cell>
          <cell r="R750" t="b">
            <v>1</v>
          </cell>
          <cell r="S750">
            <v>1</v>
          </cell>
        </row>
        <row r="751">
          <cell r="A751">
            <v>750</v>
          </cell>
          <cell r="B751">
            <v>8600</v>
          </cell>
          <cell r="C751" t="str">
            <v>睦合西公民館</v>
          </cell>
          <cell r="D751" t="str">
            <v>公民館</v>
          </cell>
          <cell r="F751" t="str">
            <v>RC</v>
          </cell>
          <cell r="G751" t="str">
            <v>S</v>
          </cell>
          <cell r="H751">
            <v>2</v>
          </cell>
          <cell r="J751">
            <v>1764.4</v>
          </cell>
          <cell r="N751">
            <v>39885</v>
          </cell>
          <cell r="O751" t="b">
            <v>1</v>
          </cell>
          <cell r="P751">
            <v>1</v>
          </cell>
          <cell r="R751" t="b">
            <v>1</v>
          </cell>
          <cell r="S751">
            <v>1</v>
          </cell>
        </row>
        <row r="752">
          <cell r="A752">
            <v>751</v>
          </cell>
          <cell r="B752">
            <v>8600</v>
          </cell>
          <cell r="C752" t="str">
            <v>荻野公民館</v>
          </cell>
          <cell r="D752" t="str">
            <v>公民館</v>
          </cell>
          <cell r="F752" t="str">
            <v>RC</v>
          </cell>
          <cell r="G752" t="str">
            <v>S</v>
          </cell>
          <cell r="H752">
            <v>2</v>
          </cell>
          <cell r="J752">
            <v>1804.3</v>
          </cell>
          <cell r="N752">
            <v>40234</v>
          </cell>
          <cell r="O752" t="b">
            <v>1</v>
          </cell>
          <cell r="P752">
            <v>1</v>
          </cell>
          <cell r="R752" t="b">
            <v>1</v>
          </cell>
          <cell r="S752">
            <v>1</v>
          </cell>
        </row>
        <row r="753">
          <cell r="A753">
            <v>752</v>
          </cell>
          <cell r="B753">
            <v>8600</v>
          </cell>
          <cell r="C753" t="str">
            <v>愛甲公民館</v>
          </cell>
          <cell r="D753" t="str">
            <v>愛甲公民館</v>
          </cell>
          <cell r="E753" t="str">
            <v>愛甲小体育館棟</v>
          </cell>
          <cell r="F753" t="str">
            <v>RC</v>
          </cell>
          <cell r="H753">
            <v>3</v>
          </cell>
          <cell r="J753">
            <v>796.23</v>
          </cell>
          <cell r="N753">
            <v>30029</v>
          </cell>
          <cell r="O753" t="b">
            <v>0</v>
          </cell>
          <cell r="P753">
            <v>0</v>
          </cell>
          <cell r="Q753">
            <v>475</v>
          </cell>
          <cell r="R753" t="b">
            <v>0</v>
          </cell>
          <cell r="S753">
            <v>0</v>
          </cell>
          <cell r="T753">
            <v>470</v>
          </cell>
        </row>
        <row r="754">
          <cell r="A754">
            <v>753</v>
          </cell>
          <cell r="B754">
            <v>8600</v>
          </cell>
          <cell r="C754" t="str">
            <v>愛甲公民館</v>
          </cell>
          <cell r="D754" t="str">
            <v>愛甲公民館増築分</v>
          </cell>
          <cell r="E754" t="str">
            <v>愛甲小体育館棟</v>
          </cell>
          <cell r="F754" t="str">
            <v>RC</v>
          </cell>
          <cell r="H754">
            <v>1</v>
          </cell>
          <cell r="J754">
            <v>18.98</v>
          </cell>
          <cell r="N754">
            <v>36614</v>
          </cell>
          <cell r="O754" t="b">
            <v>0</v>
          </cell>
          <cell r="P754">
            <v>0</v>
          </cell>
          <cell r="Q754">
            <v>475</v>
          </cell>
          <cell r="R754" t="b">
            <v>0</v>
          </cell>
          <cell r="S754">
            <v>0</v>
          </cell>
          <cell r="T754">
            <v>470</v>
          </cell>
        </row>
        <row r="755">
          <cell r="A755">
            <v>754</v>
          </cell>
          <cell r="B755">
            <v>8650</v>
          </cell>
          <cell r="C755" t="str">
            <v>郷土資料収蔵庫（三田）</v>
          </cell>
          <cell r="D755" t="str">
            <v>倉庫</v>
          </cell>
          <cell r="E755" t="str">
            <v>睦合北公民館隣</v>
          </cell>
          <cell r="F755" t="str">
            <v>S</v>
          </cell>
          <cell r="H755">
            <v>2</v>
          </cell>
          <cell r="J755">
            <v>74</v>
          </cell>
          <cell r="N755">
            <v>31625</v>
          </cell>
          <cell r="O755" t="b">
            <v>1</v>
          </cell>
          <cell r="P755">
            <v>1</v>
          </cell>
          <cell r="R755" t="b">
            <v>1</v>
          </cell>
          <cell r="S755">
            <v>1</v>
          </cell>
        </row>
        <row r="756">
          <cell r="A756">
            <v>755</v>
          </cell>
          <cell r="B756">
            <v>8650</v>
          </cell>
          <cell r="C756" t="str">
            <v>古民家岸邸</v>
          </cell>
          <cell r="D756" t="str">
            <v>古民家</v>
          </cell>
          <cell r="F756" t="str">
            <v>W</v>
          </cell>
          <cell r="H756">
            <v>2</v>
          </cell>
          <cell r="J756">
            <v>520.13</v>
          </cell>
          <cell r="N756">
            <v>1</v>
          </cell>
          <cell r="O756" t="b">
            <v>1</v>
          </cell>
          <cell r="P756">
            <v>1</v>
          </cell>
          <cell r="R756" t="b">
            <v>1</v>
          </cell>
          <cell r="S756">
            <v>1</v>
          </cell>
        </row>
        <row r="757">
          <cell r="A757">
            <v>756</v>
          </cell>
          <cell r="B757">
            <v>8650</v>
          </cell>
          <cell r="C757" t="str">
            <v>厚木市郷土資料館</v>
          </cell>
          <cell r="D757" t="str">
            <v>資料館（元図書館）</v>
          </cell>
          <cell r="F757" t="str">
            <v>RC</v>
          </cell>
          <cell r="H757">
            <v>2</v>
          </cell>
          <cell r="J757">
            <v>1234.0999999999999</v>
          </cell>
          <cell r="N757">
            <v>25993</v>
          </cell>
          <cell r="O757" t="b">
            <v>1</v>
          </cell>
          <cell r="P757">
            <v>1</v>
          </cell>
          <cell r="R757" t="b">
            <v>1</v>
          </cell>
          <cell r="S757">
            <v>1</v>
          </cell>
        </row>
        <row r="758">
          <cell r="A758">
            <v>757</v>
          </cell>
          <cell r="B758">
            <v>8650</v>
          </cell>
          <cell r="C758" t="str">
            <v>妻田文化財収蔵整理室</v>
          </cell>
          <cell r="D758" t="str">
            <v>倉庫</v>
          </cell>
          <cell r="F758" t="str">
            <v>W</v>
          </cell>
          <cell r="H758">
            <v>2</v>
          </cell>
          <cell r="J758">
            <v>286.67</v>
          </cell>
          <cell r="N758">
            <v>28033</v>
          </cell>
          <cell r="O758" t="b">
            <v>1</v>
          </cell>
          <cell r="P758">
            <v>1</v>
          </cell>
          <cell r="R758" t="b">
            <v>1</v>
          </cell>
          <cell r="S758">
            <v>1</v>
          </cell>
        </row>
        <row r="759">
          <cell r="A759">
            <v>758</v>
          </cell>
          <cell r="B759">
            <v>8650</v>
          </cell>
          <cell r="C759" t="str">
            <v>荻野埋蔵文化財展示・収蔵室</v>
          </cell>
          <cell r="D759" t="str">
            <v>収蔵・展示室</v>
          </cell>
          <cell r="E759" t="str">
            <v>旧荻野公民館</v>
          </cell>
          <cell r="F759" t="str">
            <v>RC</v>
          </cell>
          <cell r="H759">
            <v>2</v>
          </cell>
          <cell r="J759">
            <v>555.58000000000004</v>
          </cell>
          <cell r="K759">
            <v>22</v>
          </cell>
          <cell r="N759">
            <v>28556</v>
          </cell>
          <cell r="O759" t="b">
            <v>1</v>
          </cell>
          <cell r="P759">
            <v>1</v>
          </cell>
          <cell r="R759" t="b">
            <v>1</v>
          </cell>
          <cell r="S759">
            <v>1</v>
          </cell>
        </row>
        <row r="760">
          <cell r="A760">
            <v>759</v>
          </cell>
          <cell r="B760">
            <v>8650</v>
          </cell>
          <cell r="C760" t="str">
            <v>荻野埋蔵文化財展示・収蔵室</v>
          </cell>
          <cell r="D760" t="str">
            <v>事務室増築</v>
          </cell>
          <cell r="E760" t="str">
            <v>旧荻野公民館</v>
          </cell>
          <cell r="F760" t="str">
            <v>RC</v>
          </cell>
          <cell r="G760" t="str">
            <v>S</v>
          </cell>
          <cell r="H760">
            <v>2</v>
          </cell>
          <cell r="J760">
            <v>22</v>
          </cell>
          <cell r="N760">
            <v>36238</v>
          </cell>
          <cell r="O760" t="b">
            <v>0</v>
          </cell>
          <cell r="P760">
            <v>0</v>
          </cell>
          <cell r="Q760">
            <v>758</v>
          </cell>
          <cell r="R760" t="b">
            <v>0</v>
          </cell>
          <cell r="S760">
            <v>0</v>
          </cell>
          <cell r="T760">
            <v>758</v>
          </cell>
        </row>
        <row r="761">
          <cell r="A761">
            <v>760</v>
          </cell>
          <cell r="B761">
            <v>8650</v>
          </cell>
          <cell r="C761" t="str">
            <v>郷土資料収蔵庫（下川入）</v>
          </cell>
          <cell r="D761" t="str">
            <v>倉庫</v>
          </cell>
          <cell r="F761" t="str">
            <v>S</v>
          </cell>
          <cell r="H761">
            <v>2</v>
          </cell>
          <cell r="J761">
            <v>348.98</v>
          </cell>
          <cell r="N761">
            <v>39234</v>
          </cell>
          <cell r="O761" t="b">
            <v>1</v>
          </cell>
          <cell r="P761">
            <v>1</v>
          </cell>
          <cell r="R761" t="b">
            <v>1</v>
          </cell>
          <cell r="S761">
            <v>1</v>
          </cell>
          <cell r="W761" t="str">
            <v>済</v>
          </cell>
        </row>
        <row r="762">
          <cell r="A762">
            <v>761</v>
          </cell>
          <cell r="B762">
            <v>8700</v>
          </cell>
          <cell r="C762" t="str">
            <v>三田児童館</v>
          </cell>
          <cell r="D762" t="str">
            <v>児童館</v>
          </cell>
          <cell r="F762" t="str">
            <v>W</v>
          </cell>
          <cell r="H762">
            <v>1</v>
          </cell>
          <cell r="J762">
            <v>194.59</v>
          </cell>
          <cell r="N762">
            <v>24563</v>
          </cell>
          <cell r="O762" t="b">
            <v>1</v>
          </cell>
          <cell r="P762">
            <v>1</v>
          </cell>
          <cell r="R762" t="b">
            <v>1</v>
          </cell>
          <cell r="S762">
            <v>1</v>
          </cell>
        </row>
        <row r="763">
          <cell r="A763">
            <v>762</v>
          </cell>
          <cell r="B763">
            <v>8700</v>
          </cell>
          <cell r="C763" t="str">
            <v>上戸田児童館</v>
          </cell>
          <cell r="D763" t="str">
            <v>児童館</v>
          </cell>
          <cell r="F763" t="str">
            <v>W</v>
          </cell>
          <cell r="H763">
            <v>1</v>
          </cell>
          <cell r="J763">
            <v>168.1</v>
          </cell>
          <cell r="K763">
            <v>12.42</v>
          </cell>
          <cell r="N763">
            <v>25993</v>
          </cell>
          <cell r="O763" t="b">
            <v>1</v>
          </cell>
          <cell r="P763">
            <v>1</v>
          </cell>
          <cell r="R763" t="b">
            <v>1</v>
          </cell>
          <cell r="S763">
            <v>1</v>
          </cell>
        </row>
        <row r="764">
          <cell r="A764">
            <v>763</v>
          </cell>
          <cell r="B764">
            <v>8700</v>
          </cell>
          <cell r="C764" t="str">
            <v>上戸田児童館</v>
          </cell>
          <cell r="D764" t="str">
            <v>児童館</v>
          </cell>
          <cell r="F764" t="str">
            <v>W</v>
          </cell>
          <cell r="H764">
            <v>1</v>
          </cell>
          <cell r="J764">
            <v>12.42</v>
          </cell>
          <cell r="N764">
            <v>34335</v>
          </cell>
          <cell r="O764" t="b">
            <v>0</v>
          </cell>
          <cell r="P764">
            <v>0</v>
          </cell>
          <cell r="Q764">
            <v>763</v>
          </cell>
          <cell r="R764" t="b">
            <v>0</v>
          </cell>
          <cell r="S764">
            <v>0</v>
          </cell>
          <cell r="T764">
            <v>763</v>
          </cell>
        </row>
        <row r="765">
          <cell r="A765">
            <v>764</v>
          </cell>
          <cell r="B765">
            <v>8700</v>
          </cell>
          <cell r="C765" t="str">
            <v>愛甲原児童館</v>
          </cell>
          <cell r="D765" t="str">
            <v>児童館</v>
          </cell>
          <cell r="F765" t="str">
            <v>W</v>
          </cell>
          <cell r="H765">
            <v>1</v>
          </cell>
          <cell r="J765">
            <v>177.68</v>
          </cell>
          <cell r="K765">
            <v>13.25</v>
          </cell>
          <cell r="N765">
            <v>26390</v>
          </cell>
          <cell r="O765" t="b">
            <v>1</v>
          </cell>
          <cell r="P765">
            <v>1</v>
          </cell>
          <cell r="R765" t="b">
            <v>1</v>
          </cell>
          <cell r="S765">
            <v>1</v>
          </cell>
        </row>
        <row r="766">
          <cell r="A766">
            <v>765</v>
          </cell>
          <cell r="B766">
            <v>8700</v>
          </cell>
          <cell r="C766" t="str">
            <v>愛甲原児童館</v>
          </cell>
          <cell r="D766" t="str">
            <v>児童館</v>
          </cell>
          <cell r="F766" t="str">
            <v>W</v>
          </cell>
          <cell r="H766">
            <v>1</v>
          </cell>
          <cell r="J766">
            <v>13.25</v>
          </cell>
          <cell r="N766">
            <v>28460</v>
          </cell>
          <cell r="O766" t="b">
            <v>0</v>
          </cell>
          <cell r="P766">
            <v>0</v>
          </cell>
          <cell r="Q766">
            <v>764</v>
          </cell>
          <cell r="R766" t="b">
            <v>0</v>
          </cell>
          <cell r="S766">
            <v>0</v>
          </cell>
          <cell r="T766">
            <v>764</v>
          </cell>
        </row>
        <row r="767">
          <cell r="A767">
            <v>766</v>
          </cell>
          <cell r="B767">
            <v>8700</v>
          </cell>
          <cell r="C767" t="str">
            <v>上荻野児童館</v>
          </cell>
          <cell r="D767" t="str">
            <v>児童館</v>
          </cell>
          <cell r="F767" t="str">
            <v>W</v>
          </cell>
          <cell r="H767">
            <v>1</v>
          </cell>
          <cell r="J767">
            <v>183.84</v>
          </cell>
          <cell r="N767">
            <v>26755</v>
          </cell>
          <cell r="O767" t="b">
            <v>1</v>
          </cell>
          <cell r="P767">
            <v>1</v>
          </cell>
          <cell r="R767" t="b">
            <v>1</v>
          </cell>
          <cell r="S767">
            <v>1</v>
          </cell>
        </row>
        <row r="768">
          <cell r="A768">
            <v>767</v>
          </cell>
          <cell r="B768">
            <v>8700</v>
          </cell>
          <cell r="C768" t="str">
            <v>戸室児童館</v>
          </cell>
          <cell r="D768" t="str">
            <v>児童館</v>
          </cell>
          <cell r="F768" t="str">
            <v>W</v>
          </cell>
          <cell r="H768">
            <v>2</v>
          </cell>
          <cell r="J768">
            <v>176.89</v>
          </cell>
          <cell r="N768">
            <v>26755</v>
          </cell>
          <cell r="O768" t="b">
            <v>1</v>
          </cell>
          <cell r="P768">
            <v>1</v>
          </cell>
          <cell r="R768" t="b">
            <v>1</v>
          </cell>
          <cell r="S768">
            <v>1</v>
          </cell>
        </row>
        <row r="769">
          <cell r="A769">
            <v>768</v>
          </cell>
          <cell r="B769">
            <v>8700</v>
          </cell>
          <cell r="C769" t="str">
            <v>厚木南児童館</v>
          </cell>
          <cell r="D769" t="str">
            <v>児童館</v>
          </cell>
          <cell r="F769" t="str">
            <v>W</v>
          </cell>
          <cell r="H769">
            <v>1</v>
          </cell>
          <cell r="J769">
            <v>169.75</v>
          </cell>
          <cell r="N769">
            <v>27120</v>
          </cell>
          <cell r="O769" t="b">
            <v>1</v>
          </cell>
          <cell r="P769">
            <v>1</v>
          </cell>
          <cell r="R769" t="b">
            <v>1</v>
          </cell>
          <cell r="S769">
            <v>1</v>
          </cell>
          <cell r="W769" t="str">
            <v>済</v>
          </cell>
        </row>
        <row r="770">
          <cell r="A770">
            <v>769</v>
          </cell>
          <cell r="B770">
            <v>8700</v>
          </cell>
          <cell r="C770" t="str">
            <v>浅間山児童館</v>
          </cell>
          <cell r="D770" t="str">
            <v>児童館</v>
          </cell>
          <cell r="F770" t="str">
            <v>W</v>
          </cell>
          <cell r="H770">
            <v>1</v>
          </cell>
          <cell r="J770">
            <v>179.95</v>
          </cell>
          <cell r="N770">
            <v>27120</v>
          </cell>
          <cell r="O770" t="b">
            <v>1</v>
          </cell>
          <cell r="P770">
            <v>1</v>
          </cell>
          <cell r="R770" t="b">
            <v>1</v>
          </cell>
          <cell r="S770">
            <v>1</v>
          </cell>
          <cell r="W770" t="str">
            <v>済</v>
          </cell>
        </row>
        <row r="771">
          <cell r="A771">
            <v>770</v>
          </cell>
          <cell r="B771">
            <v>8700</v>
          </cell>
          <cell r="C771" t="str">
            <v>飯山中部児童館</v>
          </cell>
          <cell r="D771" t="str">
            <v>児童館</v>
          </cell>
          <cell r="F771" t="str">
            <v>W</v>
          </cell>
          <cell r="H771">
            <v>1</v>
          </cell>
          <cell r="J771">
            <v>180.53</v>
          </cell>
          <cell r="N771">
            <v>27454</v>
          </cell>
          <cell r="O771" t="b">
            <v>1</v>
          </cell>
          <cell r="P771">
            <v>1</v>
          </cell>
          <cell r="R771" t="b">
            <v>1</v>
          </cell>
          <cell r="S771">
            <v>1</v>
          </cell>
        </row>
        <row r="772">
          <cell r="A772">
            <v>771</v>
          </cell>
          <cell r="B772">
            <v>8700</v>
          </cell>
          <cell r="C772" t="str">
            <v>ひまわり児童館</v>
          </cell>
          <cell r="D772" t="str">
            <v>児童館</v>
          </cell>
          <cell r="F772" t="str">
            <v>W</v>
          </cell>
          <cell r="H772">
            <v>2</v>
          </cell>
          <cell r="J772">
            <v>163.6</v>
          </cell>
          <cell r="N772">
            <v>27546</v>
          </cell>
          <cell r="O772" t="b">
            <v>1</v>
          </cell>
          <cell r="P772">
            <v>1</v>
          </cell>
          <cell r="R772" t="b">
            <v>1</v>
          </cell>
          <cell r="S772">
            <v>1</v>
          </cell>
          <cell r="W772" t="str">
            <v>済</v>
          </cell>
        </row>
        <row r="773">
          <cell r="A773">
            <v>772</v>
          </cell>
          <cell r="B773">
            <v>8700</v>
          </cell>
          <cell r="C773" t="str">
            <v>藤塚児童館</v>
          </cell>
          <cell r="D773" t="str">
            <v>児童館</v>
          </cell>
          <cell r="F773" t="str">
            <v>W</v>
          </cell>
          <cell r="H773">
            <v>2</v>
          </cell>
          <cell r="J773">
            <v>192.11</v>
          </cell>
          <cell r="N773">
            <v>28581</v>
          </cell>
          <cell r="O773" t="b">
            <v>1</v>
          </cell>
          <cell r="P773">
            <v>1</v>
          </cell>
          <cell r="R773" t="b">
            <v>1</v>
          </cell>
          <cell r="S773">
            <v>1</v>
          </cell>
        </row>
        <row r="774">
          <cell r="A774">
            <v>773</v>
          </cell>
          <cell r="B774">
            <v>8700</v>
          </cell>
          <cell r="C774" t="str">
            <v>小野児童館</v>
          </cell>
          <cell r="D774" t="str">
            <v>児童館</v>
          </cell>
          <cell r="F774" t="str">
            <v>W</v>
          </cell>
          <cell r="H774">
            <v>1</v>
          </cell>
          <cell r="J774">
            <v>251.74</v>
          </cell>
          <cell r="K774">
            <v>16.559999999999999</v>
          </cell>
          <cell r="N774">
            <v>26390</v>
          </cell>
          <cell r="O774" t="b">
            <v>1</v>
          </cell>
          <cell r="P774">
            <v>1</v>
          </cell>
          <cell r="R774" t="b">
            <v>1</v>
          </cell>
          <cell r="S774">
            <v>1</v>
          </cell>
        </row>
        <row r="775">
          <cell r="A775">
            <v>774</v>
          </cell>
          <cell r="B775">
            <v>8700</v>
          </cell>
          <cell r="C775" t="str">
            <v>小野児童館</v>
          </cell>
          <cell r="D775" t="str">
            <v>児童館</v>
          </cell>
          <cell r="F775" t="str">
            <v>W</v>
          </cell>
          <cell r="H775">
            <v>1</v>
          </cell>
          <cell r="J775">
            <v>16.559999999999999</v>
          </cell>
          <cell r="N775">
            <v>33664</v>
          </cell>
          <cell r="O775" t="b">
            <v>0</v>
          </cell>
          <cell r="P775">
            <v>0</v>
          </cell>
          <cell r="Q775">
            <v>773</v>
          </cell>
          <cell r="R775" t="b">
            <v>0</v>
          </cell>
          <cell r="S775">
            <v>0</v>
          </cell>
          <cell r="T775">
            <v>773</v>
          </cell>
        </row>
        <row r="776">
          <cell r="A776">
            <v>775</v>
          </cell>
          <cell r="B776">
            <v>8700</v>
          </cell>
          <cell r="C776" t="str">
            <v>王子児童館</v>
          </cell>
          <cell r="D776" t="str">
            <v>児童館</v>
          </cell>
          <cell r="F776" t="str">
            <v>W</v>
          </cell>
          <cell r="H776">
            <v>1</v>
          </cell>
          <cell r="J776">
            <v>199.57</v>
          </cell>
          <cell r="N776">
            <v>28946</v>
          </cell>
          <cell r="O776" t="b">
            <v>1</v>
          </cell>
          <cell r="P776">
            <v>1</v>
          </cell>
          <cell r="R776" t="b">
            <v>1</v>
          </cell>
          <cell r="S776">
            <v>1</v>
          </cell>
        </row>
        <row r="777">
          <cell r="A777">
            <v>776</v>
          </cell>
          <cell r="B777">
            <v>8700</v>
          </cell>
          <cell r="C777" t="str">
            <v>まつかげ台児童館</v>
          </cell>
          <cell r="D777" t="str">
            <v>児童館</v>
          </cell>
          <cell r="F777" t="str">
            <v>W</v>
          </cell>
          <cell r="H777">
            <v>2</v>
          </cell>
          <cell r="J777">
            <v>187.56</v>
          </cell>
          <cell r="N777">
            <v>29312</v>
          </cell>
          <cell r="O777" t="b">
            <v>1</v>
          </cell>
          <cell r="P777">
            <v>1</v>
          </cell>
          <cell r="R777" t="b">
            <v>1</v>
          </cell>
          <cell r="S777">
            <v>1</v>
          </cell>
        </row>
        <row r="778">
          <cell r="A778">
            <v>777</v>
          </cell>
          <cell r="B778">
            <v>8700</v>
          </cell>
          <cell r="C778" t="str">
            <v>中戸田児童館</v>
          </cell>
          <cell r="D778" t="str">
            <v>児童館</v>
          </cell>
          <cell r="F778" t="str">
            <v>W</v>
          </cell>
          <cell r="H778">
            <v>2</v>
          </cell>
          <cell r="J778">
            <v>188.8</v>
          </cell>
          <cell r="N778">
            <v>29312</v>
          </cell>
          <cell r="O778" t="b">
            <v>1</v>
          </cell>
          <cell r="P778">
            <v>1</v>
          </cell>
          <cell r="R778" t="b">
            <v>1</v>
          </cell>
          <cell r="S778">
            <v>1</v>
          </cell>
        </row>
        <row r="779">
          <cell r="A779">
            <v>778</v>
          </cell>
          <cell r="B779">
            <v>8700</v>
          </cell>
          <cell r="C779" t="str">
            <v>吾妻町児童館</v>
          </cell>
          <cell r="D779" t="str">
            <v>児童館</v>
          </cell>
          <cell r="F779" t="str">
            <v>W</v>
          </cell>
          <cell r="H779">
            <v>1</v>
          </cell>
          <cell r="J779">
            <v>151.13</v>
          </cell>
          <cell r="N779">
            <v>29677</v>
          </cell>
          <cell r="O779" t="b">
            <v>1</v>
          </cell>
          <cell r="P779">
            <v>1</v>
          </cell>
          <cell r="R779" t="b">
            <v>1</v>
          </cell>
          <cell r="S779">
            <v>1</v>
          </cell>
        </row>
        <row r="780">
          <cell r="A780">
            <v>779</v>
          </cell>
          <cell r="B780">
            <v>8700</v>
          </cell>
          <cell r="C780" t="str">
            <v>上落合児童館</v>
          </cell>
          <cell r="D780" t="str">
            <v>児童館</v>
          </cell>
          <cell r="F780" t="str">
            <v>W</v>
          </cell>
          <cell r="H780">
            <v>2</v>
          </cell>
          <cell r="J780">
            <v>175.4</v>
          </cell>
          <cell r="N780">
            <v>29677</v>
          </cell>
          <cell r="O780" t="b">
            <v>1</v>
          </cell>
          <cell r="P780">
            <v>1</v>
          </cell>
          <cell r="R780" t="b">
            <v>1</v>
          </cell>
          <cell r="S780">
            <v>1</v>
          </cell>
        </row>
        <row r="781">
          <cell r="A781">
            <v>780</v>
          </cell>
          <cell r="B781">
            <v>8700</v>
          </cell>
          <cell r="C781" t="str">
            <v>妻田児童館</v>
          </cell>
          <cell r="D781" t="str">
            <v>児童館</v>
          </cell>
          <cell r="F781" t="str">
            <v>W</v>
          </cell>
          <cell r="H781">
            <v>2</v>
          </cell>
          <cell r="J781">
            <v>206.4</v>
          </cell>
          <cell r="N781">
            <v>30042</v>
          </cell>
          <cell r="O781" t="b">
            <v>1</v>
          </cell>
          <cell r="P781">
            <v>1</v>
          </cell>
          <cell r="R781" t="b">
            <v>1</v>
          </cell>
          <cell r="S781">
            <v>1</v>
          </cell>
        </row>
        <row r="782">
          <cell r="A782">
            <v>781</v>
          </cell>
          <cell r="B782">
            <v>8700</v>
          </cell>
          <cell r="C782" t="str">
            <v>古松台児童館</v>
          </cell>
          <cell r="D782" t="str">
            <v>児童館</v>
          </cell>
          <cell r="F782" t="str">
            <v>W</v>
          </cell>
          <cell r="H782">
            <v>2</v>
          </cell>
          <cell r="J782">
            <v>214.89</v>
          </cell>
          <cell r="N782">
            <v>30042</v>
          </cell>
          <cell r="O782" t="b">
            <v>1</v>
          </cell>
          <cell r="P782">
            <v>1</v>
          </cell>
          <cell r="R782" t="b">
            <v>1</v>
          </cell>
          <cell r="S782">
            <v>1</v>
          </cell>
        </row>
        <row r="783">
          <cell r="A783">
            <v>782</v>
          </cell>
          <cell r="B783">
            <v>8700</v>
          </cell>
          <cell r="C783" t="str">
            <v>宮の里児童館</v>
          </cell>
          <cell r="D783" t="str">
            <v>児童館</v>
          </cell>
          <cell r="F783" t="str">
            <v>S</v>
          </cell>
          <cell r="H783">
            <v>1</v>
          </cell>
          <cell r="J783">
            <v>199.87</v>
          </cell>
          <cell r="N783">
            <v>30773</v>
          </cell>
          <cell r="O783" t="b">
            <v>1</v>
          </cell>
          <cell r="P783">
            <v>1</v>
          </cell>
          <cell r="R783" t="b">
            <v>1</v>
          </cell>
          <cell r="S783">
            <v>1</v>
          </cell>
        </row>
        <row r="784">
          <cell r="A784">
            <v>783</v>
          </cell>
          <cell r="B784">
            <v>8700</v>
          </cell>
          <cell r="C784" t="str">
            <v>上依知児童館</v>
          </cell>
          <cell r="D784" t="str">
            <v>児童館</v>
          </cell>
          <cell r="F784" t="str">
            <v>S</v>
          </cell>
          <cell r="H784">
            <v>2</v>
          </cell>
          <cell r="J784">
            <v>240.9</v>
          </cell>
          <cell r="N784">
            <v>30407</v>
          </cell>
          <cell r="O784" t="b">
            <v>1</v>
          </cell>
          <cell r="P784">
            <v>1</v>
          </cell>
          <cell r="R784" t="b">
            <v>1</v>
          </cell>
          <cell r="S784">
            <v>1</v>
          </cell>
        </row>
        <row r="785">
          <cell r="A785">
            <v>784</v>
          </cell>
          <cell r="B785">
            <v>8700</v>
          </cell>
          <cell r="C785" t="str">
            <v>七沢弁天の森キヤンプ場</v>
          </cell>
          <cell r="D785" t="str">
            <v>倉庫</v>
          </cell>
          <cell r="F785" t="str">
            <v>W</v>
          </cell>
          <cell r="H785">
            <v>1</v>
          </cell>
          <cell r="J785">
            <v>4</v>
          </cell>
          <cell r="N785">
            <v>29312</v>
          </cell>
          <cell r="O785" t="b">
            <v>1</v>
          </cell>
          <cell r="P785">
            <v>1</v>
          </cell>
          <cell r="R785" t="b">
            <v>1</v>
          </cell>
          <cell r="S785">
            <v>1</v>
          </cell>
        </row>
        <row r="786">
          <cell r="A786">
            <v>785</v>
          </cell>
          <cell r="B786">
            <v>8700</v>
          </cell>
          <cell r="C786" t="str">
            <v>七沢弁天の森キヤンプ場</v>
          </cell>
          <cell r="D786" t="str">
            <v>倉庫</v>
          </cell>
          <cell r="F786" t="str">
            <v>W</v>
          </cell>
          <cell r="H786">
            <v>1</v>
          </cell>
          <cell r="J786">
            <v>6</v>
          </cell>
          <cell r="N786">
            <v>29312</v>
          </cell>
          <cell r="O786" t="b">
            <v>1</v>
          </cell>
          <cell r="P786">
            <v>1</v>
          </cell>
          <cell r="R786" t="b">
            <v>0</v>
          </cell>
          <cell r="S786">
            <v>0</v>
          </cell>
          <cell r="T786">
            <v>784</v>
          </cell>
        </row>
        <row r="787">
          <cell r="A787">
            <v>786</v>
          </cell>
          <cell r="B787">
            <v>8700</v>
          </cell>
          <cell r="C787" t="str">
            <v>七沢弁天の森キヤンプ場</v>
          </cell>
          <cell r="D787" t="str">
            <v>管理棟</v>
          </cell>
          <cell r="F787" t="str">
            <v>W</v>
          </cell>
          <cell r="H787">
            <v>2</v>
          </cell>
          <cell r="J787">
            <v>109.29</v>
          </cell>
          <cell r="N787">
            <v>32295</v>
          </cell>
          <cell r="O787" t="b">
            <v>1</v>
          </cell>
          <cell r="P787">
            <v>1</v>
          </cell>
          <cell r="R787" t="b">
            <v>0</v>
          </cell>
          <cell r="S787">
            <v>0</v>
          </cell>
          <cell r="T787">
            <v>784</v>
          </cell>
        </row>
        <row r="788">
          <cell r="A788">
            <v>787</v>
          </cell>
          <cell r="B788">
            <v>8700</v>
          </cell>
          <cell r="C788" t="str">
            <v>七沢弁天の森キヤンプ場</v>
          </cell>
          <cell r="D788" t="str">
            <v>炊事棟</v>
          </cell>
          <cell r="F788" t="str">
            <v>W</v>
          </cell>
          <cell r="H788">
            <v>1</v>
          </cell>
          <cell r="J788">
            <v>87.6</v>
          </cell>
          <cell r="N788">
            <v>32295</v>
          </cell>
          <cell r="O788" t="b">
            <v>1</v>
          </cell>
          <cell r="P788">
            <v>1</v>
          </cell>
          <cell r="R788" t="b">
            <v>0</v>
          </cell>
          <cell r="S788">
            <v>0</v>
          </cell>
          <cell r="T788">
            <v>784</v>
          </cell>
        </row>
        <row r="789">
          <cell r="A789">
            <v>788</v>
          </cell>
          <cell r="B789">
            <v>8700</v>
          </cell>
          <cell r="C789" t="str">
            <v>七沢弁天の森キヤンプ場</v>
          </cell>
          <cell r="D789" t="str">
            <v>主便所棟</v>
          </cell>
          <cell r="F789" t="str">
            <v>W</v>
          </cell>
          <cell r="H789">
            <v>1</v>
          </cell>
          <cell r="J789">
            <v>65.709999999999994</v>
          </cell>
          <cell r="N789">
            <v>32295</v>
          </cell>
          <cell r="O789" t="b">
            <v>1</v>
          </cell>
          <cell r="P789">
            <v>1</v>
          </cell>
          <cell r="R789" t="b">
            <v>0</v>
          </cell>
          <cell r="S789">
            <v>0</v>
          </cell>
          <cell r="T789">
            <v>784</v>
          </cell>
        </row>
        <row r="790">
          <cell r="A790">
            <v>789</v>
          </cell>
          <cell r="B790">
            <v>8700</v>
          </cell>
          <cell r="C790" t="str">
            <v>七沢弁天の森キヤンプ場</v>
          </cell>
          <cell r="D790" t="str">
            <v>副便所棟</v>
          </cell>
          <cell r="F790" t="str">
            <v>W</v>
          </cell>
          <cell r="H790">
            <v>1</v>
          </cell>
          <cell r="J790">
            <v>20.68</v>
          </cell>
          <cell r="N790">
            <v>32295</v>
          </cell>
          <cell r="O790" t="b">
            <v>1</v>
          </cell>
          <cell r="P790">
            <v>1</v>
          </cell>
          <cell r="R790" t="b">
            <v>0</v>
          </cell>
          <cell r="S790">
            <v>0</v>
          </cell>
          <cell r="T790">
            <v>784</v>
          </cell>
        </row>
        <row r="791">
          <cell r="A791">
            <v>790</v>
          </cell>
          <cell r="B791">
            <v>8700</v>
          </cell>
          <cell r="C791" t="str">
            <v>七沢弁天の森キヤンプ場</v>
          </cell>
          <cell r="D791" t="str">
            <v>バンガロ－Ａ１</v>
          </cell>
          <cell r="F791" t="str">
            <v>W</v>
          </cell>
          <cell r="H791">
            <v>1</v>
          </cell>
          <cell r="J791">
            <v>28</v>
          </cell>
          <cell r="N791">
            <v>32295</v>
          </cell>
          <cell r="O791" t="b">
            <v>1</v>
          </cell>
          <cell r="P791">
            <v>1</v>
          </cell>
          <cell r="R791" t="b">
            <v>0</v>
          </cell>
          <cell r="S791">
            <v>0</v>
          </cell>
          <cell r="T791">
            <v>784</v>
          </cell>
        </row>
        <row r="792">
          <cell r="A792">
            <v>791</v>
          </cell>
          <cell r="B792">
            <v>8700</v>
          </cell>
          <cell r="C792" t="str">
            <v>七沢弁天の森キヤンプ場</v>
          </cell>
          <cell r="D792" t="str">
            <v>バンガロ－Ａ２</v>
          </cell>
          <cell r="F792" t="str">
            <v>W</v>
          </cell>
          <cell r="H792">
            <v>1</v>
          </cell>
          <cell r="J792">
            <v>16</v>
          </cell>
          <cell r="N792">
            <v>32295</v>
          </cell>
          <cell r="O792" t="b">
            <v>1</v>
          </cell>
          <cell r="P792">
            <v>1</v>
          </cell>
          <cell r="R792" t="b">
            <v>0</v>
          </cell>
          <cell r="S792">
            <v>0</v>
          </cell>
          <cell r="T792">
            <v>784</v>
          </cell>
        </row>
        <row r="793">
          <cell r="A793">
            <v>792</v>
          </cell>
          <cell r="B793">
            <v>8700</v>
          </cell>
          <cell r="C793" t="str">
            <v>七沢弁天の森キヤンプ場</v>
          </cell>
          <cell r="D793" t="str">
            <v>バンガロ－Ａ３</v>
          </cell>
          <cell r="F793" t="str">
            <v>W</v>
          </cell>
          <cell r="H793">
            <v>1</v>
          </cell>
          <cell r="J793">
            <v>28</v>
          </cell>
          <cell r="N793">
            <v>32295</v>
          </cell>
          <cell r="O793" t="b">
            <v>1</v>
          </cell>
          <cell r="P793">
            <v>1</v>
          </cell>
          <cell r="R793" t="b">
            <v>0</v>
          </cell>
          <cell r="S793">
            <v>0</v>
          </cell>
          <cell r="T793">
            <v>784</v>
          </cell>
        </row>
        <row r="794">
          <cell r="A794">
            <v>793</v>
          </cell>
          <cell r="B794">
            <v>8700</v>
          </cell>
          <cell r="C794" t="str">
            <v>七沢弁天の森キヤンプ場</v>
          </cell>
          <cell r="D794" t="str">
            <v>バンガロ－Ａ４</v>
          </cell>
          <cell r="F794" t="str">
            <v>W</v>
          </cell>
          <cell r="H794">
            <v>1</v>
          </cell>
          <cell r="J794">
            <v>28</v>
          </cell>
          <cell r="N794">
            <v>32295</v>
          </cell>
          <cell r="O794" t="b">
            <v>1</v>
          </cell>
          <cell r="P794">
            <v>1</v>
          </cell>
          <cell r="R794" t="b">
            <v>0</v>
          </cell>
          <cell r="S794">
            <v>0</v>
          </cell>
          <cell r="T794">
            <v>784</v>
          </cell>
        </row>
        <row r="795">
          <cell r="A795">
            <v>794</v>
          </cell>
          <cell r="B795">
            <v>8700</v>
          </cell>
          <cell r="C795" t="str">
            <v>七沢弁天の森キヤンプ場</v>
          </cell>
          <cell r="D795" t="str">
            <v>バンガロ－Ａ５</v>
          </cell>
          <cell r="F795" t="str">
            <v>W</v>
          </cell>
          <cell r="H795">
            <v>1</v>
          </cell>
          <cell r="J795">
            <v>28</v>
          </cell>
          <cell r="N795">
            <v>32295</v>
          </cell>
          <cell r="O795" t="b">
            <v>1</v>
          </cell>
          <cell r="P795">
            <v>1</v>
          </cell>
          <cell r="R795" t="b">
            <v>0</v>
          </cell>
          <cell r="S795">
            <v>0</v>
          </cell>
          <cell r="T795">
            <v>784</v>
          </cell>
        </row>
        <row r="796">
          <cell r="A796">
            <v>795</v>
          </cell>
          <cell r="B796">
            <v>8700</v>
          </cell>
          <cell r="C796" t="str">
            <v>七沢弁天の森キヤンプ場</v>
          </cell>
          <cell r="D796" t="str">
            <v>バンガロ－Ａ６</v>
          </cell>
          <cell r="F796" t="str">
            <v>W</v>
          </cell>
          <cell r="H796">
            <v>1</v>
          </cell>
          <cell r="J796">
            <v>16</v>
          </cell>
          <cell r="N796">
            <v>32295</v>
          </cell>
          <cell r="O796" t="b">
            <v>1</v>
          </cell>
          <cell r="P796">
            <v>1</v>
          </cell>
          <cell r="R796" t="b">
            <v>0</v>
          </cell>
          <cell r="S796">
            <v>0</v>
          </cell>
          <cell r="T796">
            <v>784</v>
          </cell>
        </row>
        <row r="797">
          <cell r="A797">
            <v>796</v>
          </cell>
          <cell r="B797">
            <v>8700</v>
          </cell>
          <cell r="C797" t="str">
            <v>七沢弁天の森キヤンプ場</v>
          </cell>
          <cell r="D797" t="str">
            <v>バンガロ－Ｂ１</v>
          </cell>
          <cell r="F797" t="str">
            <v>W</v>
          </cell>
          <cell r="H797">
            <v>1</v>
          </cell>
          <cell r="J797">
            <v>28</v>
          </cell>
          <cell r="N797">
            <v>32295</v>
          </cell>
          <cell r="O797" t="b">
            <v>1</v>
          </cell>
          <cell r="P797">
            <v>1</v>
          </cell>
          <cell r="R797" t="b">
            <v>0</v>
          </cell>
          <cell r="S797">
            <v>0</v>
          </cell>
          <cell r="T797">
            <v>784</v>
          </cell>
        </row>
        <row r="798">
          <cell r="A798">
            <v>797</v>
          </cell>
          <cell r="B798">
            <v>8700</v>
          </cell>
          <cell r="C798" t="str">
            <v>七沢弁天の森キヤンプ場</v>
          </cell>
          <cell r="D798" t="str">
            <v>バンガロ－Ｂ２</v>
          </cell>
          <cell r="F798" t="str">
            <v>W</v>
          </cell>
          <cell r="H798">
            <v>1</v>
          </cell>
          <cell r="J798">
            <v>28</v>
          </cell>
          <cell r="N798">
            <v>32295</v>
          </cell>
          <cell r="O798" t="b">
            <v>1</v>
          </cell>
          <cell r="P798">
            <v>1</v>
          </cell>
          <cell r="R798" t="b">
            <v>0</v>
          </cell>
          <cell r="S798">
            <v>0</v>
          </cell>
          <cell r="T798">
            <v>784</v>
          </cell>
        </row>
        <row r="799">
          <cell r="A799">
            <v>798</v>
          </cell>
          <cell r="B799">
            <v>8700</v>
          </cell>
          <cell r="C799" t="str">
            <v>七沢弁天の森キヤンプ場</v>
          </cell>
          <cell r="D799" t="str">
            <v>バンガロ－Ｂ３</v>
          </cell>
          <cell r="F799" t="str">
            <v>W</v>
          </cell>
          <cell r="H799">
            <v>1</v>
          </cell>
          <cell r="J799">
            <v>28</v>
          </cell>
          <cell r="N799">
            <v>32295</v>
          </cell>
          <cell r="O799" t="b">
            <v>1</v>
          </cell>
          <cell r="P799">
            <v>1</v>
          </cell>
          <cell r="R799" t="b">
            <v>0</v>
          </cell>
          <cell r="S799">
            <v>0</v>
          </cell>
          <cell r="T799">
            <v>784</v>
          </cell>
        </row>
        <row r="800">
          <cell r="A800">
            <v>799</v>
          </cell>
          <cell r="B800">
            <v>8700</v>
          </cell>
          <cell r="C800" t="str">
            <v>七沢弁天の森キヤンプ場</v>
          </cell>
          <cell r="D800" t="str">
            <v>バンガロ－Ｂ４</v>
          </cell>
          <cell r="F800" t="str">
            <v>W</v>
          </cell>
          <cell r="H800">
            <v>1</v>
          </cell>
          <cell r="J800">
            <v>28</v>
          </cell>
          <cell r="N800">
            <v>32295</v>
          </cell>
          <cell r="O800" t="b">
            <v>1</v>
          </cell>
          <cell r="P800">
            <v>1</v>
          </cell>
          <cell r="R800" t="b">
            <v>0</v>
          </cell>
          <cell r="S800">
            <v>0</v>
          </cell>
          <cell r="T800">
            <v>784</v>
          </cell>
        </row>
        <row r="801">
          <cell r="A801">
            <v>800</v>
          </cell>
          <cell r="B801">
            <v>8700</v>
          </cell>
          <cell r="C801" t="str">
            <v>七沢弁天の森キヤンプ場</v>
          </cell>
          <cell r="D801" t="str">
            <v>バンガロ－Ｂ５</v>
          </cell>
          <cell r="F801" t="str">
            <v>W</v>
          </cell>
          <cell r="H801">
            <v>1</v>
          </cell>
          <cell r="J801">
            <v>16</v>
          </cell>
          <cell r="N801">
            <v>32295</v>
          </cell>
          <cell r="O801" t="b">
            <v>1</v>
          </cell>
          <cell r="P801">
            <v>1</v>
          </cell>
          <cell r="R801" t="b">
            <v>0</v>
          </cell>
          <cell r="S801">
            <v>0</v>
          </cell>
          <cell r="T801">
            <v>784</v>
          </cell>
        </row>
        <row r="802">
          <cell r="A802">
            <v>801</v>
          </cell>
          <cell r="B802">
            <v>8700</v>
          </cell>
          <cell r="C802" t="str">
            <v>七沢弁天の森キヤンプ場</v>
          </cell>
          <cell r="D802" t="str">
            <v>バンガロ－Ｂ６</v>
          </cell>
          <cell r="F802" t="str">
            <v>W</v>
          </cell>
          <cell r="H802">
            <v>1</v>
          </cell>
          <cell r="J802">
            <v>16</v>
          </cell>
          <cell r="N802">
            <v>32295</v>
          </cell>
          <cell r="O802" t="b">
            <v>1</v>
          </cell>
          <cell r="P802">
            <v>1</v>
          </cell>
          <cell r="R802" t="b">
            <v>0</v>
          </cell>
          <cell r="S802">
            <v>0</v>
          </cell>
          <cell r="T802">
            <v>784</v>
          </cell>
        </row>
        <row r="803">
          <cell r="A803">
            <v>802</v>
          </cell>
          <cell r="B803">
            <v>8700</v>
          </cell>
          <cell r="C803" t="str">
            <v>七沢弁天の森キヤンプ場</v>
          </cell>
          <cell r="D803" t="str">
            <v>バンガロ－Ｃ１</v>
          </cell>
          <cell r="F803" t="str">
            <v>W</v>
          </cell>
          <cell r="H803">
            <v>1</v>
          </cell>
          <cell r="J803">
            <v>28</v>
          </cell>
          <cell r="N803">
            <v>32295</v>
          </cell>
          <cell r="O803" t="b">
            <v>1</v>
          </cell>
          <cell r="P803">
            <v>1</v>
          </cell>
          <cell r="R803" t="b">
            <v>0</v>
          </cell>
          <cell r="S803">
            <v>0</v>
          </cell>
          <cell r="T803">
            <v>784</v>
          </cell>
        </row>
        <row r="804">
          <cell r="A804">
            <v>803</v>
          </cell>
          <cell r="B804">
            <v>8700</v>
          </cell>
          <cell r="C804" t="str">
            <v>七沢弁天の森キヤンプ場</v>
          </cell>
          <cell r="D804" t="str">
            <v>バンガロ－Ｃ２</v>
          </cell>
          <cell r="F804" t="str">
            <v>W</v>
          </cell>
          <cell r="H804">
            <v>1</v>
          </cell>
          <cell r="J804">
            <v>28</v>
          </cell>
          <cell r="N804">
            <v>32295</v>
          </cell>
          <cell r="O804" t="b">
            <v>1</v>
          </cell>
          <cell r="P804">
            <v>1</v>
          </cell>
          <cell r="R804" t="b">
            <v>0</v>
          </cell>
          <cell r="S804">
            <v>0</v>
          </cell>
          <cell r="T804">
            <v>784</v>
          </cell>
        </row>
        <row r="805">
          <cell r="A805">
            <v>804</v>
          </cell>
          <cell r="B805">
            <v>8700</v>
          </cell>
          <cell r="C805" t="str">
            <v>七沢弁天の森キヤンプ場</v>
          </cell>
          <cell r="D805" t="str">
            <v>バンガロ－Ｃ３</v>
          </cell>
          <cell r="F805" t="str">
            <v>W</v>
          </cell>
          <cell r="H805">
            <v>1</v>
          </cell>
          <cell r="J805">
            <v>28</v>
          </cell>
          <cell r="N805">
            <v>32295</v>
          </cell>
          <cell r="O805" t="b">
            <v>1</v>
          </cell>
          <cell r="P805">
            <v>1</v>
          </cell>
          <cell r="R805" t="b">
            <v>0</v>
          </cell>
          <cell r="S805">
            <v>0</v>
          </cell>
          <cell r="T805">
            <v>784</v>
          </cell>
        </row>
        <row r="806">
          <cell r="A806">
            <v>805</v>
          </cell>
          <cell r="B806">
            <v>8700</v>
          </cell>
          <cell r="C806" t="str">
            <v>七沢弁天の森キヤンプ場</v>
          </cell>
          <cell r="D806" t="str">
            <v>バンガロ－Ｃ４</v>
          </cell>
          <cell r="F806" t="str">
            <v>W</v>
          </cell>
          <cell r="H806">
            <v>1</v>
          </cell>
          <cell r="J806">
            <v>28</v>
          </cell>
          <cell r="N806">
            <v>32295</v>
          </cell>
          <cell r="O806" t="b">
            <v>1</v>
          </cell>
          <cell r="P806">
            <v>1</v>
          </cell>
          <cell r="R806" t="b">
            <v>0</v>
          </cell>
          <cell r="S806">
            <v>0</v>
          </cell>
          <cell r="T806">
            <v>784</v>
          </cell>
        </row>
        <row r="807">
          <cell r="A807">
            <v>806</v>
          </cell>
          <cell r="B807">
            <v>8700</v>
          </cell>
          <cell r="C807" t="str">
            <v>七沢弁天の森キヤンプ場</v>
          </cell>
          <cell r="D807" t="str">
            <v>バンガロ－Ｃ５</v>
          </cell>
          <cell r="F807" t="str">
            <v>W</v>
          </cell>
          <cell r="H807">
            <v>1</v>
          </cell>
          <cell r="J807">
            <v>28</v>
          </cell>
          <cell r="N807">
            <v>32295</v>
          </cell>
          <cell r="O807" t="b">
            <v>1</v>
          </cell>
          <cell r="P807">
            <v>1</v>
          </cell>
          <cell r="R807" t="b">
            <v>0</v>
          </cell>
          <cell r="S807">
            <v>0</v>
          </cell>
          <cell r="T807">
            <v>784</v>
          </cell>
        </row>
        <row r="808">
          <cell r="A808">
            <v>807</v>
          </cell>
          <cell r="B808">
            <v>8700</v>
          </cell>
          <cell r="C808" t="str">
            <v>七沢弁天の森キヤンプ場</v>
          </cell>
          <cell r="D808" t="str">
            <v>バンガロ－Ｃ６</v>
          </cell>
          <cell r="F808" t="str">
            <v>W</v>
          </cell>
          <cell r="H808">
            <v>1</v>
          </cell>
          <cell r="J808">
            <v>28</v>
          </cell>
          <cell r="N808">
            <v>32295</v>
          </cell>
          <cell r="O808" t="b">
            <v>1</v>
          </cell>
          <cell r="P808">
            <v>1</v>
          </cell>
          <cell r="R808" t="b">
            <v>0</v>
          </cell>
          <cell r="S808">
            <v>0</v>
          </cell>
          <cell r="T808">
            <v>784</v>
          </cell>
        </row>
        <row r="809">
          <cell r="A809">
            <v>808</v>
          </cell>
          <cell r="B809">
            <v>8700</v>
          </cell>
          <cell r="C809" t="str">
            <v>七沢弁天の森キヤンプ場</v>
          </cell>
          <cell r="D809" t="str">
            <v>炊事場</v>
          </cell>
          <cell r="F809" t="str">
            <v>W</v>
          </cell>
          <cell r="H809">
            <v>1</v>
          </cell>
          <cell r="J809">
            <v>19</v>
          </cell>
          <cell r="N809">
            <v>35125</v>
          </cell>
          <cell r="O809" t="b">
            <v>1</v>
          </cell>
          <cell r="P809">
            <v>1</v>
          </cell>
          <cell r="R809" t="b">
            <v>0</v>
          </cell>
          <cell r="S809">
            <v>0</v>
          </cell>
          <cell r="T809">
            <v>784</v>
          </cell>
        </row>
        <row r="810">
          <cell r="A810">
            <v>809</v>
          </cell>
          <cell r="B810">
            <v>8700</v>
          </cell>
          <cell r="C810" t="str">
            <v>中依知児童館</v>
          </cell>
          <cell r="D810" t="str">
            <v>児童館</v>
          </cell>
          <cell r="F810" t="str">
            <v>S</v>
          </cell>
          <cell r="H810">
            <v>1</v>
          </cell>
          <cell r="J810">
            <v>215.64</v>
          </cell>
          <cell r="N810">
            <v>32964</v>
          </cell>
          <cell r="O810" t="b">
            <v>1</v>
          </cell>
          <cell r="P810">
            <v>1</v>
          </cell>
          <cell r="R810" t="b">
            <v>1</v>
          </cell>
          <cell r="S810">
            <v>1</v>
          </cell>
        </row>
        <row r="811">
          <cell r="A811">
            <v>810</v>
          </cell>
          <cell r="B811">
            <v>8700</v>
          </cell>
          <cell r="C811" t="str">
            <v>下川入児童館</v>
          </cell>
          <cell r="D811" t="str">
            <v>児童館</v>
          </cell>
          <cell r="F811" t="str">
            <v>W</v>
          </cell>
          <cell r="H811">
            <v>1</v>
          </cell>
          <cell r="J811">
            <v>221.93</v>
          </cell>
          <cell r="N811">
            <v>33923</v>
          </cell>
          <cell r="O811" t="b">
            <v>1</v>
          </cell>
          <cell r="P811">
            <v>1</v>
          </cell>
          <cell r="R811" t="b">
            <v>1</v>
          </cell>
          <cell r="S811">
            <v>1</v>
          </cell>
          <cell r="W811" t="str">
            <v>済</v>
          </cell>
        </row>
        <row r="812">
          <cell r="A812">
            <v>811</v>
          </cell>
          <cell r="B812">
            <v>8700</v>
          </cell>
          <cell r="C812" t="str">
            <v>七沢児童館</v>
          </cell>
          <cell r="D812" t="str">
            <v>児童館</v>
          </cell>
          <cell r="F812" t="str">
            <v>W</v>
          </cell>
          <cell r="H812">
            <v>1</v>
          </cell>
          <cell r="J812">
            <v>229.38</v>
          </cell>
          <cell r="N812">
            <v>34790</v>
          </cell>
          <cell r="O812" t="b">
            <v>1</v>
          </cell>
          <cell r="P812">
            <v>1</v>
          </cell>
          <cell r="R812" t="b">
            <v>1</v>
          </cell>
          <cell r="S812">
            <v>1</v>
          </cell>
          <cell r="W812" t="str">
            <v>済</v>
          </cell>
        </row>
        <row r="813">
          <cell r="A813">
            <v>812</v>
          </cell>
          <cell r="B813">
            <v>8700</v>
          </cell>
          <cell r="C813" t="str">
            <v>荻野児童館</v>
          </cell>
          <cell r="D813" t="str">
            <v>児童館</v>
          </cell>
          <cell r="F813" t="str">
            <v>W</v>
          </cell>
          <cell r="H813">
            <v>1</v>
          </cell>
          <cell r="J813">
            <v>209.51</v>
          </cell>
          <cell r="N813">
            <v>34790</v>
          </cell>
          <cell r="O813" t="b">
            <v>1</v>
          </cell>
          <cell r="P813">
            <v>1</v>
          </cell>
          <cell r="R813" t="b">
            <v>1</v>
          </cell>
          <cell r="S813">
            <v>1</v>
          </cell>
        </row>
        <row r="814">
          <cell r="A814">
            <v>813</v>
          </cell>
          <cell r="B814">
            <v>8700</v>
          </cell>
          <cell r="C814" t="str">
            <v>下古沢児童館</v>
          </cell>
          <cell r="D814" t="str">
            <v>児童館</v>
          </cell>
          <cell r="F814" t="str">
            <v>W</v>
          </cell>
          <cell r="H814">
            <v>1</v>
          </cell>
          <cell r="J814">
            <v>218.68</v>
          </cell>
          <cell r="N814">
            <v>35521</v>
          </cell>
          <cell r="O814" t="b">
            <v>1</v>
          </cell>
          <cell r="P814">
            <v>1</v>
          </cell>
          <cell r="R814" t="b">
            <v>1</v>
          </cell>
          <cell r="S814">
            <v>1</v>
          </cell>
        </row>
        <row r="815">
          <cell r="A815">
            <v>814</v>
          </cell>
          <cell r="B815">
            <v>8700</v>
          </cell>
          <cell r="C815" t="str">
            <v>山際児童館・山際南部老人憩の家館複合施設</v>
          </cell>
          <cell r="D815" t="str">
            <v>児童館</v>
          </cell>
          <cell r="E815" t="str">
            <v>複合施設</v>
          </cell>
          <cell r="F815" t="str">
            <v>S</v>
          </cell>
          <cell r="G815" t="str">
            <v>RC</v>
          </cell>
          <cell r="H815">
            <v>2</v>
          </cell>
          <cell r="J815">
            <v>267.62</v>
          </cell>
          <cell r="K815">
            <v>206.88</v>
          </cell>
          <cell r="N815">
            <v>34527</v>
          </cell>
          <cell r="O815" t="b">
            <v>1</v>
          </cell>
          <cell r="P815">
            <v>1</v>
          </cell>
          <cell r="R815" t="b">
            <v>1</v>
          </cell>
          <cell r="S815">
            <v>1</v>
          </cell>
        </row>
        <row r="816">
          <cell r="A816">
            <v>815</v>
          </cell>
          <cell r="B816">
            <v>8700</v>
          </cell>
          <cell r="C816" t="str">
            <v>妻田東児童館・老人憩の家複合施設</v>
          </cell>
          <cell r="D816" t="str">
            <v>児童館</v>
          </cell>
          <cell r="E816" t="str">
            <v>複合施設</v>
          </cell>
          <cell r="F816" t="str">
            <v>S</v>
          </cell>
          <cell r="H816">
            <v>1</v>
          </cell>
          <cell r="J816">
            <v>219.54</v>
          </cell>
          <cell r="K816">
            <v>179.9</v>
          </cell>
          <cell r="N816">
            <v>34790</v>
          </cell>
          <cell r="O816" t="b">
            <v>1</v>
          </cell>
          <cell r="P816">
            <v>1</v>
          </cell>
          <cell r="R816" t="b">
            <v>1</v>
          </cell>
          <cell r="S816">
            <v>1</v>
          </cell>
        </row>
        <row r="817">
          <cell r="A817">
            <v>816</v>
          </cell>
          <cell r="B817">
            <v>8700</v>
          </cell>
          <cell r="C817" t="str">
            <v>荻野新宿児童館・老人憩の家複合施設</v>
          </cell>
          <cell r="D817" t="str">
            <v>児童館</v>
          </cell>
          <cell r="E817" t="str">
            <v>複合施設</v>
          </cell>
          <cell r="F817" t="str">
            <v>S</v>
          </cell>
          <cell r="H817">
            <v>2</v>
          </cell>
          <cell r="J817">
            <v>223.01</v>
          </cell>
          <cell r="N817">
            <v>36722</v>
          </cell>
          <cell r="O817" t="b">
            <v>0</v>
          </cell>
          <cell r="P817">
            <v>0</v>
          </cell>
          <cell r="Q817">
            <v>59</v>
          </cell>
          <cell r="R817" t="b">
            <v>0</v>
          </cell>
          <cell r="S817">
            <v>0</v>
          </cell>
          <cell r="T817">
            <v>59</v>
          </cell>
        </row>
        <row r="818">
          <cell r="A818">
            <v>817</v>
          </cell>
          <cell r="B818">
            <v>8700</v>
          </cell>
          <cell r="C818" t="str">
            <v>毛利台児童館・老人憩の家複合施設</v>
          </cell>
          <cell r="D818" t="str">
            <v>児童館</v>
          </cell>
          <cell r="E818" t="str">
            <v>複合施設</v>
          </cell>
          <cell r="F818" t="str">
            <v>S</v>
          </cell>
          <cell r="H818">
            <v>1</v>
          </cell>
          <cell r="J818">
            <v>271.83999999999997</v>
          </cell>
          <cell r="K818">
            <v>170.97</v>
          </cell>
          <cell r="N818">
            <v>39277</v>
          </cell>
          <cell r="O818" t="b">
            <v>1</v>
          </cell>
          <cell r="P818">
            <v>1</v>
          </cell>
          <cell r="R818" t="b">
            <v>1</v>
          </cell>
          <cell r="S818">
            <v>1</v>
          </cell>
        </row>
        <row r="819">
          <cell r="A819">
            <v>818</v>
          </cell>
          <cell r="B819">
            <v>8700</v>
          </cell>
          <cell r="C819" t="str">
            <v>毛利台児童館・老人憩の家複合施設</v>
          </cell>
          <cell r="D819" t="str">
            <v>自転車置場</v>
          </cell>
          <cell r="E819" t="str">
            <v>児童館</v>
          </cell>
          <cell r="F819" t="str">
            <v>S</v>
          </cell>
          <cell r="H819">
            <v>1</v>
          </cell>
          <cell r="J819">
            <v>12.21</v>
          </cell>
          <cell r="N819">
            <v>39277</v>
          </cell>
          <cell r="O819" t="b">
            <v>1</v>
          </cell>
          <cell r="P819">
            <v>1</v>
          </cell>
          <cell r="R819" t="b">
            <v>0</v>
          </cell>
          <cell r="S819">
            <v>0</v>
          </cell>
          <cell r="T819">
            <v>817</v>
          </cell>
        </row>
        <row r="820">
          <cell r="A820">
            <v>819</v>
          </cell>
          <cell r="B820">
            <v>8700</v>
          </cell>
          <cell r="C820" t="str">
            <v>温水恩名児童館・老人憩の家複合施設</v>
          </cell>
          <cell r="D820" t="str">
            <v>児童館</v>
          </cell>
          <cell r="E820" t="str">
            <v>複合施設</v>
          </cell>
          <cell r="F820" t="str">
            <v>S</v>
          </cell>
          <cell r="H820">
            <v>1</v>
          </cell>
          <cell r="J820">
            <v>195.14</v>
          </cell>
          <cell r="N820">
            <v>37226</v>
          </cell>
          <cell r="O820" t="b">
            <v>0</v>
          </cell>
          <cell r="P820">
            <v>0</v>
          </cell>
          <cell r="Q820">
            <v>61</v>
          </cell>
          <cell r="R820" t="b">
            <v>0</v>
          </cell>
          <cell r="S820">
            <v>0</v>
          </cell>
          <cell r="T820">
            <v>61</v>
          </cell>
        </row>
        <row r="821">
          <cell r="A821">
            <v>820</v>
          </cell>
          <cell r="B821">
            <v>8700</v>
          </cell>
          <cell r="C821" t="str">
            <v>温水恩名児童館・老人憩の家複合施設</v>
          </cell>
          <cell r="D821" t="str">
            <v>自転車置場</v>
          </cell>
          <cell r="E821" t="str">
            <v>児童館</v>
          </cell>
          <cell r="F821" t="str">
            <v>RC</v>
          </cell>
          <cell r="G821" t="str">
            <v>S</v>
          </cell>
          <cell r="H821">
            <v>1</v>
          </cell>
          <cell r="J821">
            <v>13.03</v>
          </cell>
          <cell r="N821">
            <v>37226</v>
          </cell>
          <cell r="O821" t="b">
            <v>1</v>
          </cell>
          <cell r="P821">
            <v>1</v>
          </cell>
          <cell r="R821" t="b">
            <v>0</v>
          </cell>
          <cell r="S821">
            <v>0</v>
          </cell>
          <cell r="T821">
            <v>61</v>
          </cell>
        </row>
        <row r="822">
          <cell r="A822">
            <v>821</v>
          </cell>
          <cell r="B822">
            <v>8700</v>
          </cell>
          <cell r="C822" t="str">
            <v>愛甲児童館・老人憩の家複合施設</v>
          </cell>
          <cell r="D822" t="str">
            <v>児童館</v>
          </cell>
          <cell r="E822" t="str">
            <v>複合施設</v>
          </cell>
          <cell r="F822" t="str">
            <v>S</v>
          </cell>
          <cell r="H822">
            <v>2</v>
          </cell>
          <cell r="J822">
            <v>258.92</v>
          </cell>
          <cell r="N822">
            <v>38346</v>
          </cell>
          <cell r="O822" t="b">
            <v>0</v>
          </cell>
          <cell r="P822">
            <v>0</v>
          </cell>
          <cell r="Q822">
            <v>62</v>
          </cell>
          <cell r="R822" t="b">
            <v>0</v>
          </cell>
          <cell r="S822">
            <v>0</v>
          </cell>
          <cell r="T822">
            <v>62</v>
          </cell>
        </row>
        <row r="823">
          <cell r="A823">
            <v>822</v>
          </cell>
          <cell r="B823">
            <v>8700</v>
          </cell>
          <cell r="C823" t="str">
            <v>岡田児童館・老人憩の家複合施設</v>
          </cell>
          <cell r="D823" t="str">
            <v>児童館</v>
          </cell>
          <cell r="E823" t="str">
            <v>複合施設</v>
          </cell>
          <cell r="F823" t="str">
            <v>S</v>
          </cell>
          <cell r="H823">
            <v>1</v>
          </cell>
          <cell r="J823">
            <v>170.51</v>
          </cell>
          <cell r="K823">
            <v>157.41999999999999</v>
          </cell>
          <cell r="N823">
            <v>39284</v>
          </cell>
          <cell r="O823" t="b">
            <v>1</v>
          </cell>
          <cell r="P823">
            <v>1</v>
          </cell>
          <cell r="R823" t="b">
            <v>1</v>
          </cell>
          <cell r="S823">
            <v>1</v>
          </cell>
          <cell r="W823" t="str">
            <v>済</v>
          </cell>
        </row>
        <row r="824">
          <cell r="A824">
            <v>823</v>
          </cell>
          <cell r="B824">
            <v>8700</v>
          </cell>
          <cell r="C824" t="str">
            <v>岡田児童館・老人憩の家複合施設</v>
          </cell>
          <cell r="D824" t="str">
            <v>自転車置場</v>
          </cell>
          <cell r="E824" t="str">
            <v>児童館</v>
          </cell>
          <cell r="F824" t="str">
            <v>S</v>
          </cell>
          <cell r="H824">
            <v>1</v>
          </cell>
          <cell r="J824">
            <v>20.149999999999999</v>
          </cell>
          <cell r="N824">
            <v>39284</v>
          </cell>
          <cell r="O824" t="b">
            <v>1</v>
          </cell>
          <cell r="P824">
            <v>1</v>
          </cell>
          <cell r="R824" t="b">
            <v>0</v>
          </cell>
          <cell r="S824">
            <v>0</v>
          </cell>
          <cell r="T824">
            <v>822</v>
          </cell>
        </row>
        <row r="825">
          <cell r="A825">
            <v>824</v>
          </cell>
          <cell r="B825">
            <v>8700</v>
          </cell>
          <cell r="C825" t="str">
            <v>及川児童館・老人憩の家複合施設</v>
          </cell>
          <cell r="D825" t="str">
            <v>児童館</v>
          </cell>
          <cell r="E825" t="str">
            <v>複合施設</v>
          </cell>
          <cell r="F825" t="str">
            <v>S</v>
          </cell>
          <cell r="H825">
            <v>2</v>
          </cell>
          <cell r="J825">
            <v>214.89</v>
          </cell>
          <cell r="K825">
            <v>200.23</v>
          </cell>
          <cell r="N825">
            <v>33420</v>
          </cell>
          <cell r="O825" t="b">
            <v>1</v>
          </cell>
          <cell r="P825">
            <v>1</v>
          </cell>
          <cell r="R825" t="b">
            <v>1</v>
          </cell>
          <cell r="S825">
            <v>1</v>
          </cell>
        </row>
        <row r="826">
          <cell r="A826">
            <v>825</v>
          </cell>
          <cell r="B826">
            <v>8700</v>
          </cell>
          <cell r="C826" t="str">
            <v>鳶尾児童館・老人憩の家複合施設</v>
          </cell>
          <cell r="D826" t="str">
            <v>児童館</v>
          </cell>
          <cell r="E826" t="str">
            <v>複合施設</v>
          </cell>
          <cell r="F826" t="str">
            <v>S</v>
          </cell>
          <cell r="H826">
            <v>2</v>
          </cell>
          <cell r="J826">
            <v>229.85</v>
          </cell>
          <cell r="K826">
            <v>161.9</v>
          </cell>
          <cell r="N826">
            <v>33434</v>
          </cell>
          <cell r="O826" t="b">
            <v>1</v>
          </cell>
          <cell r="P826">
            <v>1</v>
          </cell>
          <cell r="R826" t="b">
            <v>1</v>
          </cell>
          <cell r="S826">
            <v>1</v>
          </cell>
        </row>
        <row r="827">
          <cell r="A827">
            <v>826</v>
          </cell>
          <cell r="B827">
            <v>8700</v>
          </cell>
          <cell r="C827" t="str">
            <v>厚木北公民館・厚木北児童館複合施設</v>
          </cell>
          <cell r="D827" t="str">
            <v>児童館</v>
          </cell>
          <cell r="E827" t="str">
            <v>複合施設</v>
          </cell>
          <cell r="F827" t="str">
            <v>RC</v>
          </cell>
          <cell r="H827">
            <v>2</v>
          </cell>
          <cell r="J827">
            <v>325.08999999999997</v>
          </cell>
          <cell r="N827">
            <v>30376</v>
          </cell>
          <cell r="O827" t="b">
            <v>0</v>
          </cell>
          <cell r="P827">
            <v>0</v>
          </cell>
          <cell r="Q827">
            <v>725</v>
          </cell>
          <cell r="R827" t="b">
            <v>0</v>
          </cell>
          <cell r="S827">
            <v>0</v>
          </cell>
          <cell r="T827">
            <v>725</v>
          </cell>
        </row>
        <row r="828">
          <cell r="A828">
            <v>827</v>
          </cell>
          <cell r="B828">
            <v>8700</v>
          </cell>
          <cell r="C828" t="str">
            <v>緑ヶ丘公民館・緑ヶ丘児童館複合施設</v>
          </cell>
          <cell r="D828" t="str">
            <v>児童館</v>
          </cell>
          <cell r="E828" t="str">
            <v>複合施設</v>
          </cell>
          <cell r="G828" t="str">
            <v>S</v>
          </cell>
          <cell r="H828">
            <v>3</v>
          </cell>
          <cell r="J828">
            <v>255.73</v>
          </cell>
          <cell r="N828">
            <v>35004</v>
          </cell>
          <cell r="O828" t="b">
            <v>0</v>
          </cell>
          <cell r="P828">
            <v>0</v>
          </cell>
          <cell r="Q828">
            <v>739</v>
          </cell>
          <cell r="R828" t="b">
            <v>0</v>
          </cell>
          <cell r="S828">
            <v>0</v>
          </cell>
          <cell r="T828">
            <v>739</v>
          </cell>
        </row>
        <row r="829">
          <cell r="A829">
            <v>828</v>
          </cell>
          <cell r="B829">
            <v>8700</v>
          </cell>
          <cell r="C829" t="str">
            <v>森の里公民館・森の里児童館複合施設</v>
          </cell>
          <cell r="D829" t="str">
            <v>児童館</v>
          </cell>
          <cell r="E829" t="str">
            <v>複合施設</v>
          </cell>
          <cell r="G829" t="str">
            <v>S</v>
          </cell>
          <cell r="H829">
            <v>3</v>
          </cell>
          <cell r="J829">
            <v>228.63</v>
          </cell>
          <cell r="N829">
            <v>36161</v>
          </cell>
          <cell r="O829" t="b">
            <v>0</v>
          </cell>
          <cell r="P829">
            <v>0</v>
          </cell>
          <cell r="Q829">
            <v>748</v>
          </cell>
          <cell r="R829" t="b">
            <v>0</v>
          </cell>
          <cell r="S829">
            <v>0</v>
          </cell>
          <cell r="T829">
            <v>748</v>
          </cell>
        </row>
        <row r="830">
          <cell r="A830">
            <v>829</v>
          </cell>
          <cell r="B830">
            <v>8850</v>
          </cell>
          <cell r="C830" t="str">
            <v>市営水泳プール</v>
          </cell>
          <cell r="D830" t="str">
            <v>更衣室</v>
          </cell>
          <cell r="F830" t="str">
            <v>W</v>
          </cell>
          <cell r="H830">
            <v>1</v>
          </cell>
          <cell r="J830">
            <v>68.5</v>
          </cell>
          <cell r="N830">
            <v>23207</v>
          </cell>
          <cell r="O830" t="b">
            <v>1</v>
          </cell>
          <cell r="P830">
            <v>1</v>
          </cell>
          <cell r="R830" t="b">
            <v>1</v>
          </cell>
          <cell r="S830">
            <v>1</v>
          </cell>
        </row>
        <row r="831">
          <cell r="A831">
            <v>830</v>
          </cell>
          <cell r="B831">
            <v>8850</v>
          </cell>
          <cell r="C831" t="str">
            <v>市営水泳プール</v>
          </cell>
          <cell r="D831" t="str">
            <v>事務所</v>
          </cell>
          <cell r="F831" t="str">
            <v>W</v>
          </cell>
          <cell r="H831">
            <v>1</v>
          </cell>
          <cell r="J831">
            <v>19.8</v>
          </cell>
          <cell r="N831">
            <v>23207</v>
          </cell>
          <cell r="O831" t="b">
            <v>1</v>
          </cell>
          <cell r="P831">
            <v>1</v>
          </cell>
          <cell r="R831" t="b">
            <v>0</v>
          </cell>
          <cell r="S831">
            <v>0</v>
          </cell>
          <cell r="T831">
            <v>829</v>
          </cell>
        </row>
        <row r="832">
          <cell r="A832">
            <v>831</v>
          </cell>
          <cell r="B832">
            <v>8850</v>
          </cell>
          <cell r="C832" t="str">
            <v>市営水泳プール</v>
          </cell>
          <cell r="D832" t="str">
            <v>機械室</v>
          </cell>
          <cell r="F832" t="str">
            <v>W</v>
          </cell>
          <cell r="H832">
            <v>1</v>
          </cell>
          <cell r="J832">
            <v>39.700000000000003</v>
          </cell>
          <cell r="N832">
            <v>23207</v>
          </cell>
          <cell r="O832" t="b">
            <v>1</v>
          </cell>
          <cell r="P832">
            <v>1</v>
          </cell>
          <cell r="R832" t="b">
            <v>0</v>
          </cell>
          <cell r="S832">
            <v>0</v>
          </cell>
          <cell r="T832">
            <v>829</v>
          </cell>
        </row>
        <row r="833">
          <cell r="A833">
            <v>832</v>
          </cell>
          <cell r="B833">
            <v>8850</v>
          </cell>
          <cell r="C833" t="str">
            <v>厚木野球場・テニスコート管理事務所</v>
          </cell>
          <cell r="D833" t="str">
            <v>管理事務所</v>
          </cell>
          <cell r="F833" t="str">
            <v>S</v>
          </cell>
          <cell r="H833">
            <v>1</v>
          </cell>
          <cell r="J833">
            <v>155.52000000000001</v>
          </cell>
          <cell r="N833">
            <v>37965</v>
          </cell>
          <cell r="O833" t="b">
            <v>1</v>
          </cell>
          <cell r="P833">
            <v>1</v>
          </cell>
          <cell r="R833" t="b">
            <v>1</v>
          </cell>
          <cell r="S833">
            <v>1</v>
          </cell>
        </row>
        <row r="834">
          <cell r="A834">
            <v>833</v>
          </cell>
          <cell r="B834">
            <v>8850</v>
          </cell>
          <cell r="C834" t="str">
            <v>玉川野球場</v>
          </cell>
          <cell r="D834" t="str">
            <v>管理棟</v>
          </cell>
          <cell r="F834" t="str">
            <v>RC</v>
          </cell>
          <cell r="H834">
            <v>1</v>
          </cell>
          <cell r="J834">
            <v>1478.6</v>
          </cell>
          <cell r="N834">
            <v>35976</v>
          </cell>
          <cell r="O834" t="b">
            <v>1</v>
          </cell>
          <cell r="P834">
            <v>1</v>
          </cell>
          <cell r="R834" t="b">
            <v>1</v>
          </cell>
          <cell r="S834">
            <v>1</v>
          </cell>
          <cell r="W834" t="str">
            <v>済</v>
          </cell>
        </row>
        <row r="835">
          <cell r="A835">
            <v>834</v>
          </cell>
          <cell r="B835">
            <v>8850</v>
          </cell>
          <cell r="C835" t="str">
            <v>玉川野球場</v>
          </cell>
          <cell r="D835" t="str">
            <v>スコアボード</v>
          </cell>
          <cell r="F835" t="str">
            <v>S</v>
          </cell>
          <cell r="H835">
            <v>3</v>
          </cell>
          <cell r="J835">
            <v>121.64</v>
          </cell>
          <cell r="N835">
            <v>35976</v>
          </cell>
          <cell r="O835" t="b">
            <v>1</v>
          </cell>
          <cell r="P835">
            <v>1</v>
          </cell>
          <cell r="R835" t="b">
            <v>0</v>
          </cell>
          <cell r="S835">
            <v>0</v>
          </cell>
          <cell r="T835">
            <v>833</v>
          </cell>
          <cell r="W835" t="str">
            <v>済</v>
          </cell>
        </row>
        <row r="836">
          <cell r="A836">
            <v>835</v>
          </cell>
          <cell r="B836">
            <v>8850</v>
          </cell>
          <cell r="C836" t="str">
            <v>東町スポーツセンター</v>
          </cell>
          <cell r="D836" t="str">
            <v>体育施設</v>
          </cell>
          <cell r="F836" t="str">
            <v>SRC</v>
          </cell>
          <cell r="G836" t="str">
            <v>S</v>
          </cell>
          <cell r="H836">
            <v>5</v>
          </cell>
          <cell r="J836">
            <v>7107.16</v>
          </cell>
          <cell r="N836">
            <v>34424</v>
          </cell>
          <cell r="O836" t="b">
            <v>1</v>
          </cell>
          <cell r="P836">
            <v>1</v>
          </cell>
          <cell r="R836" t="b">
            <v>1</v>
          </cell>
          <cell r="S836">
            <v>1</v>
          </cell>
        </row>
        <row r="837">
          <cell r="A837">
            <v>836</v>
          </cell>
          <cell r="B837">
            <v>8850</v>
          </cell>
          <cell r="C837" t="str">
            <v>及川球技場</v>
          </cell>
          <cell r="D837" t="str">
            <v>観覧場Ａ棟</v>
          </cell>
          <cell r="F837" t="str">
            <v>RC</v>
          </cell>
          <cell r="G837" t="str">
            <v>S</v>
          </cell>
          <cell r="H837">
            <v>1</v>
          </cell>
          <cell r="J837">
            <v>1151.3499999999999</v>
          </cell>
          <cell r="N837">
            <v>35125</v>
          </cell>
          <cell r="O837" t="b">
            <v>1</v>
          </cell>
          <cell r="P837">
            <v>1</v>
          </cell>
          <cell r="R837" t="b">
            <v>1</v>
          </cell>
          <cell r="S837">
            <v>1</v>
          </cell>
          <cell r="W837" t="str">
            <v>済</v>
          </cell>
        </row>
        <row r="838">
          <cell r="A838">
            <v>837</v>
          </cell>
          <cell r="B838">
            <v>8850</v>
          </cell>
          <cell r="C838" t="str">
            <v>及川球技場</v>
          </cell>
          <cell r="D838" t="str">
            <v>観覧場Ｂ棟</v>
          </cell>
          <cell r="F838" t="str">
            <v>RC</v>
          </cell>
          <cell r="H838">
            <v>1</v>
          </cell>
          <cell r="J838">
            <v>1151.3499999999999</v>
          </cell>
          <cell r="N838">
            <v>35125</v>
          </cell>
          <cell r="O838" t="b">
            <v>1</v>
          </cell>
          <cell r="P838">
            <v>1</v>
          </cell>
          <cell r="R838" t="b">
            <v>0</v>
          </cell>
          <cell r="S838">
            <v>0</v>
          </cell>
          <cell r="T838">
            <v>836</v>
          </cell>
          <cell r="W838" t="str">
            <v>済</v>
          </cell>
        </row>
        <row r="839">
          <cell r="A839">
            <v>838</v>
          </cell>
          <cell r="B839">
            <v>8850</v>
          </cell>
          <cell r="C839" t="str">
            <v>及川球技場</v>
          </cell>
          <cell r="D839" t="str">
            <v>管理棟</v>
          </cell>
          <cell r="F839" t="str">
            <v>RC</v>
          </cell>
          <cell r="H839">
            <v>1</v>
          </cell>
          <cell r="J839">
            <v>225.57</v>
          </cell>
          <cell r="N839">
            <v>35125</v>
          </cell>
          <cell r="O839" t="b">
            <v>1</v>
          </cell>
          <cell r="P839">
            <v>1</v>
          </cell>
          <cell r="R839" t="b">
            <v>0</v>
          </cell>
          <cell r="S839">
            <v>0</v>
          </cell>
          <cell r="T839">
            <v>836</v>
          </cell>
          <cell r="W839" t="str">
            <v>済</v>
          </cell>
        </row>
        <row r="840">
          <cell r="A840">
            <v>839</v>
          </cell>
          <cell r="B840">
            <v>8850</v>
          </cell>
          <cell r="C840" t="str">
            <v>酒井スポーツ広場</v>
          </cell>
          <cell r="D840" t="str">
            <v>管理事務所</v>
          </cell>
          <cell r="F840" t="str">
            <v>S</v>
          </cell>
          <cell r="H840">
            <v>1</v>
          </cell>
          <cell r="J840">
            <v>39.700000000000003</v>
          </cell>
          <cell r="N840">
            <v>35156</v>
          </cell>
          <cell r="O840" t="b">
            <v>1</v>
          </cell>
          <cell r="P840">
            <v>1</v>
          </cell>
          <cell r="R840" t="b">
            <v>1</v>
          </cell>
          <cell r="S840">
            <v>1</v>
          </cell>
        </row>
        <row r="841">
          <cell r="A841">
            <v>840</v>
          </cell>
          <cell r="B841">
            <v>8850</v>
          </cell>
          <cell r="C841" t="str">
            <v>酒井スポーツ広場</v>
          </cell>
          <cell r="D841" t="str">
            <v>倉庫</v>
          </cell>
          <cell r="F841" t="str">
            <v>S</v>
          </cell>
          <cell r="H841">
            <v>1</v>
          </cell>
          <cell r="J841">
            <v>64.510000000000005</v>
          </cell>
          <cell r="N841">
            <v>36614</v>
          </cell>
          <cell r="O841" t="b">
            <v>1</v>
          </cell>
          <cell r="P841">
            <v>1</v>
          </cell>
          <cell r="R841" t="b">
            <v>0</v>
          </cell>
          <cell r="S841">
            <v>0</v>
          </cell>
          <cell r="T841">
            <v>839</v>
          </cell>
        </row>
        <row r="842">
          <cell r="A842">
            <v>841</v>
          </cell>
          <cell r="B842">
            <v>8850</v>
          </cell>
          <cell r="C842" t="str">
            <v>酒井スポーツ広場</v>
          </cell>
          <cell r="D842" t="str">
            <v>医務室・便所</v>
          </cell>
          <cell r="F842" t="str">
            <v>S</v>
          </cell>
          <cell r="H842">
            <v>1</v>
          </cell>
          <cell r="J842">
            <v>59.62</v>
          </cell>
          <cell r="N842">
            <v>37512</v>
          </cell>
          <cell r="O842" t="b">
            <v>1</v>
          </cell>
          <cell r="P842">
            <v>1</v>
          </cell>
          <cell r="R842" t="b">
            <v>0</v>
          </cell>
          <cell r="S842">
            <v>0</v>
          </cell>
          <cell r="T842">
            <v>839</v>
          </cell>
        </row>
        <row r="843">
          <cell r="A843">
            <v>842</v>
          </cell>
          <cell r="B843">
            <v>8850</v>
          </cell>
          <cell r="C843" t="str">
            <v>南毛利スポーツセンター</v>
          </cell>
          <cell r="D843" t="str">
            <v>体育館</v>
          </cell>
          <cell r="F843" t="str">
            <v>RC</v>
          </cell>
          <cell r="H843">
            <v>2</v>
          </cell>
          <cell r="J843">
            <v>3197.86</v>
          </cell>
          <cell r="N843">
            <v>27760</v>
          </cell>
          <cell r="O843" t="b">
            <v>1</v>
          </cell>
          <cell r="P843">
            <v>1</v>
          </cell>
          <cell r="R843" t="b">
            <v>1</v>
          </cell>
          <cell r="S843">
            <v>1</v>
          </cell>
          <cell r="W843" t="str">
            <v>済</v>
          </cell>
        </row>
        <row r="844">
          <cell r="A844">
            <v>843</v>
          </cell>
          <cell r="B844">
            <v>8850</v>
          </cell>
          <cell r="C844" t="str">
            <v>南毛利スポーツセンター</v>
          </cell>
          <cell r="D844" t="str">
            <v>ﾃﾆｽｺｰﾄ運営棟</v>
          </cell>
          <cell r="F844" t="str">
            <v>S</v>
          </cell>
          <cell r="H844">
            <v>2</v>
          </cell>
          <cell r="J844">
            <v>129.18</v>
          </cell>
          <cell r="N844">
            <v>35400</v>
          </cell>
          <cell r="O844" t="b">
            <v>1</v>
          </cell>
          <cell r="P844">
            <v>1</v>
          </cell>
          <cell r="R844" t="b">
            <v>0</v>
          </cell>
          <cell r="S844">
            <v>0</v>
          </cell>
          <cell r="T844">
            <v>842</v>
          </cell>
          <cell r="W844" t="str">
            <v>済</v>
          </cell>
        </row>
        <row r="845">
          <cell r="A845">
            <v>844</v>
          </cell>
          <cell r="B845">
            <v>8850</v>
          </cell>
          <cell r="C845" t="str">
            <v>南毛利スポーツセンター</v>
          </cell>
          <cell r="D845" t="str">
            <v>ﾃﾆｽｺｰﾄ管理棟</v>
          </cell>
          <cell r="F845" t="str">
            <v>S</v>
          </cell>
          <cell r="H845">
            <v>2</v>
          </cell>
          <cell r="J845">
            <v>333.62</v>
          </cell>
          <cell r="N845">
            <v>35582</v>
          </cell>
          <cell r="O845" t="b">
            <v>1</v>
          </cell>
          <cell r="P845">
            <v>1</v>
          </cell>
          <cell r="R845" t="b">
            <v>0</v>
          </cell>
          <cell r="S845">
            <v>0</v>
          </cell>
          <cell r="T845">
            <v>842</v>
          </cell>
          <cell r="W845" t="str">
            <v>済</v>
          </cell>
        </row>
        <row r="846">
          <cell r="A846">
            <v>845</v>
          </cell>
          <cell r="B846">
            <v>8850</v>
          </cell>
          <cell r="C846" t="str">
            <v>猿ヶ島スポーツセンター</v>
          </cell>
          <cell r="D846" t="str">
            <v>体育館</v>
          </cell>
          <cell r="F846" t="str">
            <v>RC</v>
          </cell>
          <cell r="H846">
            <v>2</v>
          </cell>
          <cell r="J846">
            <v>2566.65</v>
          </cell>
          <cell r="N846">
            <v>35521</v>
          </cell>
          <cell r="O846" t="b">
            <v>1</v>
          </cell>
          <cell r="P846">
            <v>1</v>
          </cell>
          <cell r="R846" t="b">
            <v>1</v>
          </cell>
          <cell r="S846">
            <v>1</v>
          </cell>
        </row>
        <row r="847">
          <cell r="A847">
            <v>846</v>
          </cell>
          <cell r="B847">
            <v>8850</v>
          </cell>
          <cell r="C847" t="str">
            <v>飯山グラウンド</v>
          </cell>
          <cell r="D847" t="str">
            <v>倉庫　</v>
          </cell>
          <cell r="F847" t="str">
            <v>CB</v>
          </cell>
          <cell r="H847">
            <v>1</v>
          </cell>
          <cell r="J847">
            <v>40.76</v>
          </cell>
          <cell r="N847">
            <v>29918</v>
          </cell>
          <cell r="O847" t="b">
            <v>1</v>
          </cell>
          <cell r="P847">
            <v>1</v>
          </cell>
          <cell r="R847" t="b">
            <v>1</v>
          </cell>
          <cell r="S847">
            <v>1</v>
          </cell>
        </row>
        <row r="848">
          <cell r="A848">
            <v>847</v>
          </cell>
          <cell r="B848">
            <v>8850</v>
          </cell>
          <cell r="C848" t="str">
            <v>飯山グラウンド</v>
          </cell>
          <cell r="D848" t="str">
            <v>便所</v>
          </cell>
          <cell r="F848" t="str">
            <v>RC</v>
          </cell>
          <cell r="H848">
            <v>1</v>
          </cell>
          <cell r="J848">
            <v>9.7799999999999994</v>
          </cell>
          <cell r="N848">
            <v>29918</v>
          </cell>
          <cell r="O848" t="b">
            <v>1</v>
          </cell>
          <cell r="P848">
            <v>1</v>
          </cell>
          <cell r="R848" t="b">
            <v>0</v>
          </cell>
          <cell r="S848">
            <v>0</v>
          </cell>
          <cell r="T848">
            <v>847</v>
          </cell>
        </row>
        <row r="849">
          <cell r="A849">
            <v>848</v>
          </cell>
          <cell r="B849">
            <v>8850</v>
          </cell>
          <cell r="C849" t="str">
            <v>飯山グラウンド</v>
          </cell>
          <cell r="D849" t="str">
            <v>便所</v>
          </cell>
          <cell r="F849" t="str">
            <v>RC</v>
          </cell>
          <cell r="H849">
            <v>1</v>
          </cell>
          <cell r="J849">
            <v>9.7799999999999994</v>
          </cell>
          <cell r="N849">
            <v>29918</v>
          </cell>
          <cell r="O849" t="b">
            <v>1</v>
          </cell>
          <cell r="P849">
            <v>1</v>
          </cell>
          <cell r="R849" t="b">
            <v>0</v>
          </cell>
          <cell r="S849">
            <v>0</v>
          </cell>
          <cell r="T849">
            <v>847</v>
          </cell>
        </row>
        <row r="850">
          <cell r="A850">
            <v>849</v>
          </cell>
          <cell r="B850">
            <v>8850</v>
          </cell>
          <cell r="C850" t="str">
            <v>飯山グラウンド</v>
          </cell>
          <cell r="D850" t="str">
            <v>倉庫</v>
          </cell>
          <cell r="F850" t="str">
            <v>S</v>
          </cell>
          <cell r="H850">
            <v>1</v>
          </cell>
          <cell r="J850">
            <v>17.559999999999999</v>
          </cell>
          <cell r="N850">
            <v>39422</v>
          </cell>
          <cell r="O850" t="b">
            <v>1</v>
          </cell>
          <cell r="P850">
            <v>1</v>
          </cell>
          <cell r="R850" t="b">
            <v>0</v>
          </cell>
          <cell r="S850">
            <v>0</v>
          </cell>
          <cell r="T850">
            <v>847</v>
          </cell>
        </row>
        <row r="851">
          <cell r="A851">
            <v>850</v>
          </cell>
          <cell r="B851">
            <v>8850</v>
          </cell>
          <cell r="C851" t="str">
            <v>酒井スポーツ広場</v>
          </cell>
          <cell r="D851" t="str">
            <v>会議室</v>
          </cell>
          <cell r="F851" t="str">
            <v>W</v>
          </cell>
          <cell r="H851">
            <v>2</v>
          </cell>
          <cell r="J851">
            <v>165</v>
          </cell>
          <cell r="N851">
            <v>23743</v>
          </cell>
          <cell r="O851" t="b">
            <v>1</v>
          </cell>
          <cell r="P851">
            <v>1</v>
          </cell>
          <cell r="R851" t="b">
            <v>0</v>
          </cell>
          <cell r="S851">
            <v>0</v>
          </cell>
          <cell r="T851">
            <v>839</v>
          </cell>
          <cell r="W851" t="str">
            <v>済</v>
          </cell>
        </row>
        <row r="852">
          <cell r="A852">
            <v>851</v>
          </cell>
          <cell r="B852">
            <v>8850</v>
          </cell>
          <cell r="C852" t="str">
            <v>金田ゲートボール場</v>
          </cell>
          <cell r="D852" t="str">
            <v>管理棟</v>
          </cell>
          <cell r="F852" t="str">
            <v>S</v>
          </cell>
          <cell r="H852">
            <v>1</v>
          </cell>
          <cell r="J852">
            <v>64.510000000000005</v>
          </cell>
          <cell r="N852">
            <v>39156</v>
          </cell>
          <cell r="O852" t="b">
            <v>1</v>
          </cell>
          <cell r="P852">
            <v>1</v>
          </cell>
          <cell r="R852" t="b">
            <v>1</v>
          </cell>
          <cell r="S852">
            <v>1</v>
          </cell>
        </row>
        <row r="853">
          <cell r="A853">
            <v>852</v>
          </cell>
          <cell r="B853">
            <v>8700</v>
          </cell>
          <cell r="C853" t="str">
            <v>厚木シティプラザ</v>
          </cell>
          <cell r="D853" t="str">
            <v>図書館・ﾔﾝｺﾐ・科学館</v>
          </cell>
          <cell r="E853" t="str">
            <v>複合施設一部民間</v>
          </cell>
          <cell r="F853" t="str">
            <v>SRC</v>
          </cell>
          <cell r="H853">
            <v>7</v>
          </cell>
          <cell r="I853">
            <v>1</v>
          </cell>
          <cell r="J853">
            <v>10398.379999999999</v>
          </cell>
          <cell r="N853">
            <v>30954</v>
          </cell>
          <cell r="O853" t="b">
            <v>1</v>
          </cell>
          <cell r="P853">
            <v>1</v>
          </cell>
          <cell r="R853" t="b">
            <v>1</v>
          </cell>
          <cell r="S853">
            <v>1</v>
          </cell>
        </row>
        <row r="854">
          <cell r="A854">
            <v>853</v>
          </cell>
          <cell r="B854">
            <v>350</v>
          </cell>
          <cell r="C854" t="str">
            <v>文化会館</v>
          </cell>
          <cell r="D854" t="str">
            <v>文化会館</v>
          </cell>
          <cell r="F854" t="str">
            <v>SRC</v>
          </cell>
          <cell r="H854">
            <v>5</v>
          </cell>
          <cell r="I854">
            <v>1</v>
          </cell>
          <cell r="J854">
            <v>7802.83</v>
          </cell>
          <cell r="K854">
            <v>3376.26</v>
          </cell>
          <cell r="L854">
            <v>39.99</v>
          </cell>
          <cell r="M854">
            <v>2489.9499999999998</v>
          </cell>
          <cell r="N854">
            <v>28795</v>
          </cell>
          <cell r="O854" t="b">
            <v>1</v>
          </cell>
          <cell r="P854">
            <v>1</v>
          </cell>
          <cell r="R854" t="b">
            <v>1</v>
          </cell>
          <cell r="S854">
            <v>1</v>
          </cell>
        </row>
        <row r="855">
          <cell r="A855">
            <v>854</v>
          </cell>
          <cell r="B855">
            <v>350</v>
          </cell>
          <cell r="C855" t="str">
            <v>文化会館</v>
          </cell>
          <cell r="D855" t="str">
            <v>文化会館</v>
          </cell>
          <cell r="E855" t="str">
            <v>小ﾎｰﾙ</v>
          </cell>
          <cell r="F855" t="str">
            <v>SRC</v>
          </cell>
          <cell r="H855">
            <v>6</v>
          </cell>
          <cell r="I855">
            <v>1</v>
          </cell>
          <cell r="J855">
            <v>3376.26</v>
          </cell>
          <cell r="N855">
            <v>30256</v>
          </cell>
          <cell r="O855" t="b">
            <v>0</v>
          </cell>
          <cell r="P855">
            <v>0</v>
          </cell>
          <cell r="Q855">
            <v>853</v>
          </cell>
          <cell r="R855" t="b">
            <v>0</v>
          </cell>
          <cell r="S855">
            <v>0</v>
          </cell>
          <cell r="T855">
            <v>853</v>
          </cell>
        </row>
        <row r="856">
          <cell r="A856">
            <v>855</v>
          </cell>
          <cell r="B856">
            <v>350</v>
          </cell>
          <cell r="C856" t="str">
            <v>文化会館</v>
          </cell>
          <cell r="D856" t="str">
            <v>搬入口上屋</v>
          </cell>
          <cell r="F856" t="str">
            <v>S</v>
          </cell>
          <cell r="H856">
            <v>1</v>
          </cell>
          <cell r="J856">
            <v>39.99</v>
          </cell>
          <cell r="N856">
            <v>34029</v>
          </cell>
          <cell r="O856" t="b">
            <v>0</v>
          </cell>
          <cell r="P856">
            <v>0</v>
          </cell>
          <cell r="Q856">
            <v>853</v>
          </cell>
          <cell r="R856" t="b">
            <v>0</v>
          </cell>
          <cell r="S856">
            <v>0</v>
          </cell>
          <cell r="T856">
            <v>853</v>
          </cell>
        </row>
        <row r="857">
          <cell r="A857">
            <v>856</v>
          </cell>
          <cell r="B857">
            <v>350</v>
          </cell>
          <cell r="C857" t="str">
            <v>文化会館</v>
          </cell>
          <cell r="D857" t="str">
            <v>昇降機棟</v>
          </cell>
          <cell r="F857" t="str">
            <v>S</v>
          </cell>
          <cell r="H857">
            <v>1</v>
          </cell>
          <cell r="J857">
            <v>19.059999999999999</v>
          </cell>
          <cell r="N857">
            <v>38169</v>
          </cell>
          <cell r="O857" t="b">
            <v>0</v>
          </cell>
          <cell r="P857">
            <v>0</v>
          </cell>
          <cell r="Q857">
            <v>853</v>
          </cell>
          <cell r="R857" t="b">
            <v>0</v>
          </cell>
          <cell r="S857">
            <v>0</v>
          </cell>
          <cell r="T857">
            <v>853</v>
          </cell>
        </row>
        <row r="858">
          <cell r="A858">
            <v>857</v>
          </cell>
          <cell r="B858">
            <v>350</v>
          </cell>
          <cell r="C858" t="str">
            <v>南毛利学習支援センター</v>
          </cell>
          <cell r="D858" t="str">
            <v>学習支援センター</v>
          </cell>
          <cell r="F858" t="str">
            <v>RC</v>
          </cell>
          <cell r="H858">
            <v>3</v>
          </cell>
          <cell r="J858">
            <v>2470.89</v>
          </cell>
          <cell r="N858">
            <v>38061</v>
          </cell>
          <cell r="O858" t="b">
            <v>1</v>
          </cell>
          <cell r="P858">
            <v>1</v>
          </cell>
          <cell r="R858" t="b">
            <v>1</v>
          </cell>
          <cell r="S858">
            <v>1</v>
          </cell>
        </row>
        <row r="859">
          <cell r="A859">
            <v>858</v>
          </cell>
          <cell r="B859">
            <v>350</v>
          </cell>
          <cell r="C859" t="str">
            <v>文化会館</v>
          </cell>
          <cell r="D859" t="str">
            <v>搬入口上屋（大ホール）</v>
          </cell>
          <cell r="F859" t="str">
            <v>S</v>
          </cell>
          <cell r="H859">
            <v>1</v>
          </cell>
          <cell r="J859">
            <v>56</v>
          </cell>
          <cell r="N859">
            <v>30256</v>
          </cell>
          <cell r="O859" t="b">
            <v>0</v>
          </cell>
          <cell r="P859">
            <v>0</v>
          </cell>
          <cell r="Q859">
            <v>853</v>
          </cell>
          <cell r="R859" t="b">
            <v>0</v>
          </cell>
          <cell r="S859">
            <v>0</v>
          </cell>
          <cell r="T859">
            <v>853</v>
          </cell>
        </row>
        <row r="860">
          <cell r="A860">
            <v>859</v>
          </cell>
          <cell r="B860">
            <v>5300</v>
          </cell>
          <cell r="C860" t="str">
            <v>水質管理センター</v>
          </cell>
          <cell r="D860" t="str">
            <v>事務所</v>
          </cell>
          <cell r="F860" t="str">
            <v>RC</v>
          </cell>
          <cell r="H860">
            <v>2</v>
          </cell>
          <cell r="J860">
            <v>428.22</v>
          </cell>
          <cell r="N860">
            <v>31503</v>
          </cell>
          <cell r="O860" t="b">
            <v>1</v>
          </cell>
          <cell r="P860">
            <v>1</v>
          </cell>
          <cell r="R860" t="b">
            <v>1</v>
          </cell>
          <cell r="S860">
            <v>1</v>
          </cell>
          <cell r="W860" t="str">
            <v>済</v>
          </cell>
        </row>
        <row r="861">
          <cell r="A861">
            <v>860</v>
          </cell>
          <cell r="B861">
            <v>5300</v>
          </cell>
          <cell r="C861" t="str">
            <v>妻田ポンプ場</v>
          </cell>
          <cell r="D861" t="str">
            <v>ポンプ場</v>
          </cell>
          <cell r="F861" t="str">
            <v>RC</v>
          </cell>
          <cell r="H861">
            <v>2</v>
          </cell>
          <cell r="J861">
            <v>2050.58</v>
          </cell>
          <cell r="N861">
            <v>31503</v>
          </cell>
          <cell r="O861" t="b">
            <v>1</v>
          </cell>
          <cell r="P861">
            <v>1</v>
          </cell>
          <cell r="R861" t="b">
            <v>1</v>
          </cell>
          <cell r="S861">
            <v>1</v>
          </cell>
          <cell r="W861" t="str">
            <v>済</v>
          </cell>
        </row>
        <row r="862">
          <cell r="A862">
            <v>861</v>
          </cell>
          <cell r="B862">
            <v>5300</v>
          </cell>
          <cell r="C862" t="str">
            <v>中荻野ポンプ場</v>
          </cell>
          <cell r="D862" t="str">
            <v>ポンプ場</v>
          </cell>
          <cell r="F862" t="str">
            <v>RC</v>
          </cell>
          <cell r="H862">
            <v>2</v>
          </cell>
          <cell r="J862">
            <v>354.34</v>
          </cell>
          <cell r="N862">
            <v>31503</v>
          </cell>
          <cell r="O862" t="b">
            <v>1</v>
          </cell>
          <cell r="P862">
            <v>1</v>
          </cell>
          <cell r="R862" t="b">
            <v>1</v>
          </cell>
          <cell r="S862">
            <v>1</v>
          </cell>
          <cell r="W862" t="str">
            <v>済</v>
          </cell>
        </row>
        <row r="863">
          <cell r="A863">
            <v>862</v>
          </cell>
          <cell r="B863">
            <v>1300</v>
          </cell>
          <cell r="C863" t="str">
            <v>情報プラザ</v>
          </cell>
          <cell r="D863" t="str">
            <v>事務所</v>
          </cell>
          <cell r="F863" t="str">
            <v>S</v>
          </cell>
          <cell r="H863">
            <v>26</v>
          </cell>
          <cell r="J863">
            <v>663.95</v>
          </cell>
          <cell r="K863">
            <v>24.32</v>
          </cell>
          <cell r="N863">
            <v>34943</v>
          </cell>
          <cell r="O863" t="b">
            <v>1</v>
          </cell>
          <cell r="P863">
            <v>1</v>
          </cell>
          <cell r="R863" t="b">
            <v>1</v>
          </cell>
          <cell r="S863">
            <v>1</v>
          </cell>
        </row>
        <row r="864">
          <cell r="A864">
            <v>863</v>
          </cell>
          <cell r="B864">
            <v>1300</v>
          </cell>
          <cell r="C864" t="str">
            <v>情報プラザ</v>
          </cell>
          <cell r="D864" t="str">
            <v>倉庫</v>
          </cell>
          <cell r="F864" t="str">
            <v>S</v>
          </cell>
          <cell r="H864">
            <v>26</v>
          </cell>
          <cell r="J864">
            <v>24.32</v>
          </cell>
          <cell r="N864">
            <v>34943</v>
          </cell>
          <cell r="O864" t="b">
            <v>0</v>
          </cell>
          <cell r="P864">
            <v>0</v>
          </cell>
          <cell r="Q864">
            <v>862</v>
          </cell>
          <cell r="R864" t="b">
            <v>0</v>
          </cell>
          <cell r="S864">
            <v>0</v>
          </cell>
          <cell r="T864">
            <v>862</v>
          </cell>
        </row>
        <row r="865">
          <cell r="A865">
            <v>864</v>
          </cell>
          <cell r="B865">
            <v>2180</v>
          </cell>
          <cell r="C865" t="str">
            <v>三田児童クラブ</v>
          </cell>
          <cell r="D865" t="str">
            <v>児童クラブ</v>
          </cell>
          <cell r="F865" t="str">
            <v>S</v>
          </cell>
          <cell r="H865">
            <v>1</v>
          </cell>
          <cell r="J865">
            <v>89.43</v>
          </cell>
          <cell r="N865">
            <v>37712</v>
          </cell>
          <cell r="O865" t="b">
            <v>1</v>
          </cell>
          <cell r="P865">
            <v>1</v>
          </cell>
          <cell r="R865" t="b">
            <v>1</v>
          </cell>
          <cell r="S865">
            <v>1</v>
          </cell>
        </row>
        <row r="866">
          <cell r="A866">
            <v>865</v>
          </cell>
          <cell r="B866">
            <v>900</v>
          </cell>
          <cell r="C866" t="str">
            <v>三田防災備蓄倉庫</v>
          </cell>
          <cell r="D866" t="str">
            <v>防災備蓄倉庫</v>
          </cell>
          <cell r="F866" t="str">
            <v>S</v>
          </cell>
          <cell r="H866">
            <v>1</v>
          </cell>
          <cell r="J866">
            <v>34.75</v>
          </cell>
          <cell r="N866">
            <v>33298</v>
          </cell>
          <cell r="O866" t="b">
            <v>1</v>
          </cell>
          <cell r="P866">
            <v>1</v>
          </cell>
          <cell r="R866" t="b">
            <v>1</v>
          </cell>
          <cell r="S866">
            <v>1</v>
          </cell>
          <cell r="W866" t="str">
            <v>済</v>
          </cell>
        </row>
        <row r="867">
          <cell r="A867">
            <v>866</v>
          </cell>
          <cell r="B867">
            <v>3850</v>
          </cell>
          <cell r="C867" t="str">
            <v>妻田薬師公衆便所</v>
          </cell>
          <cell r="D867" t="str">
            <v>便所</v>
          </cell>
          <cell r="F867" t="str">
            <v>W</v>
          </cell>
          <cell r="H867">
            <v>1</v>
          </cell>
          <cell r="J867">
            <v>3.3</v>
          </cell>
          <cell r="N867">
            <v>27303</v>
          </cell>
          <cell r="O867" t="b">
            <v>1</v>
          </cell>
          <cell r="P867">
            <v>1</v>
          </cell>
          <cell r="R867" t="b">
            <v>1</v>
          </cell>
          <cell r="S867">
            <v>1</v>
          </cell>
        </row>
        <row r="868">
          <cell r="A868">
            <v>867</v>
          </cell>
          <cell r="B868">
            <v>3850</v>
          </cell>
          <cell r="C868" t="str">
            <v>七沢公衆便所</v>
          </cell>
          <cell r="D868" t="str">
            <v>便所</v>
          </cell>
          <cell r="F868" t="str">
            <v>W</v>
          </cell>
          <cell r="H868">
            <v>1</v>
          </cell>
          <cell r="J868">
            <v>9.91</v>
          </cell>
          <cell r="N868">
            <v>23682</v>
          </cell>
          <cell r="O868" t="b">
            <v>1</v>
          </cell>
          <cell r="P868">
            <v>1</v>
          </cell>
          <cell r="R868" t="b">
            <v>1</v>
          </cell>
          <cell r="S868">
            <v>1</v>
          </cell>
        </row>
        <row r="869">
          <cell r="A869">
            <v>868</v>
          </cell>
          <cell r="B869">
            <v>3850</v>
          </cell>
          <cell r="C869" t="str">
            <v>七沢薬師林道展望台</v>
          </cell>
          <cell r="D869">
            <v>0</v>
          </cell>
          <cell r="F869" t="str">
            <v>RC</v>
          </cell>
          <cell r="H869">
            <v>1</v>
          </cell>
          <cell r="J869">
            <v>24</v>
          </cell>
          <cell r="N869">
            <v>23071</v>
          </cell>
          <cell r="O869" t="b">
            <v>1</v>
          </cell>
          <cell r="P869">
            <v>1</v>
          </cell>
          <cell r="R869" t="b">
            <v>1</v>
          </cell>
          <cell r="S869">
            <v>1</v>
          </cell>
        </row>
        <row r="870">
          <cell r="A870">
            <v>869</v>
          </cell>
          <cell r="B870">
            <v>3850</v>
          </cell>
          <cell r="C870" t="str">
            <v>鳶尾山観光展望台</v>
          </cell>
          <cell r="D870" t="str">
            <v>展望台</v>
          </cell>
          <cell r="F870" t="str">
            <v>S</v>
          </cell>
          <cell r="H870">
            <v>1</v>
          </cell>
          <cell r="J870">
            <v>14.99</v>
          </cell>
          <cell r="N870">
            <v>34029</v>
          </cell>
          <cell r="O870" t="b">
            <v>1</v>
          </cell>
          <cell r="P870">
            <v>1</v>
          </cell>
          <cell r="R870" t="b">
            <v>1</v>
          </cell>
          <cell r="S870">
            <v>1</v>
          </cell>
        </row>
        <row r="871">
          <cell r="A871">
            <v>870</v>
          </cell>
          <cell r="B871">
            <v>3850</v>
          </cell>
          <cell r="C871" t="str">
            <v>白山展望台</v>
          </cell>
          <cell r="D871" t="str">
            <v>展望台</v>
          </cell>
          <cell r="F871" t="str">
            <v>RC</v>
          </cell>
          <cell r="H871">
            <v>1</v>
          </cell>
          <cell r="J871">
            <v>9</v>
          </cell>
          <cell r="N871">
            <v>25652</v>
          </cell>
          <cell r="O871" t="b">
            <v>1</v>
          </cell>
          <cell r="P871">
            <v>1</v>
          </cell>
          <cell r="R871" t="b">
            <v>1</v>
          </cell>
          <cell r="S871">
            <v>1</v>
          </cell>
        </row>
        <row r="872">
          <cell r="A872">
            <v>871</v>
          </cell>
          <cell r="B872">
            <v>5000</v>
          </cell>
          <cell r="C872" t="str">
            <v>厚木中央公園地下駐車場</v>
          </cell>
          <cell r="D872" t="str">
            <v>車庫</v>
          </cell>
          <cell r="F872" t="str">
            <v>RC</v>
          </cell>
          <cell r="H872">
            <v>1</v>
          </cell>
          <cell r="J872">
            <v>20660.400000000001</v>
          </cell>
          <cell r="N872">
            <v>33298</v>
          </cell>
          <cell r="O872" t="b">
            <v>1</v>
          </cell>
          <cell r="P872">
            <v>1</v>
          </cell>
          <cell r="R872" t="b">
            <v>1</v>
          </cell>
          <cell r="S872">
            <v>1</v>
          </cell>
        </row>
        <row r="873">
          <cell r="A873">
            <v>872</v>
          </cell>
          <cell r="B873">
            <v>2500</v>
          </cell>
          <cell r="C873" t="str">
            <v>厚木市立病院</v>
          </cell>
          <cell r="D873" t="str">
            <v>本館</v>
          </cell>
          <cell r="F873" t="str">
            <v>RC</v>
          </cell>
          <cell r="H873">
            <v>6</v>
          </cell>
          <cell r="I873">
            <v>1</v>
          </cell>
          <cell r="J873">
            <v>5670.69</v>
          </cell>
          <cell r="N873">
            <v>23833</v>
          </cell>
          <cell r="O873" t="b">
            <v>1</v>
          </cell>
          <cell r="P873">
            <v>1</v>
          </cell>
          <cell r="R873" t="b">
            <v>1</v>
          </cell>
          <cell r="S873">
            <v>1</v>
          </cell>
        </row>
        <row r="874">
          <cell r="A874">
            <v>873</v>
          </cell>
          <cell r="B874">
            <v>2500</v>
          </cell>
          <cell r="C874" t="str">
            <v>厚木市立病院</v>
          </cell>
          <cell r="D874" t="str">
            <v>外来棟</v>
          </cell>
          <cell r="F874" t="str">
            <v>RC</v>
          </cell>
          <cell r="G874" t="str">
            <v>SRC</v>
          </cell>
          <cell r="H874">
            <v>4</v>
          </cell>
          <cell r="I874">
            <v>1</v>
          </cell>
          <cell r="J874">
            <v>10220.31</v>
          </cell>
          <cell r="N874">
            <v>30376</v>
          </cell>
          <cell r="O874" t="b">
            <v>1</v>
          </cell>
          <cell r="P874">
            <v>1</v>
          </cell>
          <cell r="R874" t="b">
            <v>0</v>
          </cell>
          <cell r="S874">
            <v>0</v>
          </cell>
          <cell r="T874">
            <v>873</v>
          </cell>
        </row>
        <row r="875">
          <cell r="A875">
            <v>874</v>
          </cell>
          <cell r="B875">
            <v>2500</v>
          </cell>
          <cell r="C875" t="str">
            <v>厚木市立病院</v>
          </cell>
          <cell r="D875" t="str">
            <v>南棟</v>
          </cell>
          <cell r="F875" t="str">
            <v>RC</v>
          </cell>
          <cell r="H875">
            <v>5</v>
          </cell>
          <cell r="I875">
            <v>1</v>
          </cell>
          <cell r="J875">
            <v>4986.8599999999997</v>
          </cell>
          <cell r="N875">
            <v>30987</v>
          </cell>
          <cell r="O875" t="b">
            <v>1</v>
          </cell>
          <cell r="P875">
            <v>1</v>
          </cell>
          <cell r="R875" t="b">
            <v>0</v>
          </cell>
          <cell r="S875">
            <v>0</v>
          </cell>
          <cell r="T875">
            <v>873</v>
          </cell>
        </row>
        <row r="876">
          <cell r="A876">
            <v>875</v>
          </cell>
          <cell r="B876">
            <v>2500</v>
          </cell>
          <cell r="C876" t="str">
            <v>厚木市立病院</v>
          </cell>
          <cell r="D876" t="str">
            <v>事務室洗濯室廊下</v>
          </cell>
          <cell r="F876" t="str">
            <v>RC</v>
          </cell>
          <cell r="H876">
            <v>1</v>
          </cell>
          <cell r="J876">
            <v>191.15</v>
          </cell>
          <cell r="N876">
            <v>25263</v>
          </cell>
          <cell r="O876" t="b">
            <v>1</v>
          </cell>
          <cell r="P876">
            <v>1</v>
          </cell>
          <cell r="R876" t="b">
            <v>0</v>
          </cell>
          <cell r="S876">
            <v>0</v>
          </cell>
          <cell r="T876">
            <v>873</v>
          </cell>
        </row>
        <row r="877">
          <cell r="A877">
            <v>876</v>
          </cell>
          <cell r="B877">
            <v>2500</v>
          </cell>
          <cell r="C877" t="str">
            <v>厚木市立病院</v>
          </cell>
          <cell r="D877" t="str">
            <v>MEセンター</v>
          </cell>
          <cell r="F877" t="str">
            <v>S</v>
          </cell>
          <cell r="H877">
            <v>1</v>
          </cell>
          <cell r="J877">
            <v>29.41</v>
          </cell>
          <cell r="N877">
            <v>30987</v>
          </cell>
          <cell r="O877" t="b">
            <v>1</v>
          </cell>
          <cell r="P877">
            <v>1</v>
          </cell>
          <cell r="R877" t="b">
            <v>0</v>
          </cell>
          <cell r="S877">
            <v>0</v>
          </cell>
          <cell r="T877">
            <v>873</v>
          </cell>
        </row>
        <row r="878">
          <cell r="A878">
            <v>877</v>
          </cell>
          <cell r="B878">
            <v>2500</v>
          </cell>
          <cell r="C878" t="str">
            <v>厚木市立病院</v>
          </cell>
          <cell r="D878" t="str">
            <v>東病棟</v>
          </cell>
          <cell r="F878" t="str">
            <v>RC</v>
          </cell>
          <cell r="H878">
            <v>2</v>
          </cell>
          <cell r="J878">
            <v>683.13</v>
          </cell>
          <cell r="N878">
            <v>23924</v>
          </cell>
          <cell r="O878" t="b">
            <v>1</v>
          </cell>
          <cell r="P878">
            <v>1</v>
          </cell>
          <cell r="R878" t="b">
            <v>0</v>
          </cell>
          <cell r="S878">
            <v>0</v>
          </cell>
          <cell r="T878">
            <v>873</v>
          </cell>
        </row>
        <row r="879">
          <cell r="A879">
            <v>878</v>
          </cell>
          <cell r="B879">
            <v>2500</v>
          </cell>
          <cell r="C879" t="str">
            <v>厚木市立病院</v>
          </cell>
          <cell r="D879" t="str">
            <v>リハビリ棟</v>
          </cell>
          <cell r="F879" t="str">
            <v>RC</v>
          </cell>
          <cell r="H879">
            <v>2</v>
          </cell>
          <cell r="J879">
            <v>385.98</v>
          </cell>
          <cell r="N879">
            <v>29738</v>
          </cell>
          <cell r="O879" t="b">
            <v>1</v>
          </cell>
          <cell r="P879">
            <v>1</v>
          </cell>
          <cell r="R879" t="b">
            <v>0</v>
          </cell>
          <cell r="S879">
            <v>0</v>
          </cell>
          <cell r="T879">
            <v>873</v>
          </cell>
        </row>
        <row r="880">
          <cell r="A880">
            <v>879</v>
          </cell>
          <cell r="B880">
            <v>2500</v>
          </cell>
          <cell r="C880" t="str">
            <v>厚木市立病院</v>
          </cell>
          <cell r="D880" t="str">
            <v>放射線治療棟</v>
          </cell>
          <cell r="F880" t="str">
            <v>RC</v>
          </cell>
          <cell r="H880">
            <v>1</v>
          </cell>
          <cell r="J880">
            <v>601</v>
          </cell>
          <cell r="N880">
            <v>28550</v>
          </cell>
          <cell r="O880" t="b">
            <v>1</v>
          </cell>
          <cell r="P880">
            <v>1</v>
          </cell>
          <cell r="R880" t="b">
            <v>0</v>
          </cell>
          <cell r="S880">
            <v>0</v>
          </cell>
          <cell r="T880">
            <v>873</v>
          </cell>
        </row>
        <row r="881">
          <cell r="A881">
            <v>880</v>
          </cell>
          <cell r="B881">
            <v>2500</v>
          </cell>
          <cell r="C881" t="str">
            <v>厚木市立病院</v>
          </cell>
          <cell r="D881" t="str">
            <v>医療ガスボンベ庫</v>
          </cell>
          <cell r="F881" t="str">
            <v>RC</v>
          </cell>
          <cell r="H881">
            <v>1</v>
          </cell>
          <cell r="J881">
            <v>16.64</v>
          </cell>
          <cell r="N881">
            <v>30987</v>
          </cell>
          <cell r="O881" t="b">
            <v>1</v>
          </cell>
          <cell r="P881">
            <v>1</v>
          </cell>
          <cell r="R881" t="b">
            <v>0</v>
          </cell>
          <cell r="S881">
            <v>0</v>
          </cell>
          <cell r="T881">
            <v>873</v>
          </cell>
        </row>
        <row r="882">
          <cell r="A882">
            <v>881</v>
          </cell>
          <cell r="B882">
            <v>2500</v>
          </cell>
          <cell r="C882" t="str">
            <v>厚木市立病院</v>
          </cell>
          <cell r="D882" t="str">
            <v>看護実習棟</v>
          </cell>
          <cell r="E882" t="str">
            <v>撤去済</v>
          </cell>
          <cell r="F882" t="str">
            <v>S</v>
          </cell>
          <cell r="H882">
            <v>1</v>
          </cell>
          <cell r="J882">
            <v>49.68</v>
          </cell>
          <cell r="N882">
            <v>24898</v>
          </cell>
          <cell r="O882" t="b">
            <v>1</v>
          </cell>
          <cell r="P882">
            <v>1</v>
          </cell>
          <cell r="R882" t="b">
            <v>0</v>
          </cell>
          <cell r="S882">
            <v>0</v>
          </cell>
          <cell r="T882">
            <v>873</v>
          </cell>
        </row>
        <row r="883">
          <cell r="A883">
            <v>882</v>
          </cell>
          <cell r="B883">
            <v>2500</v>
          </cell>
          <cell r="C883" t="str">
            <v>厚木市立病院</v>
          </cell>
          <cell r="D883" t="str">
            <v>預り施設・更衣棟</v>
          </cell>
          <cell r="F883" t="str">
            <v>RC</v>
          </cell>
          <cell r="G883" t="str">
            <v>S</v>
          </cell>
          <cell r="H883">
            <v>2</v>
          </cell>
          <cell r="J883">
            <v>303.27</v>
          </cell>
          <cell r="N883">
            <v>20852</v>
          </cell>
          <cell r="O883" t="b">
            <v>1</v>
          </cell>
          <cell r="P883">
            <v>1</v>
          </cell>
          <cell r="R883" t="b">
            <v>0</v>
          </cell>
          <cell r="S883">
            <v>0</v>
          </cell>
          <cell r="T883">
            <v>873</v>
          </cell>
        </row>
        <row r="884">
          <cell r="A884">
            <v>883</v>
          </cell>
          <cell r="B884">
            <v>2500</v>
          </cell>
          <cell r="C884" t="str">
            <v>厚木市立病院</v>
          </cell>
          <cell r="D884" t="str">
            <v>看護更衣棟</v>
          </cell>
          <cell r="F884" t="str">
            <v>RC</v>
          </cell>
          <cell r="H884">
            <v>1</v>
          </cell>
          <cell r="J884">
            <v>208.12</v>
          </cell>
          <cell r="N884">
            <v>21976</v>
          </cell>
          <cell r="O884" t="b">
            <v>1</v>
          </cell>
          <cell r="P884">
            <v>1</v>
          </cell>
          <cell r="R884" t="b">
            <v>0</v>
          </cell>
          <cell r="S884">
            <v>0</v>
          </cell>
          <cell r="T884">
            <v>873</v>
          </cell>
        </row>
        <row r="885">
          <cell r="A885">
            <v>884</v>
          </cell>
          <cell r="B885">
            <v>2500</v>
          </cell>
          <cell r="C885" t="str">
            <v>厚木市立病院</v>
          </cell>
          <cell r="D885" t="str">
            <v>会議棟</v>
          </cell>
          <cell r="F885" t="str">
            <v>RC</v>
          </cell>
          <cell r="H885">
            <v>2</v>
          </cell>
          <cell r="J885">
            <v>1014.59</v>
          </cell>
          <cell r="N885">
            <v>26115</v>
          </cell>
          <cell r="O885" t="b">
            <v>1</v>
          </cell>
          <cell r="P885">
            <v>1</v>
          </cell>
          <cell r="R885" t="b">
            <v>0</v>
          </cell>
          <cell r="S885">
            <v>0</v>
          </cell>
          <cell r="T885">
            <v>873</v>
          </cell>
        </row>
        <row r="886">
          <cell r="A886">
            <v>885</v>
          </cell>
          <cell r="B886">
            <v>2500</v>
          </cell>
          <cell r="C886" t="str">
            <v>厚木市立病院</v>
          </cell>
          <cell r="D886" t="str">
            <v>ポンプ室（消防用）</v>
          </cell>
          <cell r="F886" t="str">
            <v>RC</v>
          </cell>
          <cell r="H886">
            <v>1</v>
          </cell>
          <cell r="J886">
            <v>30.6</v>
          </cell>
          <cell r="N886">
            <v>28856</v>
          </cell>
          <cell r="O886" t="b">
            <v>1</v>
          </cell>
          <cell r="P886">
            <v>1</v>
          </cell>
          <cell r="R886" t="b">
            <v>0</v>
          </cell>
          <cell r="S886">
            <v>0</v>
          </cell>
          <cell r="T886">
            <v>873</v>
          </cell>
        </row>
        <row r="887">
          <cell r="A887">
            <v>886</v>
          </cell>
          <cell r="B887">
            <v>2500</v>
          </cell>
          <cell r="C887" t="str">
            <v>厚木市立病院</v>
          </cell>
          <cell r="D887" t="str">
            <v>受水槽・ポンプ室</v>
          </cell>
          <cell r="F887" t="str">
            <v>S</v>
          </cell>
          <cell r="H887">
            <v>1</v>
          </cell>
          <cell r="J887">
            <v>36.19</v>
          </cell>
          <cell r="N887">
            <v>30376</v>
          </cell>
          <cell r="O887" t="b">
            <v>1</v>
          </cell>
          <cell r="P887">
            <v>1</v>
          </cell>
          <cell r="R887" t="b">
            <v>0</v>
          </cell>
          <cell r="S887">
            <v>0</v>
          </cell>
          <cell r="T887">
            <v>873</v>
          </cell>
        </row>
        <row r="888">
          <cell r="A888">
            <v>887</v>
          </cell>
          <cell r="B888">
            <v>2500</v>
          </cell>
          <cell r="C888" t="str">
            <v>厚木市立病院</v>
          </cell>
          <cell r="D888" t="str">
            <v>屋外渡り廊下</v>
          </cell>
          <cell r="F888" t="str">
            <v>S</v>
          </cell>
          <cell r="H888">
            <v>1</v>
          </cell>
          <cell r="J888">
            <v>577.41</v>
          </cell>
          <cell r="N888">
            <v>23924</v>
          </cell>
          <cell r="O888" t="b">
            <v>1</v>
          </cell>
          <cell r="P888">
            <v>1</v>
          </cell>
          <cell r="R888" t="b">
            <v>0</v>
          </cell>
          <cell r="S888">
            <v>0</v>
          </cell>
          <cell r="T888">
            <v>873</v>
          </cell>
        </row>
        <row r="889">
          <cell r="A889">
            <v>888</v>
          </cell>
          <cell r="B889">
            <v>2500</v>
          </cell>
          <cell r="C889" t="str">
            <v>厚木市立病院</v>
          </cell>
          <cell r="D889" t="str">
            <v>自転車置き場</v>
          </cell>
          <cell r="F889" t="str">
            <v>S</v>
          </cell>
          <cell r="H889">
            <v>1</v>
          </cell>
          <cell r="J889">
            <v>51.45</v>
          </cell>
          <cell r="N889">
            <v>23924</v>
          </cell>
          <cell r="O889" t="b">
            <v>1</v>
          </cell>
          <cell r="P889">
            <v>1</v>
          </cell>
          <cell r="R889" t="b">
            <v>0</v>
          </cell>
          <cell r="S889">
            <v>0</v>
          </cell>
          <cell r="T889">
            <v>873</v>
          </cell>
        </row>
        <row r="890">
          <cell r="A890">
            <v>889</v>
          </cell>
          <cell r="B890">
            <v>2500</v>
          </cell>
          <cell r="C890" t="str">
            <v>厚木市立病院</v>
          </cell>
          <cell r="D890" t="str">
            <v>ゴミ置き場</v>
          </cell>
          <cell r="E890" t="str">
            <v>不明</v>
          </cell>
          <cell r="F890" t="str">
            <v>S</v>
          </cell>
          <cell r="H890">
            <v>1</v>
          </cell>
          <cell r="J890">
            <v>28</v>
          </cell>
          <cell r="N890">
            <v>30011</v>
          </cell>
          <cell r="O890" t="b">
            <v>1</v>
          </cell>
          <cell r="P890">
            <v>1</v>
          </cell>
          <cell r="R890" t="b">
            <v>0</v>
          </cell>
          <cell r="S890">
            <v>0</v>
          </cell>
          <cell r="T890">
            <v>873</v>
          </cell>
        </row>
        <row r="891">
          <cell r="A891">
            <v>890</v>
          </cell>
          <cell r="B891">
            <v>2500</v>
          </cell>
          <cell r="C891" t="str">
            <v>医師公舎</v>
          </cell>
          <cell r="D891" t="str">
            <v>医師公舎</v>
          </cell>
          <cell r="E891" t="str">
            <v>戸室</v>
          </cell>
          <cell r="F891" t="str">
            <v>RC</v>
          </cell>
          <cell r="H891">
            <v>3</v>
          </cell>
          <cell r="J891">
            <v>1240.42</v>
          </cell>
          <cell r="N891">
            <v>32478</v>
          </cell>
          <cell r="O891" t="b">
            <v>1</v>
          </cell>
          <cell r="P891">
            <v>1</v>
          </cell>
          <cell r="R891" t="b">
            <v>1</v>
          </cell>
          <cell r="S891">
            <v>1</v>
          </cell>
        </row>
        <row r="892">
          <cell r="A892">
            <v>891</v>
          </cell>
          <cell r="B892">
            <v>2500</v>
          </cell>
          <cell r="C892" t="str">
            <v>医療従事者公舎</v>
          </cell>
          <cell r="D892" t="str">
            <v>医療従事者公舎</v>
          </cell>
          <cell r="E892" t="str">
            <v>水引</v>
          </cell>
          <cell r="F892" t="str">
            <v>RC</v>
          </cell>
          <cell r="H892">
            <v>5</v>
          </cell>
          <cell r="J892">
            <v>1901.7</v>
          </cell>
          <cell r="N892">
            <v>33573</v>
          </cell>
          <cell r="O892" t="b">
            <v>1</v>
          </cell>
          <cell r="P892">
            <v>1</v>
          </cell>
          <cell r="R892" t="b">
            <v>1</v>
          </cell>
          <cell r="S892">
            <v>1</v>
          </cell>
        </row>
        <row r="893">
          <cell r="A893">
            <v>892</v>
          </cell>
          <cell r="B893">
            <v>7900</v>
          </cell>
          <cell r="C893" t="str">
            <v>厚木小学校</v>
          </cell>
          <cell r="D893" t="str">
            <v>物置</v>
          </cell>
          <cell r="F893" t="str">
            <v>S</v>
          </cell>
          <cell r="H893">
            <v>1</v>
          </cell>
          <cell r="J893">
            <v>5.67</v>
          </cell>
          <cell r="N893">
            <v>40821</v>
          </cell>
          <cell r="O893" t="b">
            <v>1</v>
          </cell>
          <cell r="P893">
            <v>1</v>
          </cell>
          <cell r="R893" t="b">
            <v>0</v>
          </cell>
          <cell r="S893">
            <v>0</v>
          </cell>
          <cell r="T893">
            <v>350</v>
          </cell>
        </row>
        <row r="894">
          <cell r="A894">
            <v>893</v>
          </cell>
          <cell r="B894">
            <v>7900</v>
          </cell>
          <cell r="C894" t="str">
            <v>厚木小学校</v>
          </cell>
          <cell r="D894" t="str">
            <v>ごみ置き場</v>
          </cell>
          <cell r="F894" t="str">
            <v>S</v>
          </cell>
          <cell r="H894">
            <v>1</v>
          </cell>
          <cell r="J894">
            <v>11.34</v>
          </cell>
          <cell r="N894">
            <v>40821</v>
          </cell>
          <cell r="O894" t="b">
            <v>1</v>
          </cell>
          <cell r="P894">
            <v>1</v>
          </cell>
          <cell r="R894" t="b">
            <v>0</v>
          </cell>
          <cell r="S894">
            <v>0</v>
          </cell>
          <cell r="T894">
            <v>350</v>
          </cell>
        </row>
        <row r="895">
          <cell r="A895">
            <v>902</v>
          </cell>
          <cell r="B895">
            <v>7900</v>
          </cell>
          <cell r="C895" t="str">
            <v>南毛利中学校</v>
          </cell>
          <cell r="D895" t="str">
            <v>北棟校舎</v>
          </cell>
          <cell r="F895" t="str">
            <v>RC</v>
          </cell>
          <cell r="H895">
            <v>4</v>
          </cell>
          <cell r="J895">
            <v>2431.59</v>
          </cell>
          <cell r="N895">
            <v>40231</v>
          </cell>
          <cell r="O895" t="b">
            <v>1</v>
          </cell>
          <cell r="P895">
            <v>1</v>
          </cell>
          <cell r="R895" t="b">
            <v>0</v>
          </cell>
          <cell r="S895">
            <v>0</v>
          </cell>
          <cell r="T895">
            <v>597</v>
          </cell>
        </row>
        <row r="896">
          <cell r="A896">
            <v>905</v>
          </cell>
          <cell r="B896">
            <v>8250</v>
          </cell>
          <cell r="C896" t="str">
            <v>北部学校給食センター</v>
          </cell>
          <cell r="D896" t="str">
            <v>ｺﾝﾃﾅﾌﾟｰﾙ</v>
          </cell>
          <cell r="E896" t="str">
            <v>給食センター</v>
          </cell>
          <cell r="F896" t="str">
            <v>W</v>
          </cell>
          <cell r="H896">
            <v>4</v>
          </cell>
          <cell r="J896">
            <v>42</v>
          </cell>
          <cell r="N896">
            <v>29089</v>
          </cell>
          <cell r="O896" t="b">
            <v>0</v>
          </cell>
          <cell r="P896">
            <v>0</v>
          </cell>
          <cell r="Q896">
            <v>673</v>
          </cell>
          <cell r="R896" t="b">
            <v>0</v>
          </cell>
          <cell r="S896">
            <v>0</v>
          </cell>
          <cell r="T896">
            <v>673</v>
          </cell>
          <cell r="W896" t="str">
            <v>済</v>
          </cell>
        </row>
        <row r="897">
          <cell r="A897">
            <v>906</v>
          </cell>
          <cell r="B897">
            <v>2200</v>
          </cell>
          <cell r="C897" t="str">
            <v>もみじ保育所</v>
          </cell>
          <cell r="D897" t="str">
            <v>テラス</v>
          </cell>
          <cell r="F897" t="str">
            <v>S</v>
          </cell>
          <cell r="H897">
            <v>1</v>
          </cell>
          <cell r="J897">
            <v>46.52</v>
          </cell>
          <cell r="N897">
            <v>41073</v>
          </cell>
          <cell r="O897" t="b">
            <v>0</v>
          </cell>
          <cell r="P897">
            <v>0</v>
          </cell>
          <cell r="Q897">
            <v>70</v>
          </cell>
          <cell r="R897" t="b">
            <v>0</v>
          </cell>
          <cell r="S897">
            <v>0</v>
          </cell>
          <cell r="T897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リスト"/>
      <sheetName val="判定"/>
      <sheetName val="アウトプット"/>
      <sheetName val="築年"/>
    </sheetNames>
    <sheetDataSet>
      <sheetData sheetId="0"/>
      <sheetData sheetId="1">
        <row r="1">
          <cell r="B1" t="str">
            <v>実施済み</v>
          </cell>
          <cell r="C1">
            <v>3</v>
          </cell>
        </row>
        <row r="2">
          <cell r="B2" t="str">
            <v>一部実施</v>
          </cell>
          <cell r="C2">
            <v>2</v>
          </cell>
        </row>
        <row r="3">
          <cell r="B3" t="str">
            <v>対策中</v>
          </cell>
          <cell r="C3">
            <v>2</v>
          </cell>
        </row>
        <row r="4">
          <cell r="B4" t="str">
            <v>未実施</v>
          </cell>
          <cell r="C4">
            <v>1</v>
          </cell>
        </row>
        <row r="5">
          <cell r="B5" t="str">
            <v>不要</v>
          </cell>
          <cell r="C5">
            <v>3</v>
          </cell>
        </row>
        <row r="6">
          <cell r="B6" t="str">
            <v>対象外</v>
          </cell>
          <cell r="C6">
            <v>3</v>
          </cell>
        </row>
        <row r="7">
          <cell r="B7" t="str">
            <v>○</v>
          </cell>
          <cell r="C7">
            <v>3</v>
          </cell>
        </row>
        <row r="8">
          <cell r="B8" t="str">
            <v>△</v>
          </cell>
          <cell r="C8">
            <v>2</v>
          </cell>
        </row>
        <row r="9">
          <cell r="B9" t="str">
            <v>×</v>
          </cell>
          <cell r="C9">
            <v>1</v>
          </cell>
        </row>
        <row r="10">
          <cell r="B10" t="str">
            <v>－</v>
          </cell>
          <cell r="C10">
            <v>3</v>
          </cell>
        </row>
        <row r="11">
          <cell r="B11" t="str">
            <v>―</v>
          </cell>
          <cell r="C11">
            <v>3</v>
          </cell>
        </row>
        <row r="12">
          <cell r="B12" t="str">
            <v>-</v>
          </cell>
          <cell r="C12">
            <v>3</v>
          </cell>
        </row>
        <row r="13">
          <cell r="B13" t="str">
            <v>不明</v>
          </cell>
          <cell r="C13">
            <v>2</v>
          </cell>
        </row>
        <row r="20">
          <cell r="B20" t="str">
            <v>実施済み</v>
          </cell>
          <cell r="C20">
            <v>3</v>
          </cell>
        </row>
        <row r="21">
          <cell r="B21" t="str">
            <v>一部実施</v>
          </cell>
          <cell r="C21">
            <v>2</v>
          </cell>
        </row>
        <row r="22">
          <cell r="B22" t="str">
            <v>未実施</v>
          </cell>
          <cell r="C22">
            <v>1</v>
          </cell>
        </row>
        <row r="23">
          <cell r="B23" t="str">
            <v>不要</v>
          </cell>
          <cell r="C23">
            <v>3</v>
          </cell>
        </row>
        <row r="24">
          <cell r="B24" t="str">
            <v>対象外</v>
          </cell>
        </row>
        <row r="25">
          <cell r="B25" t="str">
            <v>対応済み</v>
          </cell>
          <cell r="C25">
            <v>3</v>
          </cell>
        </row>
        <row r="26">
          <cell r="B26" t="str">
            <v>一部対応</v>
          </cell>
          <cell r="C26">
            <v>2</v>
          </cell>
        </row>
        <row r="27">
          <cell r="B27" t="str">
            <v>対応中</v>
          </cell>
          <cell r="C27">
            <v>2</v>
          </cell>
        </row>
        <row r="28">
          <cell r="B28" t="str">
            <v>未対応</v>
          </cell>
          <cell r="C28">
            <v>1</v>
          </cell>
        </row>
        <row r="29">
          <cell r="B29" t="str">
            <v>導入済み</v>
          </cell>
          <cell r="C29">
            <v>3</v>
          </cell>
        </row>
        <row r="30">
          <cell r="B30" t="str">
            <v>一部導入</v>
          </cell>
          <cell r="C30">
            <v>2</v>
          </cell>
        </row>
        <row r="31">
          <cell r="B31" t="str">
            <v>未導入</v>
          </cell>
          <cell r="C31">
            <v>1</v>
          </cell>
        </row>
        <row r="32">
          <cell r="B32" t="str">
            <v>○</v>
          </cell>
          <cell r="C32">
            <v>3</v>
          </cell>
        </row>
        <row r="33">
          <cell r="B33" t="str">
            <v>△</v>
          </cell>
          <cell r="C33">
            <v>2</v>
          </cell>
        </row>
        <row r="34">
          <cell r="B34" t="str">
            <v>×</v>
          </cell>
          <cell r="C34">
            <v>1</v>
          </cell>
        </row>
        <row r="35">
          <cell r="B35" t="str">
            <v>－</v>
          </cell>
          <cell r="C35">
            <v>3</v>
          </cell>
        </row>
        <row r="36">
          <cell r="B36" t="str">
            <v>―</v>
          </cell>
          <cell r="C36">
            <v>3</v>
          </cell>
        </row>
        <row r="37">
          <cell r="B37" t="str">
            <v>-</v>
          </cell>
          <cell r="C37">
            <v>3</v>
          </cell>
        </row>
        <row r="38">
          <cell r="B38" t="str">
            <v>不明</v>
          </cell>
          <cell r="C38">
            <v>2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概要"/>
      <sheetName val="２．利用"/>
      <sheetName val="３.運営"/>
      <sheetName val="oDB概要"/>
      <sheetName val="oDB部屋"/>
      <sheetName val="oDB利用"/>
      <sheetName val="oDB部屋利用"/>
      <sheetName val="oDB運営"/>
      <sheetName val="施設一覧"/>
      <sheetName val="施設一覧（総計版）"/>
      <sheetName val="スペース構成"/>
      <sheetName val="保有機能"/>
      <sheetName val="保有機能 (2)"/>
      <sheetName val="利用"/>
      <sheetName val="部屋別利用"/>
      <sheetName val="稼働率"/>
      <sheetName val="稼働率元グラフ避難先"/>
      <sheetName val="運営人員"/>
    </sheetNames>
    <sheetDataSet>
      <sheetData sheetId="0">
        <row r="11">
          <cell r="E11">
            <v>1</v>
          </cell>
          <cell r="F11">
            <v>2</v>
          </cell>
          <cell r="G11">
            <v>3</v>
          </cell>
          <cell r="H11">
            <v>4</v>
          </cell>
          <cell r="I11">
            <v>5</v>
          </cell>
          <cell r="J11">
            <v>6</v>
          </cell>
          <cell r="K11">
            <v>7</v>
          </cell>
          <cell r="L11">
            <v>8</v>
          </cell>
          <cell r="M11">
            <v>9</v>
          </cell>
          <cell r="N11">
            <v>10</v>
          </cell>
          <cell r="O11">
            <v>11</v>
          </cell>
          <cell r="P11">
            <v>12</v>
          </cell>
          <cell r="Q11">
            <v>13</v>
          </cell>
          <cell r="R11">
            <v>14</v>
          </cell>
          <cell r="S11">
            <v>15</v>
          </cell>
          <cell r="T11">
            <v>16</v>
          </cell>
          <cell r="U11">
            <v>17</v>
          </cell>
          <cell r="V11">
            <v>18</v>
          </cell>
          <cell r="W11">
            <v>19</v>
          </cell>
          <cell r="X11">
            <v>20</v>
          </cell>
          <cell r="Y11">
            <v>21</v>
          </cell>
          <cell r="Z11">
            <v>22</v>
          </cell>
          <cell r="AA11">
            <v>23</v>
          </cell>
          <cell r="AB11">
            <v>24</v>
          </cell>
          <cell r="AC11">
            <v>25</v>
          </cell>
          <cell r="AD11">
            <v>26</v>
          </cell>
          <cell r="AE11">
            <v>27</v>
          </cell>
          <cell r="AF11">
            <v>28</v>
          </cell>
          <cell r="AG11">
            <v>29</v>
          </cell>
          <cell r="AH11">
            <v>30</v>
          </cell>
          <cell r="AI11">
            <v>31</v>
          </cell>
          <cell r="AJ11">
            <v>32</v>
          </cell>
          <cell r="AK11">
            <v>33</v>
          </cell>
          <cell r="AL11">
            <v>34</v>
          </cell>
          <cell r="AM11">
            <v>35</v>
          </cell>
          <cell r="AN11">
            <v>36</v>
          </cell>
          <cell r="AO11">
            <v>37</v>
          </cell>
          <cell r="AP11">
            <v>38</v>
          </cell>
          <cell r="AQ11">
            <v>39</v>
          </cell>
          <cell r="AR11">
            <v>40</v>
          </cell>
          <cell r="AS11">
            <v>41</v>
          </cell>
          <cell r="AT11">
            <v>42</v>
          </cell>
          <cell r="AU11">
            <v>43</v>
          </cell>
          <cell r="AV11">
            <v>44</v>
          </cell>
          <cell r="AW11">
            <v>45</v>
          </cell>
          <cell r="AX11">
            <v>46</v>
          </cell>
          <cell r="AY11">
            <v>47</v>
          </cell>
          <cell r="AZ11">
            <v>48</v>
          </cell>
          <cell r="BA11">
            <v>49</v>
          </cell>
          <cell r="BB11">
            <v>50</v>
          </cell>
          <cell r="BC11">
            <v>51</v>
          </cell>
          <cell r="BD11">
            <v>52</v>
          </cell>
          <cell r="BE11">
            <v>53</v>
          </cell>
          <cell r="BF11">
            <v>54</v>
          </cell>
          <cell r="BG11">
            <v>55</v>
          </cell>
          <cell r="BH11">
            <v>56</v>
          </cell>
          <cell r="BI11">
            <v>57</v>
          </cell>
          <cell r="BJ11">
            <v>58</v>
          </cell>
          <cell r="BK11">
            <v>59</v>
          </cell>
          <cell r="BL11">
            <v>60</v>
          </cell>
          <cell r="BM11">
            <v>61</v>
          </cell>
          <cell r="BN11">
            <v>62</v>
          </cell>
          <cell r="BO11">
            <v>63</v>
          </cell>
          <cell r="BP11">
            <v>64</v>
          </cell>
          <cell r="BQ11">
            <v>65</v>
          </cell>
          <cell r="BR11">
            <v>66</v>
          </cell>
          <cell r="BS11">
            <v>67</v>
          </cell>
          <cell r="BT11">
            <v>68</v>
          </cell>
          <cell r="BU11">
            <v>69</v>
          </cell>
          <cell r="BV11">
            <v>70</v>
          </cell>
          <cell r="BW11">
            <v>71</v>
          </cell>
          <cell r="BX11">
            <v>72</v>
          </cell>
          <cell r="BY11">
            <v>73</v>
          </cell>
          <cell r="BZ11">
            <v>74</v>
          </cell>
          <cell r="CA11">
            <v>75</v>
          </cell>
          <cell r="CB11">
            <v>76</v>
          </cell>
          <cell r="CC11">
            <v>77</v>
          </cell>
          <cell r="CD11">
            <v>78</v>
          </cell>
          <cell r="CE11">
            <v>79</v>
          </cell>
          <cell r="CF11">
            <v>80</v>
          </cell>
          <cell r="CG11">
            <v>81</v>
          </cell>
          <cell r="CH11">
            <v>82</v>
          </cell>
          <cell r="CI11">
            <v>83</v>
          </cell>
          <cell r="CJ11">
            <v>84</v>
          </cell>
          <cell r="CK11">
            <v>85</v>
          </cell>
          <cell r="CL11">
            <v>86</v>
          </cell>
          <cell r="CM11">
            <v>87</v>
          </cell>
          <cell r="CN11">
            <v>88</v>
          </cell>
          <cell r="CO11">
            <v>89</v>
          </cell>
          <cell r="CP11">
            <v>90</v>
          </cell>
          <cell r="CQ11">
            <v>91</v>
          </cell>
          <cell r="CR11">
            <v>92</v>
          </cell>
          <cell r="CS11">
            <v>93</v>
          </cell>
          <cell r="CT11">
            <v>94</v>
          </cell>
          <cell r="CU11">
            <v>95</v>
          </cell>
          <cell r="CV11">
            <v>96</v>
          </cell>
          <cell r="CW11">
            <v>97</v>
          </cell>
          <cell r="CX11">
            <v>98</v>
          </cell>
          <cell r="CY11">
            <v>99</v>
          </cell>
          <cell r="CZ11">
            <v>100</v>
          </cell>
          <cell r="DA11">
            <v>101</v>
          </cell>
          <cell r="DB11">
            <v>102</v>
          </cell>
          <cell r="DC11">
            <v>103</v>
          </cell>
          <cell r="DD11">
            <v>104</v>
          </cell>
          <cell r="DE11">
            <v>105</v>
          </cell>
          <cell r="DF11">
            <v>106</v>
          </cell>
          <cell r="DG11">
            <v>107</v>
          </cell>
          <cell r="DH11">
            <v>108</v>
          </cell>
          <cell r="DI11">
            <v>109</v>
          </cell>
          <cell r="DJ11">
            <v>110</v>
          </cell>
          <cell r="DK11">
            <v>111</v>
          </cell>
          <cell r="DL11">
            <v>112</v>
          </cell>
          <cell r="DM11">
            <v>113</v>
          </cell>
          <cell r="DN11">
            <v>114</v>
          </cell>
          <cell r="DO11">
            <v>115</v>
          </cell>
          <cell r="DP11">
            <v>116</v>
          </cell>
          <cell r="DQ11">
            <v>117</v>
          </cell>
          <cell r="DR11">
            <v>118</v>
          </cell>
          <cell r="DS11">
            <v>119</v>
          </cell>
          <cell r="DT11">
            <v>120</v>
          </cell>
          <cell r="DU11">
            <v>121</v>
          </cell>
          <cell r="DV11">
            <v>122</v>
          </cell>
          <cell r="DW11">
            <v>123</v>
          </cell>
          <cell r="DX11">
            <v>124</v>
          </cell>
          <cell r="DY11">
            <v>125</v>
          </cell>
          <cell r="DZ11">
            <v>126</v>
          </cell>
          <cell r="EA11">
            <v>127</v>
          </cell>
          <cell r="EB11">
            <v>128</v>
          </cell>
          <cell r="EC11">
            <v>129</v>
          </cell>
          <cell r="ED11">
            <v>130</v>
          </cell>
          <cell r="EE11">
            <v>131</v>
          </cell>
          <cell r="EF11">
            <v>132</v>
          </cell>
          <cell r="EG11">
            <v>133</v>
          </cell>
          <cell r="EH11">
            <v>134</v>
          </cell>
          <cell r="EI11">
            <v>135</v>
          </cell>
          <cell r="EJ11">
            <v>136</v>
          </cell>
          <cell r="EK11">
            <v>137</v>
          </cell>
          <cell r="EL11">
            <v>138</v>
          </cell>
          <cell r="EM11">
            <v>139</v>
          </cell>
          <cell r="EN11">
            <v>140</v>
          </cell>
          <cell r="EO11">
            <v>141</v>
          </cell>
          <cell r="EP11">
            <v>142</v>
          </cell>
          <cell r="EQ11">
            <v>143</v>
          </cell>
          <cell r="ER11">
            <v>144</v>
          </cell>
          <cell r="ES11">
            <v>145</v>
          </cell>
          <cell r="ET11">
            <v>146</v>
          </cell>
          <cell r="EU11">
            <v>147</v>
          </cell>
          <cell r="EV11">
            <v>148</v>
          </cell>
          <cell r="EW11">
            <v>149</v>
          </cell>
          <cell r="EX11">
            <v>150</v>
          </cell>
          <cell r="EY11">
            <v>151</v>
          </cell>
          <cell r="EZ11">
            <v>152</v>
          </cell>
          <cell r="FA11">
            <v>153</v>
          </cell>
          <cell r="FB11">
            <v>154</v>
          </cell>
          <cell r="FC11">
            <v>155</v>
          </cell>
          <cell r="FD11">
            <v>156</v>
          </cell>
          <cell r="FE11">
            <v>157</v>
          </cell>
          <cell r="FF11">
            <v>158</v>
          </cell>
          <cell r="FG11">
            <v>159</v>
          </cell>
          <cell r="FH11">
            <v>160</v>
          </cell>
          <cell r="FI11">
            <v>161</v>
          </cell>
          <cell r="FJ11">
            <v>162</v>
          </cell>
          <cell r="FK11">
            <v>163</v>
          </cell>
          <cell r="FL11">
            <v>164</v>
          </cell>
          <cell r="FM11">
            <v>165</v>
          </cell>
          <cell r="FN11">
            <v>166</v>
          </cell>
          <cell r="FO11">
            <v>167</v>
          </cell>
          <cell r="FP11">
            <v>168</v>
          </cell>
          <cell r="FQ11">
            <v>169</v>
          </cell>
          <cell r="FR11">
            <v>170</v>
          </cell>
          <cell r="FS11">
            <v>171</v>
          </cell>
          <cell r="FT11">
            <v>172</v>
          </cell>
          <cell r="FU11">
            <v>173</v>
          </cell>
          <cell r="FV11">
            <v>174</v>
          </cell>
          <cell r="FW11">
            <v>175</v>
          </cell>
          <cell r="FX11">
            <v>176</v>
          </cell>
          <cell r="FY11">
            <v>177</v>
          </cell>
          <cell r="FZ11">
            <v>178</v>
          </cell>
          <cell r="GA11">
            <v>179</v>
          </cell>
          <cell r="GB11">
            <v>180</v>
          </cell>
          <cell r="GC11">
            <v>181</v>
          </cell>
          <cell r="GD11">
            <v>182</v>
          </cell>
          <cell r="GE11">
            <v>183</v>
          </cell>
          <cell r="GF11">
            <v>184</v>
          </cell>
          <cell r="GG11">
            <v>185</v>
          </cell>
          <cell r="GH11">
            <v>186</v>
          </cell>
          <cell r="GI11">
            <v>187</v>
          </cell>
          <cell r="GJ11">
            <v>188</v>
          </cell>
          <cell r="GK11">
            <v>189</v>
          </cell>
          <cell r="GL11">
            <v>190</v>
          </cell>
          <cell r="GM11">
            <v>191</v>
          </cell>
          <cell r="GN11">
            <v>192</v>
          </cell>
          <cell r="GO11">
            <v>193</v>
          </cell>
          <cell r="GP11">
            <v>194</v>
          </cell>
          <cell r="GQ11">
            <v>195</v>
          </cell>
          <cell r="GR11">
            <v>196</v>
          </cell>
          <cell r="GS11">
            <v>197</v>
          </cell>
          <cell r="GT11">
            <v>198</v>
          </cell>
          <cell r="GU11">
            <v>199</v>
          </cell>
          <cell r="GV11">
            <v>200</v>
          </cell>
          <cell r="GW11">
            <v>201</v>
          </cell>
          <cell r="GX11">
            <v>202</v>
          </cell>
          <cell r="GY11">
            <v>203</v>
          </cell>
          <cell r="GZ11">
            <v>204</v>
          </cell>
          <cell r="HA11">
            <v>205</v>
          </cell>
          <cell r="HB11">
            <v>206</v>
          </cell>
          <cell r="HC11">
            <v>207</v>
          </cell>
          <cell r="HD11">
            <v>208</v>
          </cell>
          <cell r="HE11">
            <v>209</v>
          </cell>
          <cell r="HF11">
            <v>210</v>
          </cell>
          <cell r="HG11">
            <v>211</v>
          </cell>
          <cell r="HH11">
            <v>212</v>
          </cell>
          <cell r="HI11">
            <v>213</v>
          </cell>
          <cell r="HJ11">
            <v>214</v>
          </cell>
          <cell r="HK11">
            <v>215</v>
          </cell>
          <cell r="HL11">
            <v>216</v>
          </cell>
          <cell r="HM11">
            <v>217</v>
          </cell>
          <cell r="HN11">
            <v>218</v>
          </cell>
          <cell r="HO11">
            <v>219</v>
          </cell>
          <cell r="HP11">
            <v>220</v>
          </cell>
          <cell r="HQ11">
            <v>221</v>
          </cell>
          <cell r="HR11">
            <v>222</v>
          </cell>
          <cell r="HS11">
            <v>223</v>
          </cell>
          <cell r="HT11">
            <v>224</v>
          </cell>
          <cell r="HU11">
            <v>225</v>
          </cell>
          <cell r="HV11">
            <v>226</v>
          </cell>
          <cell r="HW11">
            <v>227</v>
          </cell>
          <cell r="HX11">
            <v>228</v>
          </cell>
          <cell r="HY11">
            <v>229</v>
          </cell>
          <cell r="HZ11">
            <v>230</v>
          </cell>
          <cell r="IA11">
            <v>231</v>
          </cell>
          <cell r="IB11">
            <v>232</v>
          </cell>
          <cell r="IC11">
            <v>233</v>
          </cell>
          <cell r="ID11">
            <v>234</v>
          </cell>
          <cell r="IE11">
            <v>235</v>
          </cell>
          <cell r="IF11">
            <v>236</v>
          </cell>
          <cell r="IG11">
            <v>237</v>
          </cell>
          <cell r="IH11">
            <v>238</v>
          </cell>
        </row>
        <row r="12">
          <cell r="A12" t="str">
            <v>施設CD</v>
          </cell>
          <cell r="E12" t="str">
            <v>0241-003-001-01</v>
          </cell>
          <cell r="F12" t="str">
            <v>0241-004-001-01</v>
          </cell>
          <cell r="G12" t="str">
            <v>0241-010-001-01</v>
          </cell>
          <cell r="H12" t="str">
            <v>0241-011-001-01</v>
          </cell>
          <cell r="I12" t="str">
            <v>0241-013-001-01</v>
          </cell>
          <cell r="J12" t="str">
            <v>0241-014-002-01</v>
          </cell>
          <cell r="K12" t="str">
            <v>0242-001-001-01</v>
          </cell>
          <cell r="L12" t="str">
            <v>0242-001-002-01</v>
          </cell>
          <cell r="M12" t="str">
            <v>0242-001-003-01</v>
          </cell>
          <cell r="N12" t="str">
            <v>0242-001-004-01</v>
          </cell>
          <cell r="O12" t="str">
            <v>0242-001-005-01</v>
          </cell>
          <cell r="P12" t="str">
            <v>0242-001-006-01</v>
          </cell>
          <cell r="Q12" t="str">
            <v>0242-001-008-01</v>
          </cell>
          <cell r="R12" t="str">
            <v>0242-001-009-01</v>
          </cell>
          <cell r="S12" t="str">
            <v>0242-001-010-01</v>
          </cell>
          <cell r="T12" t="str">
            <v>0242-001-011-01</v>
          </cell>
          <cell r="U12" t="str">
            <v>0242-001-012-01</v>
          </cell>
          <cell r="V12" t="str">
            <v>0242-001-013-01</v>
          </cell>
          <cell r="W12" t="str">
            <v>0242-001-014-01</v>
          </cell>
          <cell r="X12" t="str">
            <v>0242-002-001-01</v>
          </cell>
          <cell r="Y12" t="str">
            <v>0242-002-002-01</v>
          </cell>
          <cell r="Z12" t="str">
            <v>0242-002-003-01</v>
          </cell>
          <cell r="AA12" t="str">
            <v>0242-002-004-01</v>
          </cell>
          <cell r="AB12" t="str">
            <v>0242-002-005-01</v>
          </cell>
          <cell r="AC12" t="str">
            <v>0242-002-006-01</v>
          </cell>
          <cell r="AD12" t="str">
            <v>0242-002-007-01</v>
          </cell>
          <cell r="AE12" t="str">
            <v>0242-003-001-01</v>
          </cell>
          <cell r="AF12" t="str">
            <v>0242-003-002-01</v>
          </cell>
          <cell r="AG12" t="str">
            <v>0242-003-003-01</v>
          </cell>
          <cell r="AH12" t="str">
            <v>0242-003-004-01</v>
          </cell>
          <cell r="AI12" t="str">
            <v>0242-003-005-01</v>
          </cell>
          <cell r="AJ12" t="str">
            <v>0242-003-006-01</v>
          </cell>
          <cell r="AK12" t="str">
            <v>0242-003-007-01</v>
          </cell>
          <cell r="AL12" t="str">
            <v>0242-003-008-01</v>
          </cell>
          <cell r="AM12" t="str">
            <v>0242-003-009-01</v>
          </cell>
          <cell r="AN12" t="str">
            <v>0242-003-010-01</v>
          </cell>
          <cell r="AO12" t="str">
            <v>0242-003-011-01</v>
          </cell>
          <cell r="AP12" t="str">
            <v>0242-003-012-01</v>
          </cell>
          <cell r="AQ12" t="str">
            <v>0242-003-013-01</v>
          </cell>
          <cell r="AR12" t="str">
            <v>0242-003-014-01</v>
          </cell>
          <cell r="AS12" t="str">
            <v>0242-003-015-01</v>
          </cell>
          <cell r="AT12" t="str">
            <v>0242-004-001-01</v>
          </cell>
          <cell r="AU12" t="str">
            <v>0242-004-002-01</v>
          </cell>
          <cell r="AV12" t="str">
            <v>0242-004-003-01</v>
          </cell>
          <cell r="AW12" t="str">
            <v>0242-004-004-01</v>
          </cell>
          <cell r="AX12" t="str">
            <v>0242-004-005-01</v>
          </cell>
          <cell r="AY12" t="str">
            <v>0242-004-006-01</v>
          </cell>
          <cell r="AZ12" t="str">
            <v>0242-004-007-01</v>
          </cell>
          <cell r="BA12" t="str">
            <v>0242-004-008-01</v>
          </cell>
          <cell r="BB12" t="str">
            <v>0242-004-009-01</v>
          </cell>
          <cell r="BC12" t="str">
            <v>0242-004-010-01</v>
          </cell>
          <cell r="BD12" t="str">
            <v>0242-004-011-01</v>
          </cell>
          <cell r="BE12" t="str">
            <v>0242-004-012-01</v>
          </cell>
          <cell r="BF12" t="str">
            <v>0242-004-013-01</v>
          </cell>
          <cell r="BG12" t="str">
            <v>0242-004-015-01</v>
          </cell>
          <cell r="BH12" t="str">
            <v>0242-004-016-01</v>
          </cell>
          <cell r="BI12" t="str">
            <v>0242-004-017-01</v>
          </cell>
          <cell r="BJ12" t="str">
            <v>0242-004-018-01</v>
          </cell>
          <cell r="BK12" t="str">
            <v>0242-004-019-01</v>
          </cell>
          <cell r="BL12" t="str">
            <v>0242-005-001-01</v>
          </cell>
          <cell r="BM12" t="str">
            <v>0242-005-002-01</v>
          </cell>
          <cell r="BN12" t="str">
            <v>0242-005-003-01</v>
          </cell>
          <cell r="BO12" t="str">
            <v>0242-005-004-01</v>
          </cell>
          <cell r="BP12" t="str">
            <v>0242-005-005-01</v>
          </cell>
          <cell r="BQ12" t="str">
            <v>0242-005-006-01</v>
          </cell>
          <cell r="BR12" t="str">
            <v>0242-005-007-01</v>
          </cell>
          <cell r="BS12" t="str">
            <v>0242-005-008-01</v>
          </cell>
          <cell r="BT12" t="str">
            <v>0242-005-009-01</v>
          </cell>
          <cell r="BU12" t="str">
            <v>0242-005-010-01</v>
          </cell>
          <cell r="BV12" t="str">
            <v>0242-005-011-01</v>
          </cell>
          <cell r="BW12" t="str">
            <v>0242-005-012-01</v>
          </cell>
          <cell r="BX12" t="str">
            <v>0242-005-013-01</v>
          </cell>
          <cell r="BY12" t="str">
            <v>0242-006-001-01</v>
          </cell>
          <cell r="BZ12" t="str">
            <v>0242-006-002-01</v>
          </cell>
          <cell r="CA12" t="str">
            <v>0242-007-001-01</v>
          </cell>
          <cell r="CB12" t="str">
            <v>0242-007-002-01</v>
          </cell>
          <cell r="CC12" t="str">
            <v>0242-007-003-01</v>
          </cell>
          <cell r="CD12" t="str">
            <v>0242-007-004-01</v>
          </cell>
          <cell r="CE12" t="str">
            <v>0242-007-005-01</v>
          </cell>
          <cell r="CF12" t="str">
            <v>0242-007-006-01</v>
          </cell>
          <cell r="CG12" t="str">
            <v>0242-007-007-01</v>
          </cell>
          <cell r="CH12" t="str">
            <v>0242-008-001-01</v>
          </cell>
          <cell r="CI12" t="str">
            <v>0242-008-002-01</v>
          </cell>
          <cell r="CJ12" t="str">
            <v>0242-008-003-01</v>
          </cell>
          <cell r="CK12" t="str">
            <v>0242-008-004-01</v>
          </cell>
          <cell r="CL12" t="str">
            <v>0242-008-005-01</v>
          </cell>
          <cell r="CM12" t="str">
            <v>0242-008-006-01</v>
          </cell>
          <cell r="CN12" t="str">
            <v>0242-008-007-01</v>
          </cell>
          <cell r="CO12" t="str">
            <v>0242-008-008-01</v>
          </cell>
          <cell r="CP12" t="str">
            <v>0242-009-001-01</v>
          </cell>
          <cell r="CQ12" t="str">
            <v>0242-009-002-01</v>
          </cell>
          <cell r="CR12" t="str">
            <v>0242-009-003-01</v>
          </cell>
          <cell r="CS12" t="str">
            <v>0242-009-004-01</v>
          </cell>
          <cell r="CT12" t="str">
            <v>0242-009-005-01</v>
          </cell>
          <cell r="CU12" t="str">
            <v>0242-009-006-01</v>
          </cell>
          <cell r="CV12" t="str">
            <v>0242-009-007-01</v>
          </cell>
          <cell r="CW12" t="str">
            <v>0242-010-001-01</v>
          </cell>
          <cell r="CX12" t="str">
            <v>0242-010-002-01</v>
          </cell>
          <cell r="CY12" t="str">
            <v>0242-010-003-01</v>
          </cell>
          <cell r="CZ12" t="str">
            <v>0242-010-004-01</v>
          </cell>
          <cell r="DA12" t="str">
            <v>0242-010-005-01</v>
          </cell>
          <cell r="DB12" t="str">
            <v>0242-010-006-01</v>
          </cell>
          <cell r="DC12" t="str">
            <v>0242-010-007-01</v>
          </cell>
          <cell r="DD12" t="str">
            <v>0242-010-008-01</v>
          </cell>
          <cell r="DE12" t="str">
            <v>0242-010-009-01</v>
          </cell>
          <cell r="DF12" t="str">
            <v>0242-010-010-01</v>
          </cell>
          <cell r="DG12" t="str">
            <v>0242-010-012-01</v>
          </cell>
          <cell r="DH12" t="str">
            <v>0242-010-013-01</v>
          </cell>
          <cell r="DI12" t="str">
            <v>0242-010-014-01</v>
          </cell>
          <cell r="DJ12" t="str">
            <v>0242-010-015-01</v>
          </cell>
          <cell r="DK12" t="str">
            <v>0242-010-016-01</v>
          </cell>
          <cell r="DL12" t="str">
            <v>0242-010-017-01</v>
          </cell>
          <cell r="DM12" t="str">
            <v>0242-010-018-01</v>
          </cell>
          <cell r="DN12" t="str">
            <v>0242-010-020-01</v>
          </cell>
          <cell r="DO12" t="str">
            <v>0242-011-001-01</v>
          </cell>
          <cell r="DP12" t="str">
            <v>0242-011-002-01</v>
          </cell>
          <cell r="DQ12" t="str">
            <v>0242-011-003-01</v>
          </cell>
          <cell r="DR12" t="str">
            <v>0242-011-004-01</v>
          </cell>
          <cell r="DS12" t="str">
            <v>0242-011-005-01</v>
          </cell>
          <cell r="DT12" t="str">
            <v>0242-011-006-01</v>
          </cell>
          <cell r="DU12" t="str">
            <v>0242-011-007-01</v>
          </cell>
          <cell r="DV12" t="str">
            <v>0242-011-008-01</v>
          </cell>
          <cell r="DW12" t="str">
            <v>0242-011-009-01</v>
          </cell>
          <cell r="DX12" t="str">
            <v>0242-011-010-01</v>
          </cell>
          <cell r="DY12" t="str">
            <v>0242-011-011-01</v>
          </cell>
          <cell r="DZ12" t="str">
            <v>0242-011-012-01</v>
          </cell>
          <cell r="EA12" t="str">
            <v>0242-011-013-01</v>
          </cell>
          <cell r="EB12" t="str">
            <v>0242-011-014-01</v>
          </cell>
          <cell r="EC12" t="str">
            <v>0242-011-015-01</v>
          </cell>
          <cell r="ED12" t="str">
            <v>0242-011-016-01</v>
          </cell>
          <cell r="EE12" t="str">
            <v>0242-011-017-01</v>
          </cell>
          <cell r="EF12" t="str">
            <v>0242-011-018-01</v>
          </cell>
          <cell r="EG12" t="str">
            <v>0242-012-001-01</v>
          </cell>
          <cell r="EH12" t="str">
            <v>0242-012-002-01</v>
          </cell>
          <cell r="EI12" t="str">
            <v>0242-012-003-01</v>
          </cell>
          <cell r="EJ12" t="str">
            <v>0242-012-004-01</v>
          </cell>
          <cell r="EK12" t="str">
            <v>0242-012-006-01</v>
          </cell>
          <cell r="EL12" t="str">
            <v>0242-012-007-01</v>
          </cell>
          <cell r="EM12" t="str">
            <v>0242-012-008-01</v>
          </cell>
          <cell r="EN12" t="str">
            <v>0242-012-009-01</v>
          </cell>
          <cell r="EO12" t="str">
            <v>0242-012-010-01</v>
          </cell>
          <cell r="EP12" t="str">
            <v>0242-012-011-01</v>
          </cell>
          <cell r="EQ12" t="str">
            <v>0242-012-012-01</v>
          </cell>
          <cell r="ER12" t="str">
            <v>0242-012-013-01</v>
          </cell>
          <cell r="ES12" t="str">
            <v>0242-012-014-01</v>
          </cell>
          <cell r="ET12" t="str">
            <v>0242-012-015-01</v>
          </cell>
          <cell r="EU12" t="str">
            <v>0242-012-016-01</v>
          </cell>
          <cell r="EV12" t="str">
            <v>0242-012-017-01</v>
          </cell>
          <cell r="EW12" t="str">
            <v>0242-013-001-01</v>
          </cell>
          <cell r="EX12" t="str">
            <v>0242-013-002-01</v>
          </cell>
          <cell r="EY12" t="str">
            <v>0242-013-003-01</v>
          </cell>
          <cell r="EZ12" t="str">
            <v>0242-013-004-01</v>
          </cell>
          <cell r="FA12" t="str">
            <v>0242-013-005-01</v>
          </cell>
          <cell r="FB12" t="str">
            <v>0242-013-006-01</v>
          </cell>
          <cell r="FC12" t="str">
            <v>0242-013-007-01</v>
          </cell>
          <cell r="FD12" t="str">
            <v>0242-013-008-01</v>
          </cell>
          <cell r="FE12" t="str">
            <v>0242-013-009-01</v>
          </cell>
          <cell r="FF12" t="str">
            <v>0242-013-010-01</v>
          </cell>
          <cell r="FG12" t="str">
            <v>0242-013-011-01</v>
          </cell>
          <cell r="FH12" t="str">
            <v>0242-013-012-01</v>
          </cell>
          <cell r="FI12" t="str">
            <v>0242-013-013-01</v>
          </cell>
          <cell r="FJ12" t="str">
            <v>0242-013-014-01</v>
          </cell>
          <cell r="FK12" t="str">
            <v>0242-013-016-01</v>
          </cell>
          <cell r="FL12" t="str">
            <v>0242-013-017-01</v>
          </cell>
          <cell r="FM12" t="str">
            <v>0242-014-001-01</v>
          </cell>
          <cell r="FN12" t="str">
            <v>0242-014-002-01</v>
          </cell>
          <cell r="FO12" t="str">
            <v>0242-014-003-01</v>
          </cell>
          <cell r="FP12" t="str">
            <v>0242-014-005-01</v>
          </cell>
          <cell r="FQ12" t="str">
            <v>0242-014-006-01</v>
          </cell>
          <cell r="FR12" t="str">
            <v>0242-014-007-01</v>
          </cell>
          <cell r="FS12" t="str">
            <v>0242-014-008-01</v>
          </cell>
          <cell r="FT12" t="str">
            <v>0242-014-009-01</v>
          </cell>
          <cell r="FU12" t="str">
            <v>0242-014-010-01</v>
          </cell>
          <cell r="FV12" t="str">
            <v>0242-014-011-01</v>
          </cell>
          <cell r="FW12" t="str">
            <v>0242-014-012-01</v>
          </cell>
          <cell r="FX12" t="str">
            <v>0242-014-013-01</v>
          </cell>
          <cell r="FY12" t="str">
            <v>0242-014-014-01</v>
          </cell>
          <cell r="FZ12" t="str">
            <v>0242-014-015-01</v>
          </cell>
          <cell r="GA12" t="str">
            <v>0242-014-016-01</v>
          </cell>
          <cell r="GB12" t="str">
            <v>0242-014-017-01</v>
          </cell>
          <cell r="GC12" t="str">
            <v>0242-014-018-01</v>
          </cell>
          <cell r="GD12" t="str">
            <v>0242-014-019-01</v>
          </cell>
          <cell r="GE12" t="str">
            <v>0242-014-020-01</v>
          </cell>
          <cell r="GF12" t="str">
            <v>0242-014-021-01</v>
          </cell>
          <cell r="GG12" t="str">
            <v>0242-014-022-01</v>
          </cell>
          <cell r="GH12" t="str">
            <v>0242-014-023-01</v>
          </cell>
          <cell r="GI12" t="str">
            <v>0242-014-024-01</v>
          </cell>
          <cell r="GJ12" t="str">
            <v>0242-015-001-01</v>
          </cell>
          <cell r="GK12" t="str">
            <v>0242-015-002-01</v>
          </cell>
          <cell r="GL12" t="str">
            <v>0242-015-003-01</v>
          </cell>
          <cell r="GM12" t="str">
            <v>0242-015-004-01</v>
          </cell>
          <cell r="GN12" t="str">
            <v>0242-015-005-01</v>
          </cell>
          <cell r="GO12" t="str">
            <v>0242-015-007-01</v>
          </cell>
          <cell r="GP12" t="str">
            <v>0242-015-008-01</v>
          </cell>
          <cell r="GQ12" t="str">
            <v>0242-015-009-01</v>
          </cell>
          <cell r="GR12" t="str">
            <v>0242-015-010-01</v>
          </cell>
          <cell r="GS12" t="str">
            <v>0242-015-011-01</v>
          </cell>
          <cell r="GT12" t="str">
            <v>0242-015-012-01</v>
          </cell>
          <cell r="GU12" t="str">
            <v>0242-015-013-01</v>
          </cell>
          <cell r="GV12" t="str">
            <v>0242-015-014-01</v>
          </cell>
          <cell r="GW12" t="str">
            <v>0242-015-015-01</v>
          </cell>
          <cell r="GX12" t="str">
            <v>0242-015-016-01</v>
          </cell>
          <cell r="GY12" t="str">
            <v>0242-015-017-01</v>
          </cell>
          <cell r="GZ12" t="str">
            <v>0242-015-018-01</v>
          </cell>
          <cell r="HA12" t="str">
            <v>0242-016-001-01</v>
          </cell>
          <cell r="HB12" t="str">
            <v>0242-016-002-01</v>
          </cell>
          <cell r="HC12" t="str">
            <v>0242-016-003-01</v>
          </cell>
          <cell r="HD12" t="str">
            <v>0242-016-004-01</v>
          </cell>
          <cell r="HE12" t="str">
            <v>0242-016-005-01</v>
          </cell>
          <cell r="HF12" t="str">
            <v>0242-016-006-01</v>
          </cell>
          <cell r="HG12" t="str">
            <v>0242-016-007-01</v>
          </cell>
          <cell r="HH12" t="str">
            <v>0242-016-008-01</v>
          </cell>
          <cell r="HI12" t="str">
            <v>0242-016-010-01</v>
          </cell>
          <cell r="HJ12" t="str">
            <v>0242-016-011-01</v>
          </cell>
          <cell r="HK12" t="str">
            <v>0242-016-013-01</v>
          </cell>
          <cell r="HL12" t="str">
            <v>0242-016-014-01</v>
          </cell>
          <cell r="HM12" t="str">
            <v>0242-016-015-01</v>
          </cell>
          <cell r="HN12" t="str">
            <v>0242-016-016-01</v>
          </cell>
          <cell r="HO12" t="str">
            <v>0272-011-001-01</v>
          </cell>
          <cell r="HP12" t="str">
            <v>0272-011-002-01</v>
          </cell>
          <cell r="HQ12" t="str">
            <v>0272-016-001-01</v>
          </cell>
          <cell r="HR12" t="str">
            <v>0360-001-001-01</v>
          </cell>
          <cell r="HS12" t="str">
            <v>0360-004-002-01</v>
          </cell>
          <cell r="HT12" t="str">
            <v>0360-010-002-01</v>
          </cell>
          <cell r="HU12" t="str">
            <v>0242-013-17追加-01</v>
          </cell>
          <cell r="HV12" t="str">
            <v>0242-012-17追加-01</v>
          </cell>
          <cell r="HW12" t="str">
            <v>0242-011-18追加-01</v>
          </cell>
          <cell r="HX12" t="str">
            <v>0242-008-8追加-01</v>
          </cell>
          <cell r="HY12" t="str">
            <v>0242-007-7追加-01</v>
          </cell>
          <cell r="HZ12" t="str">
            <v>0242-005-13追加1-01</v>
          </cell>
          <cell r="IA12" t="str">
            <v>0242-005-13追加2-01</v>
          </cell>
          <cell r="IB12" t="str">
            <v>0242-003-15追加-01</v>
          </cell>
          <cell r="IC12" t="str">
            <v>0242-016-16追加-01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</row>
        <row r="13">
          <cell r="A13" t="str">
            <v>施設名称</v>
          </cell>
          <cell r="E13" t="str">
            <v>楠地区会館</v>
          </cell>
          <cell r="F13" t="str">
            <v>山田地区会館</v>
          </cell>
          <cell r="G13" t="str">
            <v>富田地区会館</v>
          </cell>
          <cell r="H13" t="str">
            <v>南陽地区会館</v>
          </cell>
          <cell r="I13" t="str">
            <v>志段味地区会館</v>
          </cell>
          <cell r="J13" t="str">
            <v>徳重地区会館</v>
          </cell>
          <cell r="K13" t="str">
            <v>千種コミュニティセンター</v>
          </cell>
          <cell r="L13" t="str">
            <v>富士見台会館</v>
          </cell>
          <cell r="M13" t="str">
            <v>自由ケ丘会館</v>
          </cell>
          <cell r="N13" t="str">
            <v>田代コミュニティセンター</v>
          </cell>
          <cell r="O13" t="str">
            <v>上野コミュニティセンター</v>
          </cell>
          <cell r="P13" t="str">
            <v>見付コミュニティセンター</v>
          </cell>
          <cell r="Q13" t="str">
            <v>春岡コミュニティセンター</v>
          </cell>
          <cell r="R13" t="str">
            <v>大和コミュニティセンター</v>
          </cell>
          <cell r="S13" t="str">
            <v>東山コミュニティセンター</v>
          </cell>
          <cell r="T13" t="str">
            <v>千石コミュニティセンター</v>
          </cell>
          <cell r="U13" t="str">
            <v>星ヶ丘コミュニティセンター</v>
          </cell>
          <cell r="V13" t="str">
            <v>高見コミュニティセンター</v>
          </cell>
          <cell r="W13" t="str">
            <v>内山コミュニティセンター</v>
          </cell>
          <cell r="X13" t="str">
            <v>明倫コミュニティセンター</v>
          </cell>
          <cell r="Y13" t="str">
            <v>砂田橋会館</v>
          </cell>
          <cell r="Z13" t="str">
            <v>旭丘コミュニティセンター</v>
          </cell>
          <cell r="AA13" t="str">
            <v>東桜コミュニティセンター</v>
          </cell>
          <cell r="AB13" t="str">
            <v>東白壁コミュニティセンター</v>
          </cell>
          <cell r="AC13" t="str">
            <v>筒井コミュニティセンター</v>
          </cell>
          <cell r="AD13" t="str">
            <v>山吹コミュニティセンター</v>
          </cell>
          <cell r="AE13" t="str">
            <v>楠西コミュニティセンター</v>
          </cell>
          <cell r="AF13" t="str">
            <v>清水コミュニティセンター</v>
          </cell>
          <cell r="AG13" t="str">
            <v>西味鋺コミュニティセンター</v>
          </cell>
          <cell r="AH13" t="str">
            <v>城北コミュニティセンター</v>
          </cell>
          <cell r="AI13" t="str">
            <v>辻コミュニティセンター</v>
          </cell>
          <cell r="AJ13" t="str">
            <v>東志賀コミュニティセンター</v>
          </cell>
          <cell r="AK13" t="str">
            <v>如意会館</v>
          </cell>
          <cell r="AL13" t="str">
            <v>金城コミュニティセンター</v>
          </cell>
          <cell r="AM13" t="str">
            <v>味鋺コミュニティセンター</v>
          </cell>
          <cell r="AN13" t="str">
            <v>大杉コミュニティセンター</v>
          </cell>
          <cell r="AO13" t="str">
            <v>名北コミュニティセンター</v>
          </cell>
          <cell r="AP13" t="str">
            <v>六郷コミュニティセンター</v>
          </cell>
          <cell r="AQ13" t="str">
            <v>飯田コミュニティセンター</v>
          </cell>
          <cell r="AR13" t="str">
            <v>宮前コミュニティセンター</v>
          </cell>
          <cell r="AS13" t="str">
            <v>六郷北コミュニティセンター</v>
          </cell>
          <cell r="AT13" t="str">
            <v>大野木コミュニティセンター</v>
          </cell>
          <cell r="AU13" t="str">
            <v>那古野コミュニティセンター</v>
          </cell>
          <cell r="AV13" t="str">
            <v>庄内コミュニティセンター</v>
          </cell>
          <cell r="AW13" t="str">
            <v>中小田井コミュニティセンター</v>
          </cell>
          <cell r="AX13" t="str">
            <v>児玉コミュニティセンター</v>
          </cell>
          <cell r="AY13" t="str">
            <v>比良コミュニティセンター</v>
          </cell>
          <cell r="AZ13" t="str">
            <v>比良西コミュニティセンター</v>
          </cell>
          <cell r="BA13" t="str">
            <v>城西コミュニティセンター</v>
          </cell>
          <cell r="BB13" t="str">
            <v>江西コミュニティセンター</v>
          </cell>
          <cell r="BC13" t="str">
            <v>榎コミュニティセンター</v>
          </cell>
          <cell r="BD13" t="str">
            <v>平田コミュニティセンター</v>
          </cell>
          <cell r="BE13" t="str">
            <v>栄生コミュニティセンター</v>
          </cell>
          <cell r="BF13" t="str">
            <v>上名古屋コミュニティセンター</v>
          </cell>
          <cell r="BG13" t="str">
            <v>山田コミュニティセンター</v>
          </cell>
          <cell r="BH13" t="str">
            <v>幅下コミュニティセンター</v>
          </cell>
          <cell r="BI13" t="str">
            <v>枇杷島コミュニティセンター</v>
          </cell>
          <cell r="BJ13" t="str">
            <v>浮野コミュニティセンター</v>
          </cell>
          <cell r="BK13" t="str">
            <v>稲生コミュニティセンター</v>
          </cell>
          <cell r="BL13" t="str">
            <v>亀島コミュニティセンター</v>
          </cell>
          <cell r="BM13" t="str">
            <v>日比津コミュニティセンター</v>
          </cell>
          <cell r="BN13" t="str">
            <v>中村コミュニティセンター</v>
          </cell>
          <cell r="BO13" t="str">
            <v>牧野コミュニティセンター</v>
          </cell>
          <cell r="BP13" t="str">
            <v>則武コミュニティセンター</v>
          </cell>
          <cell r="BQ13" t="str">
            <v>日吉コミュニティセンター</v>
          </cell>
          <cell r="BR13" t="str">
            <v>千成コミュニティセンター</v>
          </cell>
          <cell r="BS13" t="str">
            <v>米野コミュニティセンター</v>
          </cell>
          <cell r="BT13" t="str">
            <v>豊臣コミュニティセンター</v>
          </cell>
          <cell r="BU13" t="str">
            <v>八社コミュニティセンター</v>
          </cell>
          <cell r="BV13" t="str">
            <v>諏訪コミュニティセンター</v>
          </cell>
          <cell r="BW13" t="str">
            <v>本陣コミュニティセンター</v>
          </cell>
          <cell r="BX13" t="str">
            <v>稲西コミュニティセンター</v>
          </cell>
          <cell r="BY13" t="str">
            <v>千早コミュニティセンター</v>
          </cell>
          <cell r="BZ13" t="str">
            <v>大須コミュニティセンター</v>
          </cell>
          <cell r="CA13" t="str">
            <v>白金コミュニティセンター</v>
          </cell>
          <cell r="CB13" t="str">
            <v>八事コミュニティセンター</v>
          </cell>
          <cell r="CC13" t="str">
            <v>広路コミュニティセンター</v>
          </cell>
          <cell r="CD13" t="str">
            <v>御器所コミュニティセンター</v>
          </cell>
          <cell r="CE13" t="str">
            <v>伊勝コミュニティセンター</v>
          </cell>
          <cell r="CF13" t="str">
            <v>鶴舞コミュニティセンター</v>
          </cell>
          <cell r="CG13" t="str">
            <v>川原コミュニティセンター</v>
          </cell>
          <cell r="CH13" t="str">
            <v>御剱コミュニティセンター</v>
          </cell>
          <cell r="CI13" t="str">
            <v>弥富コミュニティセンター</v>
          </cell>
          <cell r="CJ13" t="str">
            <v>穂波コミュニティセンター</v>
          </cell>
          <cell r="CK13" t="str">
            <v>陽明コミュニティセンター</v>
          </cell>
          <cell r="CL13" t="str">
            <v>汐路コミュニティセンター</v>
          </cell>
          <cell r="CM13" t="str">
            <v>井戸田コミュニティセンター</v>
          </cell>
          <cell r="CN13" t="str">
            <v>高田コミュニティセンター</v>
          </cell>
          <cell r="CO13" t="str">
            <v>豊岡学区集会所</v>
          </cell>
          <cell r="CP13" t="str">
            <v>船方コミュニティセンター</v>
          </cell>
          <cell r="CQ13" t="str">
            <v>野立コミュニティセンター</v>
          </cell>
          <cell r="CR13" t="str">
            <v>白鳥コミュニティセンター</v>
          </cell>
          <cell r="CS13" t="str">
            <v>高蔵コミュニティセンター</v>
          </cell>
          <cell r="CT13" t="str">
            <v>千年コミュニティセンター</v>
          </cell>
          <cell r="CU13" t="str">
            <v>旗屋コミュニティセンター</v>
          </cell>
          <cell r="CV13" t="str">
            <v>大宝コミュニティセンター</v>
          </cell>
          <cell r="CW13" t="str">
            <v>明正コミュニティセンター</v>
          </cell>
          <cell r="CX13" t="str">
            <v>篠原コミュニティセンター</v>
          </cell>
          <cell r="CY13" t="str">
            <v>八幡コミュニティセンター</v>
          </cell>
          <cell r="CZ13" t="str">
            <v>愛知コミュニティセンター</v>
          </cell>
          <cell r="DA13" t="str">
            <v>野田コミュニティセンター</v>
          </cell>
          <cell r="DB13" t="str">
            <v>広見コミュニティセンター</v>
          </cell>
          <cell r="DC13" t="str">
            <v>荒子コミュニティセンター</v>
          </cell>
          <cell r="DD13" t="str">
            <v>豊治コミュニティセンター</v>
          </cell>
          <cell r="DE13" t="str">
            <v>西前田コミュニティセンター</v>
          </cell>
          <cell r="DF13" t="str">
            <v>玉川コミュニティセンター</v>
          </cell>
          <cell r="DG13" t="str">
            <v>昭和橋コミュニティセンター</v>
          </cell>
          <cell r="DH13" t="str">
            <v>常磐コミュニティセンター</v>
          </cell>
          <cell r="DI13" t="str">
            <v>八熊コミュニティセンター</v>
          </cell>
          <cell r="DJ13" t="str">
            <v>正色自治会館</v>
          </cell>
          <cell r="DK13" t="str">
            <v>露橋コミュニティセンター</v>
          </cell>
          <cell r="DL13" t="str">
            <v>長須賀コミュニティセンター</v>
          </cell>
          <cell r="DM13" t="str">
            <v>五反田コミュニティセンター</v>
          </cell>
          <cell r="DN13" t="str">
            <v>赤星コミュニティセンター</v>
          </cell>
          <cell r="DO13" t="str">
            <v>西福田コミュニティセンター</v>
          </cell>
          <cell r="DP13" t="str">
            <v>大手コミュニティセンター</v>
          </cell>
          <cell r="DQ13" t="str">
            <v>神宮寺コミュニティセンター</v>
          </cell>
          <cell r="DR13" t="str">
            <v>港楽コミュニティセンター</v>
          </cell>
          <cell r="DS13" t="str">
            <v>小碓コミュニティセンター</v>
          </cell>
          <cell r="DT13" t="str">
            <v>成章コミュニティセンター</v>
          </cell>
          <cell r="DU13" t="str">
            <v>高木コミュニティセンター</v>
          </cell>
          <cell r="DV13" t="str">
            <v>当知コミュニティセンター</v>
          </cell>
          <cell r="DW13" t="str">
            <v>明徳コミュニティセンター</v>
          </cell>
          <cell r="DX13" t="str">
            <v>稲永コミュニティセンター</v>
          </cell>
          <cell r="DY13" t="str">
            <v>東築地コミュニティセンター</v>
          </cell>
          <cell r="DZ13" t="str">
            <v>港西コミュニティセンター</v>
          </cell>
          <cell r="EA13" t="str">
            <v>正保コミュニティセンター</v>
          </cell>
          <cell r="EB13" t="str">
            <v>東海コミュニティセンター</v>
          </cell>
          <cell r="EC13" t="str">
            <v>西築地コミュニティセンター</v>
          </cell>
          <cell r="ED13" t="str">
            <v>野跡コミュニティセンター</v>
          </cell>
          <cell r="EE13" t="str">
            <v>福田コミュニティセンター</v>
          </cell>
          <cell r="EF13" t="str">
            <v>中川コミュニティセンター</v>
          </cell>
          <cell r="EG13" t="str">
            <v>春日野コミュニティセンター</v>
          </cell>
          <cell r="EH13" t="str">
            <v>明治コミュニティセンター</v>
          </cell>
          <cell r="EI13" t="str">
            <v>豊田コミュニティセンター</v>
          </cell>
          <cell r="EJ13" t="str">
            <v>桜コミュニティセンター</v>
          </cell>
          <cell r="EK13" t="str">
            <v>大磯コミュニティセンター</v>
          </cell>
          <cell r="EL13" t="str">
            <v>宝南コミュニティセンター</v>
          </cell>
          <cell r="EM13" t="str">
            <v>宝コミュニティセンター</v>
          </cell>
          <cell r="EN13" t="str">
            <v>千鳥コミュニティセンター</v>
          </cell>
          <cell r="EO13" t="str">
            <v>白水コミュニティセンター</v>
          </cell>
          <cell r="EP13" t="str">
            <v>伝馬コミュニティセンター</v>
          </cell>
          <cell r="EQ13" t="str">
            <v>笠東コミュニティセンター</v>
          </cell>
          <cell r="ER13" t="str">
            <v>道徳コミュニティセンター</v>
          </cell>
          <cell r="ES13" t="str">
            <v>大生コミュニティセンター</v>
          </cell>
          <cell r="ET13" t="str">
            <v>呼続コミュニティセンター</v>
          </cell>
          <cell r="EU13" t="str">
            <v>菊住コミュニティセンター</v>
          </cell>
          <cell r="EV13" t="str">
            <v>柴田コミュニティセンター</v>
          </cell>
          <cell r="EW13" t="str">
            <v>森孝西コミュニティセンター</v>
          </cell>
          <cell r="EX13" t="str">
            <v>志段味東コミュニティセンター</v>
          </cell>
          <cell r="EY13" t="str">
            <v>西城会館</v>
          </cell>
          <cell r="EZ13" t="str">
            <v>廿軒家会館</v>
          </cell>
          <cell r="FA13" t="str">
            <v>小幡コミュニティセンター</v>
          </cell>
          <cell r="FB13" t="str">
            <v>守山会館</v>
          </cell>
          <cell r="FC13" t="str">
            <v>本地丘コミュニティセンター</v>
          </cell>
          <cell r="FD13" t="str">
            <v>小幡北コミュニティセンター</v>
          </cell>
          <cell r="FE13" t="str">
            <v>白沢コミュニティセンター</v>
          </cell>
          <cell r="FF13" t="str">
            <v>天子田コミュニティセンター</v>
          </cell>
          <cell r="FG13" t="str">
            <v>二城会館</v>
          </cell>
          <cell r="FH13" t="str">
            <v>瀬古会館</v>
          </cell>
          <cell r="FI13" t="str">
            <v>森孝東コミュニティセンター</v>
          </cell>
          <cell r="FJ13" t="str">
            <v>苗代コミュニティセンター</v>
          </cell>
          <cell r="FK13" t="str">
            <v>大森コミュニティセンター</v>
          </cell>
          <cell r="FL13" t="str">
            <v>志段味西コミュニティセンター</v>
          </cell>
          <cell r="FM13" t="str">
            <v>鳴海東部コミュニティセンター</v>
          </cell>
          <cell r="FN13" t="str">
            <v>緑コミュニティセンター</v>
          </cell>
          <cell r="FO13" t="str">
            <v>大高南コミュニティセンター</v>
          </cell>
          <cell r="FP13" t="str">
            <v>長根台コミュニティセンター</v>
          </cell>
          <cell r="FQ13" t="str">
            <v>桃山コミュニティセンター</v>
          </cell>
          <cell r="FR13" t="str">
            <v>平子コミュニティセンター</v>
          </cell>
          <cell r="FS13" t="str">
            <v>滝ノ水コミュニティセンター</v>
          </cell>
          <cell r="FT13" t="str">
            <v>鳴子コミュニティセンター</v>
          </cell>
          <cell r="FU13" t="str">
            <v>旭出コミュニティセンター</v>
          </cell>
          <cell r="FV13" t="str">
            <v>太子コミュニティセンター</v>
          </cell>
          <cell r="FW13" t="str">
            <v>神の倉コミュニティセンター</v>
          </cell>
          <cell r="FX13" t="str">
            <v>黒石コミュニティセンター</v>
          </cell>
          <cell r="FY13" t="str">
            <v>鳴海コミュニティセンター</v>
          </cell>
          <cell r="FZ13" t="str">
            <v>浦里コミュニティセンター</v>
          </cell>
          <cell r="GA13" t="str">
            <v>戸笠コミュニティセンター</v>
          </cell>
          <cell r="GB13" t="str">
            <v>常安コミュニティセンター</v>
          </cell>
          <cell r="GC13" t="str">
            <v>相原コミュニティセンター</v>
          </cell>
          <cell r="GD13" t="str">
            <v>大清水コミュニティセンター</v>
          </cell>
          <cell r="GE13" t="str">
            <v>徳重コミュニティセンター</v>
          </cell>
          <cell r="GF13" t="str">
            <v>小坂コミュニティセンター</v>
          </cell>
          <cell r="GG13" t="str">
            <v>有松コミュニティセンター</v>
          </cell>
          <cell r="GH13" t="str">
            <v>大高地域コミュニティセンター</v>
          </cell>
          <cell r="GI13" t="str">
            <v>東丘コミュニティセンター</v>
          </cell>
          <cell r="GJ13" t="str">
            <v>豊が丘コミュニティセンター</v>
          </cell>
          <cell r="GK13" t="str">
            <v>西山コミュニティセンター</v>
          </cell>
          <cell r="GL13" t="str">
            <v>猪子石コミュニティセンター</v>
          </cell>
          <cell r="GM13" t="str">
            <v>藤が丘コミュニティセンター</v>
          </cell>
          <cell r="GN13" t="str">
            <v>上社コミュニティセンター</v>
          </cell>
          <cell r="GO13" t="str">
            <v>北一社コミュニティセンター</v>
          </cell>
          <cell r="GP13" t="str">
            <v>高針コミュニティセンター</v>
          </cell>
          <cell r="GQ13" t="str">
            <v>本郷コミュニティセンター</v>
          </cell>
          <cell r="GR13" t="str">
            <v>牧の原コミュニティセンター</v>
          </cell>
          <cell r="GS13" t="str">
            <v>平和が丘コミュニティセンター</v>
          </cell>
          <cell r="GT13" t="str">
            <v>名東コミュニティセンター</v>
          </cell>
          <cell r="GU13" t="str">
            <v>極楽コミュニティセンター</v>
          </cell>
          <cell r="GV13" t="str">
            <v>猪高コミュニティセンター</v>
          </cell>
          <cell r="GW13" t="str">
            <v>蓬来コミュニティセンター</v>
          </cell>
          <cell r="GX13" t="str">
            <v>梅森坂コミュニティセンター</v>
          </cell>
          <cell r="GY13" t="str">
            <v>香流コミュニティセンター</v>
          </cell>
          <cell r="GZ13" t="str">
            <v>引山コミュニティセンター</v>
          </cell>
          <cell r="HA13" t="str">
            <v>天白コミュニティセンター</v>
          </cell>
          <cell r="HB13" t="str">
            <v>相生コミュニティセンター</v>
          </cell>
          <cell r="HC13" t="str">
            <v>高坂コミュニティセンター</v>
          </cell>
          <cell r="HD13" t="str">
            <v>山根コミュニティセンター</v>
          </cell>
          <cell r="HE13" t="str">
            <v>大坪コミュニティセンター</v>
          </cell>
          <cell r="HF13" t="str">
            <v>平針北コミュニティセンター</v>
          </cell>
          <cell r="HG13" t="str">
            <v>平針南コミュニティセンター</v>
          </cell>
          <cell r="HH13" t="str">
            <v>原コミュニティセンター</v>
          </cell>
          <cell r="HI13" t="str">
            <v>植田コミュニティセンター</v>
          </cell>
          <cell r="HJ13" t="str">
            <v>植田南コミュニティセンター</v>
          </cell>
          <cell r="HK13" t="str">
            <v>しまだコミュニティセンター</v>
          </cell>
          <cell r="HL13" t="str">
            <v>八事東コミュニティセンター</v>
          </cell>
          <cell r="HM13" t="str">
            <v>植田北コミュニティセンター</v>
          </cell>
          <cell r="HN13" t="str">
            <v>野並コミュニティセンター</v>
          </cell>
          <cell r="HO13" t="str">
            <v>南陽センター</v>
          </cell>
          <cell r="HP13" t="str">
            <v>藤前会館</v>
          </cell>
          <cell r="HQ13" t="str">
            <v>元八事サークルセンター</v>
          </cell>
          <cell r="HR13" t="str">
            <v>香流橋地域センター</v>
          </cell>
          <cell r="HS13" t="str">
            <v>山田西地域センター</v>
          </cell>
          <cell r="HT13" t="str">
            <v>富田北地域センター</v>
          </cell>
          <cell r="HU13" t="str">
            <v>大森北コミュニティセンター</v>
          </cell>
          <cell r="HV13" t="str">
            <v>笠寺コミュニティセンター</v>
          </cell>
          <cell r="HW13" t="str">
            <v>福春コミュニティセンター</v>
          </cell>
          <cell r="HX13" t="str">
            <v>瑞穂コミュニティセンター</v>
          </cell>
          <cell r="HY13" t="str">
            <v>滝川コミュニティセンター</v>
          </cell>
          <cell r="HZ13" t="str">
            <v>稲葉地コミュニティセンター</v>
          </cell>
          <cell r="IA13" t="str">
            <v>新明コミュニティセンター</v>
          </cell>
          <cell r="IB13" t="str">
            <v>楠コミュニティセンター</v>
          </cell>
          <cell r="IC13" t="str">
            <v>表山コミュニティセンター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 t="str">
            <v>備考</v>
          </cell>
        </row>
        <row r="14">
          <cell r="A14" t="str">
            <v>年度</v>
          </cell>
          <cell r="E14">
            <v>2010</v>
          </cell>
          <cell r="F14">
            <v>2010</v>
          </cell>
          <cell r="G14">
            <v>2010</v>
          </cell>
          <cell r="H14">
            <v>2010</v>
          </cell>
          <cell r="I14">
            <v>2010</v>
          </cell>
          <cell r="J14">
            <v>2010</v>
          </cell>
          <cell r="K14">
            <v>2010</v>
          </cell>
          <cell r="L14">
            <v>2010</v>
          </cell>
          <cell r="M14">
            <v>2010</v>
          </cell>
          <cell r="N14">
            <v>2010</v>
          </cell>
          <cell r="O14">
            <v>2010</v>
          </cell>
          <cell r="P14">
            <v>2010</v>
          </cell>
          <cell r="Q14">
            <v>2010</v>
          </cell>
          <cell r="R14">
            <v>2010</v>
          </cell>
          <cell r="S14">
            <v>2010</v>
          </cell>
          <cell r="T14">
            <v>2010</v>
          </cell>
          <cell r="U14">
            <v>2010</v>
          </cell>
          <cell r="V14">
            <v>2010</v>
          </cell>
          <cell r="W14">
            <v>2010</v>
          </cell>
          <cell r="X14">
            <v>2010</v>
          </cell>
          <cell r="Y14">
            <v>2010</v>
          </cell>
          <cell r="Z14">
            <v>2010</v>
          </cell>
          <cell r="AA14">
            <v>2010</v>
          </cell>
          <cell r="AB14">
            <v>2010</v>
          </cell>
          <cell r="AC14">
            <v>2010</v>
          </cell>
          <cell r="AD14">
            <v>2010</v>
          </cell>
          <cell r="AE14">
            <v>2010</v>
          </cell>
          <cell r="AF14">
            <v>2010</v>
          </cell>
          <cell r="AG14">
            <v>2010</v>
          </cell>
          <cell r="AH14">
            <v>2010</v>
          </cell>
          <cell r="AI14">
            <v>2010</v>
          </cell>
          <cell r="AJ14">
            <v>2010</v>
          </cell>
          <cell r="AK14">
            <v>2010</v>
          </cell>
          <cell r="AL14">
            <v>2010</v>
          </cell>
          <cell r="AM14">
            <v>2010</v>
          </cell>
          <cell r="AN14">
            <v>2010</v>
          </cell>
          <cell r="AO14">
            <v>2010</v>
          </cell>
          <cell r="AP14">
            <v>2010</v>
          </cell>
          <cell r="AQ14">
            <v>2010</v>
          </cell>
          <cell r="AR14">
            <v>2010</v>
          </cell>
          <cell r="AS14">
            <v>2010</v>
          </cell>
          <cell r="AT14">
            <v>2010</v>
          </cell>
          <cell r="AU14">
            <v>2010</v>
          </cell>
          <cell r="AV14">
            <v>2010</v>
          </cell>
          <cell r="AW14">
            <v>2010</v>
          </cell>
          <cell r="AX14">
            <v>2010</v>
          </cell>
          <cell r="AY14">
            <v>2010</v>
          </cell>
          <cell r="AZ14">
            <v>2010</v>
          </cell>
          <cell r="BA14">
            <v>2010</v>
          </cell>
          <cell r="BB14">
            <v>2010</v>
          </cell>
          <cell r="BC14">
            <v>2010</v>
          </cell>
          <cell r="BD14">
            <v>2010</v>
          </cell>
          <cell r="BE14">
            <v>2010</v>
          </cell>
          <cell r="BF14">
            <v>2010</v>
          </cell>
          <cell r="BG14">
            <v>2010</v>
          </cell>
          <cell r="BH14">
            <v>2010</v>
          </cell>
          <cell r="BI14">
            <v>2010</v>
          </cell>
          <cell r="BJ14">
            <v>2010</v>
          </cell>
          <cell r="BK14">
            <v>2010</v>
          </cell>
          <cell r="BL14">
            <v>2010</v>
          </cell>
          <cell r="BM14">
            <v>2010</v>
          </cell>
          <cell r="BN14">
            <v>2010</v>
          </cell>
          <cell r="BO14">
            <v>2010</v>
          </cell>
          <cell r="BP14">
            <v>2010</v>
          </cell>
          <cell r="BQ14">
            <v>2010</v>
          </cell>
          <cell r="BR14">
            <v>2010</v>
          </cell>
          <cell r="BS14">
            <v>2010</v>
          </cell>
          <cell r="BT14">
            <v>2010</v>
          </cell>
          <cell r="BU14">
            <v>2010</v>
          </cell>
          <cell r="BV14">
            <v>2010</v>
          </cell>
          <cell r="BW14">
            <v>2010</v>
          </cell>
          <cell r="BX14">
            <v>2010</v>
          </cell>
          <cell r="BY14">
            <v>2010</v>
          </cell>
          <cell r="BZ14">
            <v>2010</v>
          </cell>
          <cell r="CA14">
            <v>2010</v>
          </cell>
          <cell r="CB14">
            <v>2010</v>
          </cell>
          <cell r="CC14">
            <v>2010</v>
          </cell>
          <cell r="CD14">
            <v>2010</v>
          </cell>
          <cell r="CE14">
            <v>2010</v>
          </cell>
          <cell r="CF14">
            <v>2010</v>
          </cell>
          <cell r="CG14">
            <v>2010</v>
          </cell>
          <cell r="CH14">
            <v>2010</v>
          </cell>
          <cell r="CI14">
            <v>2010</v>
          </cell>
          <cell r="CJ14">
            <v>2010</v>
          </cell>
          <cell r="CK14">
            <v>2010</v>
          </cell>
          <cell r="CL14">
            <v>2010</v>
          </cell>
          <cell r="CM14">
            <v>2010</v>
          </cell>
          <cell r="CN14">
            <v>2010</v>
          </cell>
          <cell r="CO14">
            <v>2010</v>
          </cell>
          <cell r="CP14">
            <v>2010</v>
          </cell>
          <cell r="CQ14">
            <v>2010</v>
          </cell>
          <cell r="CR14">
            <v>2010</v>
          </cell>
          <cell r="CS14">
            <v>2010</v>
          </cell>
          <cell r="CT14">
            <v>2010</v>
          </cell>
          <cell r="CU14">
            <v>2010</v>
          </cell>
          <cell r="CV14">
            <v>2010</v>
          </cell>
          <cell r="CW14">
            <v>2010</v>
          </cell>
          <cell r="CX14">
            <v>2010</v>
          </cell>
          <cell r="CY14">
            <v>2010</v>
          </cell>
          <cell r="CZ14">
            <v>2010</v>
          </cell>
          <cell r="DA14">
            <v>2010</v>
          </cell>
          <cell r="DB14">
            <v>2010</v>
          </cell>
          <cell r="DC14">
            <v>2010</v>
          </cell>
          <cell r="DD14">
            <v>2010</v>
          </cell>
          <cell r="DE14">
            <v>2010</v>
          </cell>
          <cell r="DF14">
            <v>2010</v>
          </cell>
          <cell r="DG14">
            <v>2010</v>
          </cell>
          <cell r="DH14">
            <v>2010</v>
          </cell>
          <cell r="DI14">
            <v>2010</v>
          </cell>
          <cell r="DJ14">
            <v>2010</v>
          </cell>
          <cell r="DK14">
            <v>2010</v>
          </cell>
          <cell r="DL14">
            <v>2010</v>
          </cell>
          <cell r="DM14">
            <v>2010</v>
          </cell>
          <cell r="DN14">
            <v>2010</v>
          </cell>
          <cell r="DO14">
            <v>2010</v>
          </cell>
          <cell r="DP14">
            <v>2010</v>
          </cell>
          <cell r="DQ14">
            <v>2010</v>
          </cell>
          <cell r="DR14">
            <v>2010</v>
          </cell>
          <cell r="DS14">
            <v>2010</v>
          </cell>
          <cell r="DT14">
            <v>2010</v>
          </cell>
          <cell r="DU14">
            <v>2010</v>
          </cell>
          <cell r="DV14">
            <v>2010</v>
          </cell>
          <cell r="DW14">
            <v>2010</v>
          </cell>
          <cell r="DX14">
            <v>2010</v>
          </cell>
          <cell r="DY14">
            <v>2010</v>
          </cell>
          <cell r="DZ14">
            <v>2010</v>
          </cell>
          <cell r="EA14">
            <v>2010</v>
          </cell>
          <cell r="EB14">
            <v>2010</v>
          </cell>
          <cell r="EC14">
            <v>2010</v>
          </cell>
          <cell r="ED14">
            <v>2010</v>
          </cell>
          <cell r="EE14">
            <v>2010</v>
          </cell>
          <cell r="EF14">
            <v>2010</v>
          </cell>
          <cell r="EG14">
            <v>2010</v>
          </cell>
          <cell r="EH14">
            <v>2010</v>
          </cell>
          <cell r="EI14">
            <v>2010</v>
          </cell>
          <cell r="EJ14">
            <v>2010</v>
          </cell>
          <cell r="EK14">
            <v>2010</v>
          </cell>
          <cell r="EL14">
            <v>2010</v>
          </cell>
          <cell r="EM14">
            <v>2010</v>
          </cell>
          <cell r="EN14">
            <v>2010</v>
          </cell>
          <cell r="EO14">
            <v>2010</v>
          </cell>
          <cell r="EP14">
            <v>2010</v>
          </cell>
          <cell r="EQ14">
            <v>2010</v>
          </cell>
          <cell r="ER14">
            <v>2010</v>
          </cell>
          <cell r="ES14">
            <v>2010</v>
          </cell>
          <cell r="ET14">
            <v>2010</v>
          </cell>
          <cell r="EU14">
            <v>2010</v>
          </cell>
          <cell r="EV14">
            <v>2010</v>
          </cell>
          <cell r="EW14">
            <v>2010</v>
          </cell>
          <cell r="EX14">
            <v>2010</v>
          </cell>
          <cell r="EY14">
            <v>2010</v>
          </cell>
          <cell r="EZ14">
            <v>2010</v>
          </cell>
          <cell r="FA14">
            <v>2010</v>
          </cell>
          <cell r="FB14">
            <v>2010</v>
          </cell>
          <cell r="FC14">
            <v>2010</v>
          </cell>
          <cell r="FD14">
            <v>2010</v>
          </cell>
          <cell r="FE14">
            <v>2010</v>
          </cell>
          <cell r="FF14">
            <v>2010</v>
          </cell>
          <cell r="FG14">
            <v>2010</v>
          </cell>
          <cell r="FH14">
            <v>2010</v>
          </cell>
          <cell r="FI14">
            <v>2010</v>
          </cell>
          <cell r="FJ14">
            <v>2010</v>
          </cell>
          <cell r="FK14">
            <v>2010</v>
          </cell>
          <cell r="FL14">
            <v>2010</v>
          </cell>
          <cell r="FM14">
            <v>2010</v>
          </cell>
          <cell r="FN14">
            <v>2010</v>
          </cell>
          <cell r="FO14">
            <v>2010</v>
          </cell>
          <cell r="FP14">
            <v>2010</v>
          </cell>
          <cell r="FQ14">
            <v>2010</v>
          </cell>
          <cell r="FR14">
            <v>2010</v>
          </cell>
          <cell r="FS14">
            <v>2010</v>
          </cell>
          <cell r="FT14">
            <v>2010</v>
          </cell>
          <cell r="FU14">
            <v>2010</v>
          </cell>
          <cell r="FV14">
            <v>2010</v>
          </cell>
          <cell r="FW14">
            <v>2010</v>
          </cell>
          <cell r="FX14">
            <v>2010</v>
          </cell>
          <cell r="FY14">
            <v>2010</v>
          </cell>
          <cell r="FZ14">
            <v>2010</v>
          </cell>
          <cell r="GA14">
            <v>2010</v>
          </cell>
          <cell r="GB14">
            <v>2010</v>
          </cell>
          <cell r="GC14">
            <v>2010</v>
          </cell>
          <cell r="GD14">
            <v>2010</v>
          </cell>
          <cell r="GE14">
            <v>2010</v>
          </cell>
          <cell r="GF14">
            <v>2010</v>
          </cell>
          <cell r="GG14">
            <v>2010</v>
          </cell>
          <cell r="GH14">
            <v>2010</v>
          </cell>
          <cell r="GI14">
            <v>2010</v>
          </cell>
          <cell r="GJ14">
            <v>2010</v>
          </cell>
          <cell r="GK14">
            <v>2010</v>
          </cell>
          <cell r="GL14">
            <v>2010</v>
          </cell>
          <cell r="GM14">
            <v>2010</v>
          </cell>
          <cell r="GN14">
            <v>2010</v>
          </cell>
          <cell r="GO14">
            <v>2010</v>
          </cell>
          <cell r="GP14">
            <v>2010</v>
          </cell>
          <cell r="GQ14">
            <v>2010</v>
          </cell>
          <cell r="GR14">
            <v>2010</v>
          </cell>
          <cell r="GS14">
            <v>2010</v>
          </cell>
          <cell r="GT14">
            <v>2010</v>
          </cell>
          <cell r="GU14">
            <v>2010</v>
          </cell>
          <cell r="GV14">
            <v>2010</v>
          </cell>
          <cell r="GW14">
            <v>2010</v>
          </cell>
          <cell r="GX14">
            <v>2010</v>
          </cell>
          <cell r="GY14">
            <v>2010</v>
          </cell>
          <cell r="GZ14">
            <v>2010</v>
          </cell>
          <cell r="HA14">
            <v>2010</v>
          </cell>
          <cell r="HB14">
            <v>2010</v>
          </cell>
          <cell r="HC14">
            <v>2010</v>
          </cell>
          <cell r="HD14">
            <v>2010</v>
          </cell>
          <cell r="HE14">
            <v>2010</v>
          </cell>
          <cell r="HF14">
            <v>2010</v>
          </cell>
          <cell r="HG14">
            <v>2010</v>
          </cell>
          <cell r="HH14">
            <v>2010</v>
          </cell>
          <cell r="HI14">
            <v>2010</v>
          </cell>
          <cell r="HJ14">
            <v>2010</v>
          </cell>
          <cell r="HK14">
            <v>2010</v>
          </cell>
          <cell r="HL14">
            <v>2010</v>
          </cell>
          <cell r="HM14">
            <v>2010</v>
          </cell>
          <cell r="HN14">
            <v>2010</v>
          </cell>
          <cell r="HO14">
            <v>2010</v>
          </cell>
          <cell r="HP14">
            <v>2010</v>
          </cell>
          <cell r="HQ14">
            <v>2010</v>
          </cell>
          <cell r="HR14">
            <v>2010</v>
          </cell>
          <cell r="HS14">
            <v>2010</v>
          </cell>
          <cell r="HT14">
            <v>2010</v>
          </cell>
          <cell r="HU14">
            <v>2010</v>
          </cell>
          <cell r="HV14">
            <v>2010</v>
          </cell>
          <cell r="HW14">
            <v>2010</v>
          </cell>
          <cell r="HX14">
            <v>2010</v>
          </cell>
          <cell r="HY14">
            <v>2010</v>
          </cell>
          <cell r="HZ14">
            <v>2010</v>
          </cell>
          <cell r="IA14">
            <v>2010</v>
          </cell>
          <cell r="IB14">
            <v>2010</v>
          </cell>
          <cell r="IC14">
            <v>2010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2010</v>
          </cell>
        </row>
        <row r="15">
          <cell r="A15" t="str">
            <v>施設ごと記入日（西暦）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</row>
        <row r="16">
          <cell r="A16" t="str">
            <v>施設ごと記入部署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</row>
        <row r="17">
          <cell r="A17" t="str">
            <v>施設ごと記入者名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</row>
        <row r="18">
          <cell r="A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</row>
        <row r="19">
          <cell r="A19" t="str">
            <v>統廃合・民営化計画等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</row>
        <row r="20">
          <cell r="A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</row>
        <row r="21">
          <cell r="A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</row>
        <row r="22">
          <cell r="A22" t="str">
            <v>運営日数_平日</v>
          </cell>
          <cell r="E22">
            <v>194</v>
          </cell>
          <cell r="F22">
            <v>194</v>
          </cell>
          <cell r="G22">
            <v>194</v>
          </cell>
          <cell r="H22">
            <v>194</v>
          </cell>
          <cell r="I22">
            <v>194</v>
          </cell>
          <cell r="J22">
            <v>194</v>
          </cell>
          <cell r="K22">
            <v>280</v>
          </cell>
          <cell r="L22">
            <v>304</v>
          </cell>
          <cell r="M22">
            <v>298</v>
          </cell>
          <cell r="N22">
            <v>294</v>
          </cell>
          <cell r="O22">
            <v>288</v>
          </cell>
          <cell r="P22">
            <v>318</v>
          </cell>
          <cell r="Q22">
            <v>292</v>
          </cell>
          <cell r="R22">
            <v>298</v>
          </cell>
          <cell r="S22">
            <v>319</v>
          </cell>
          <cell r="T22">
            <v>284</v>
          </cell>
          <cell r="U22">
            <v>302</v>
          </cell>
          <cell r="V22">
            <v>298</v>
          </cell>
          <cell r="W22">
            <v>298</v>
          </cell>
          <cell r="X22">
            <v>304</v>
          </cell>
          <cell r="Y22">
            <v>301</v>
          </cell>
          <cell r="Z22">
            <v>278</v>
          </cell>
          <cell r="AA22">
            <v>281</v>
          </cell>
          <cell r="AB22">
            <v>262</v>
          </cell>
          <cell r="AC22">
            <v>275</v>
          </cell>
          <cell r="AD22">
            <v>298</v>
          </cell>
          <cell r="AE22">
            <v>275</v>
          </cell>
          <cell r="AF22">
            <v>304</v>
          </cell>
          <cell r="AG22">
            <v>303</v>
          </cell>
          <cell r="AH22">
            <v>299</v>
          </cell>
          <cell r="AI22">
            <v>288</v>
          </cell>
          <cell r="AJ22">
            <v>300</v>
          </cell>
          <cell r="AK22">
            <v>305</v>
          </cell>
          <cell r="AL22">
            <v>286</v>
          </cell>
          <cell r="AM22">
            <v>280</v>
          </cell>
          <cell r="AN22">
            <v>294</v>
          </cell>
          <cell r="AO22">
            <v>242</v>
          </cell>
          <cell r="AP22">
            <v>310</v>
          </cell>
          <cell r="AQ22">
            <v>284</v>
          </cell>
          <cell r="AR22">
            <v>365</v>
          </cell>
          <cell r="AS22">
            <v>288</v>
          </cell>
          <cell r="AT22">
            <v>339</v>
          </cell>
          <cell r="AU22">
            <v>305</v>
          </cell>
          <cell r="AV22">
            <v>303</v>
          </cell>
          <cell r="AW22">
            <v>290</v>
          </cell>
          <cell r="AX22">
            <v>317</v>
          </cell>
          <cell r="AY22">
            <v>335</v>
          </cell>
          <cell r="AZ22">
            <v>300</v>
          </cell>
          <cell r="BA22">
            <v>333</v>
          </cell>
          <cell r="BB22">
            <v>301</v>
          </cell>
          <cell r="BC22">
            <v>307</v>
          </cell>
          <cell r="BD22">
            <v>355</v>
          </cell>
          <cell r="BE22">
            <v>324</v>
          </cell>
          <cell r="BF22">
            <v>294</v>
          </cell>
          <cell r="BG22">
            <v>291</v>
          </cell>
          <cell r="BH22">
            <v>288</v>
          </cell>
          <cell r="BI22">
            <v>300</v>
          </cell>
          <cell r="BJ22">
            <v>259</v>
          </cell>
          <cell r="BK22">
            <v>304</v>
          </cell>
          <cell r="BL22">
            <v>300</v>
          </cell>
          <cell r="BM22">
            <v>328</v>
          </cell>
          <cell r="BN22">
            <v>304</v>
          </cell>
          <cell r="BO22">
            <v>301</v>
          </cell>
          <cell r="BP22">
            <v>318</v>
          </cell>
          <cell r="BQ22">
            <v>311</v>
          </cell>
          <cell r="BR22">
            <v>304</v>
          </cell>
          <cell r="BS22">
            <v>304</v>
          </cell>
          <cell r="BT22">
            <v>306</v>
          </cell>
          <cell r="BU22">
            <v>297</v>
          </cell>
          <cell r="BV22">
            <v>304</v>
          </cell>
          <cell r="BW22">
            <v>291</v>
          </cell>
          <cell r="BX22">
            <v>305</v>
          </cell>
          <cell r="BY22">
            <v>305</v>
          </cell>
          <cell r="BZ22">
            <v>287</v>
          </cell>
          <cell r="CA22">
            <v>272</v>
          </cell>
          <cell r="CB22">
            <v>337</v>
          </cell>
          <cell r="CC22">
            <v>329</v>
          </cell>
          <cell r="CD22">
            <v>291</v>
          </cell>
          <cell r="CE22">
            <v>290</v>
          </cell>
          <cell r="CF22">
            <v>281</v>
          </cell>
          <cell r="CG22">
            <v>293</v>
          </cell>
          <cell r="CH22">
            <v>289</v>
          </cell>
          <cell r="CI22">
            <v>289</v>
          </cell>
          <cell r="CJ22">
            <v>297</v>
          </cell>
          <cell r="CK22">
            <v>281</v>
          </cell>
          <cell r="CL22">
            <v>286</v>
          </cell>
          <cell r="CM22">
            <v>281</v>
          </cell>
          <cell r="CN22">
            <v>352</v>
          </cell>
          <cell r="CO22">
            <v>327</v>
          </cell>
          <cell r="CP22">
            <v>284</v>
          </cell>
          <cell r="CQ22">
            <v>301</v>
          </cell>
          <cell r="CR22">
            <v>303</v>
          </cell>
          <cell r="CS22">
            <v>341</v>
          </cell>
          <cell r="CT22">
            <v>305</v>
          </cell>
          <cell r="CU22">
            <v>338</v>
          </cell>
          <cell r="CV22">
            <v>304</v>
          </cell>
          <cell r="CW22">
            <v>251</v>
          </cell>
          <cell r="CX22">
            <v>256</v>
          </cell>
          <cell r="CY22">
            <v>353</v>
          </cell>
          <cell r="CZ22">
            <v>365</v>
          </cell>
          <cell r="DA22">
            <v>357</v>
          </cell>
          <cell r="DB22">
            <v>304</v>
          </cell>
          <cell r="DC22">
            <v>274</v>
          </cell>
          <cell r="DD22">
            <v>313</v>
          </cell>
          <cell r="DE22">
            <v>293</v>
          </cell>
          <cell r="DF22">
            <v>304</v>
          </cell>
          <cell r="DG22">
            <v>288</v>
          </cell>
          <cell r="DH22">
            <v>304</v>
          </cell>
          <cell r="DI22">
            <v>357</v>
          </cell>
          <cell r="DJ22">
            <v>0</v>
          </cell>
          <cell r="DK22">
            <v>305</v>
          </cell>
          <cell r="DL22">
            <v>219</v>
          </cell>
          <cell r="DM22">
            <v>309</v>
          </cell>
          <cell r="DN22">
            <v>297</v>
          </cell>
          <cell r="DO22">
            <v>302</v>
          </cell>
          <cell r="DP22">
            <v>298</v>
          </cell>
          <cell r="DQ22">
            <v>287</v>
          </cell>
          <cell r="DR22">
            <v>302</v>
          </cell>
          <cell r="DS22">
            <v>328</v>
          </cell>
          <cell r="DT22">
            <v>298</v>
          </cell>
          <cell r="DU22">
            <v>300</v>
          </cell>
          <cell r="DV22">
            <v>301</v>
          </cell>
          <cell r="DW22">
            <v>298</v>
          </cell>
          <cell r="DX22">
            <v>305</v>
          </cell>
          <cell r="DY22">
            <v>300</v>
          </cell>
          <cell r="DZ22">
            <v>306</v>
          </cell>
          <cell r="EA22">
            <v>300</v>
          </cell>
          <cell r="EB22">
            <v>291</v>
          </cell>
          <cell r="EC22">
            <v>291</v>
          </cell>
          <cell r="ED22">
            <v>298</v>
          </cell>
          <cell r="EE22">
            <v>296</v>
          </cell>
          <cell r="EF22">
            <v>300</v>
          </cell>
          <cell r="EG22">
            <v>285</v>
          </cell>
          <cell r="EH22">
            <v>289</v>
          </cell>
          <cell r="EI22">
            <v>287</v>
          </cell>
          <cell r="EJ22">
            <v>291</v>
          </cell>
          <cell r="EK22">
            <v>288</v>
          </cell>
          <cell r="EL22">
            <v>284</v>
          </cell>
          <cell r="EM22">
            <v>302</v>
          </cell>
          <cell r="EN22">
            <v>308</v>
          </cell>
          <cell r="EO22">
            <v>303</v>
          </cell>
          <cell r="EP22">
            <v>298</v>
          </cell>
          <cell r="EQ22">
            <v>304</v>
          </cell>
          <cell r="ER22">
            <v>302</v>
          </cell>
          <cell r="ES22">
            <v>318</v>
          </cell>
          <cell r="ET22">
            <v>228</v>
          </cell>
          <cell r="EU22">
            <v>287</v>
          </cell>
          <cell r="EV22">
            <v>304</v>
          </cell>
          <cell r="EW22">
            <v>290</v>
          </cell>
          <cell r="EX22">
            <v>291</v>
          </cell>
          <cell r="EY22">
            <v>293</v>
          </cell>
          <cell r="EZ22">
            <v>291</v>
          </cell>
          <cell r="FA22">
            <v>272</v>
          </cell>
          <cell r="FB22">
            <v>240</v>
          </cell>
          <cell r="FC22">
            <v>241</v>
          </cell>
          <cell r="FD22">
            <v>288</v>
          </cell>
          <cell r="FE22">
            <v>291</v>
          </cell>
          <cell r="FF22">
            <v>289</v>
          </cell>
          <cell r="FG22">
            <v>302</v>
          </cell>
          <cell r="FH22">
            <v>288</v>
          </cell>
          <cell r="FI22">
            <v>288</v>
          </cell>
          <cell r="FJ22">
            <v>291</v>
          </cell>
          <cell r="FK22">
            <v>288</v>
          </cell>
          <cell r="FL22">
            <v>287</v>
          </cell>
          <cell r="FM22">
            <v>292</v>
          </cell>
          <cell r="FN22">
            <v>323</v>
          </cell>
          <cell r="FO22">
            <v>302</v>
          </cell>
          <cell r="FP22">
            <v>286</v>
          </cell>
          <cell r="FQ22">
            <v>288</v>
          </cell>
          <cell r="FR22">
            <v>297</v>
          </cell>
          <cell r="FS22">
            <v>305</v>
          </cell>
          <cell r="FT22">
            <v>301</v>
          </cell>
          <cell r="FU22">
            <v>301</v>
          </cell>
          <cell r="FV22">
            <v>313</v>
          </cell>
          <cell r="FW22">
            <v>302</v>
          </cell>
          <cell r="FX22">
            <v>287</v>
          </cell>
          <cell r="FY22">
            <v>293</v>
          </cell>
          <cell r="FZ22">
            <v>285</v>
          </cell>
          <cell r="GA22">
            <v>287</v>
          </cell>
          <cell r="GB22">
            <v>295</v>
          </cell>
          <cell r="GC22">
            <v>295</v>
          </cell>
          <cell r="GD22">
            <v>302</v>
          </cell>
          <cell r="GE22">
            <v>301</v>
          </cell>
          <cell r="GF22">
            <v>288</v>
          </cell>
          <cell r="GG22">
            <v>311</v>
          </cell>
          <cell r="GH22">
            <v>298</v>
          </cell>
          <cell r="GI22">
            <v>302</v>
          </cell>
          <cell r="GJ22">
            <v>250</v>
          </cell>
          <cell r="GK22">
            <v>278</v>
          </cell>
          <cell r="GL22">
            <v>295</v>
          </cell>
          <cell r="GM22">
            <v>283</v>
          </cell>
          <cell r="GN22">
            <v>284</v>
          </cell>
          <cell r="GO22">
            <v>284</v>
          </cell>
          <cell r="GP22">
            <v>284</v>
          </cell>
          <cell r="GQ22">
            <v>283</v>
          </cell>
          <cell r="GR22">
            <v>284</v>
          </cell>
          <cell r="GS22">
            <v>282</v>
          </cell>
          <cell r="GT22">
            <v>284</v>
          </cell>
          <cell r="GU22">
            <v>284</v>
          </cell>
          <cell r="GV22">
            <v>291</v>
          </cell>
          <cell r="GW22">
            <v>293</v>
          </cell>
          <cell r="GX22">
            <v>286</v>
          </cell>
          <cell r="GY22">
            <v>335</v>
          </cell>
          <cell r="GZ22">
            <v>285</v>
          </cell>
          <cell r="HA22">
            <v>307</v>
          </cell>
          <cell r="HB22">
            <v>347</v>
          </cell>
          <cell r="HC22">
            <v>297</v>
          </cell>
          <cell r="HD22">
            <v>315</v>
          </cell>
          <cell r="HE22">
            <v>293</v>
          </cell>
          <cell r="HF22">
            <v>299</v>
          </cell>
          <cell r="HG22">
            <v>306</v>
          </cell>
          <cell r="HH22">
            <v>327</v>
          </cell>
          <cell r="HI22">
            <v>365</v>
          </cell>
          <cell r="HJ22">
            <v>300</v>
          </cell>
          <cell r="HK22">
            <v>299</v>
          </cell>
          <cell r="HL22">
            <v>365</v>
          </cell>
          <cell r="HM22">
            <v>305</v>
          </cell>
          <cell r="HN22">
            <v>310</v>
          </cell>
          <cell r="HO22">
            <v>194</v>
          </cell>
          <cell r="HP22">
            <v>196</v>
          </cell>
          <cell r="HQ22">
            <v>244</v>
          </cell>
          <cell r="HR22">
            <v>196</v>
          </cell>
          <cell r="HS22" t="str">
            <v>★火～土244</v>
          </cell>
          <cell r="HT22" t="str">
            <v>★火～土246</v>
          </cell>
          <cell r="HU22">
            <v>295</v>
          </cell>
          <cell r="HV22">
            <v>80</v>
          </cell>
          <cell r="HW22">
            <v>65</v>
          </cell>
          <cell r="HX22">
            <v>220</v>
          </cell>
          <cell r="HY22">
            <v>328</v>
          </cell>
          <cell r="HZ22">
            <v>98</v>
          </cell>
          <cell r="IA22">
            <v>9</v>
          </cell>
          <cell r="IB22">
            <v>300</v>
          </cell>
          <cell r="IC22">
            <v>299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</row>
        <row r="23">
          <cell r="A23" t="str">
            <v>運営日数_土曜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</row>
        <row r="24">
          <cell r="A24" t="str">
            <v>運営日数_日曜・祝日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  <cell r="J24">
            <v>100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104</v>
          </cell>
          <cell r="HP24">
            <v>99</v>
          </cell>
          <cell r="HQ24">
            <v>117</v>
          </cell>
          <cell r="HR24">
            <v>103</v>
          </cell>
          <cell r="HS24">
            <v>51</v>
          </cell>
          <cell r="HT24">
            <v>56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</row>
        <row r="25">
          <cell r="A25">
            <v>0</v>
          </cell>
          <cell r="E25">
            <v>294</v>
          </cell>
          <cell r="F25">
            <v>294</v>
          </cell>
          <cell r="G25">
            <v>294</v>
          </cell>
          <cell r="H25">
            <v>294</v>
          </cell>
          <cell r="I25">
            <v>294</v>
          </cell>
          <cell r="J25">
            <v>294</v>
          </cell>
          <cell r="K25">
            <v>280</v>
          </cell>
          <cell r="L25">
            <v>304</v>
          </cell>
          <cell r="M25">
            <v>298</v>
          </cell>
          <cell r="N25">
            <v>294</v>
          </cell>
          <cell r="O25">
            <v>288</v>
          </cell>
          <cell r="P25">
            <v>318</v>
          </cell>
          <cell r="Q25">
            <v>292</v>
          </cell>
          <cell r="R25">
            <v>298</v>
          </cell>
          <cell r="S25">
            <v>319</v>
          </cell>
          <cell r="T25">
            <v>284</v>
          </cell>
          <cell r="U25">
            <v>302</v>
          </cell>
          <cell r="V25">
            <v>298</v>
          </cell>
          <cell r="W25">
            <v>298</v>
          </cell>
          <cell r="X25">
            <v>304</v>
          </cell>
          <cell r="Y25">
            <v>301</v>
          </cell>
          <cell r="Z25">
            <v>278</v>
          </cell>
          <cell r="AA25">
            <v>281</v>
          </cell>
          <cell r="AB25">
            <v>262</v>
          </cell>
          <cell r="AC25">
            <v>275</v>
          </cell>
          <cell r="AD25">
            <v>298</v>
          </cell>
          <cell r="AE25">
            <v>275</v>
          </cell>
          <cell r="AF25">
            <v>304</v>
          </cell>
          <cell r="AG25">
            <v>303</v>
          </cell>
          <cell r="AH25">
            <v>299</v>
          </cell>
          <cell r="AI25">
            <v>288</v>
          </cell>
          <cell r="AJ25">
            <v>300</v>
          </cell>
          <cell r="AK25">
            <v>305</v>
          </cell>
          <cell r="AL25">
            <v>286</v>
          </cell>
          <cell r="AM25">
            <v>280</v>
          </cell>
          <cell r="AN25">
            <v>294</v>
          </cell>
          <cell r="AO25">
            <v>242</v>
          </cell>
          <cell r="AP25">
            <v>310</v>
          </cell>
          <cell r="AQ25">
            <v>284</v>
          </cell>
          <cell r="AR25">
            <v>365</v>
          </cell>
          <cell r="AS25">
            <v>288</v>
          </cell>
          <cell r="AT25">
            <v>339</v>
          </cell>
          <cell r="AU25">
            <v>305</v>
          </cell>
          <cell r="AV25">
            <v>303</v>
          </cell>
          <cell r="AW25">
            <v>290</v>
          </cell>
          <cell r="AX25">
            <v>317</v>
          </cell>
          <cell r="AY25">
            <v>335</v>
          </cell>
          <cell r="AZ25">
            <v>300</v>
          </cell>
          <cell r="BA25">
            <v>333</v>
          </cell>
          <cell r="BB25">
            <v>301</v>
          </cell>
          <cell r="BC25">
            <v>307</v>
          </cell>
          <cell r="BD25">
            <v>355</v>
          </cell>
          <cell r="BE25">
            <v>324</v>
          </cell>
          <cell r="BF25">
            <v>294</v>
          </cell>
          <cell r="BG25">
            <v>291</v>
          </cell>
          <cell r="BH25">
            <v>288</v>
          </cell>
          <cell r="BI25">
            <v>300</v>
          </cell>
          <cell r="BJ25">
            <v>259</v>
          </cell>
          <cell r="BK25">
            <v>304</v>
          </cell>
          <cell r="BL25">
            <v>300</v>
          </cell>
          <cell r="BM25">
            <v>328</v>
          </cell>
          <cell r="BN25">
            <v>304</v>
          </cell>
          <cell r="BO25">
            <v>301</v>
          </cell>
          <cell r="BP25">
            <v>318</v>
          </cell>
          <cell r="BQ25">
            <v>311</v>
          </cell>
          <cell r="BR25">
            <v>304</v>
          </cell>
          <cell r="BS25">
            <v>304</v>
          </cell>
          <cell r="BT25">
            <v>306</v>
          </cell>
          <cell r="BU25">
            <v>297</v>
          </cell>
          <cell r="BV25">
            <v>304</v>
          </cell>
          <cell r="BW25">
            <v>291</v>
          </cell>
          <cell r="BX25">
            <v>305</v>
          </cell>
          <cell r="BY25">
            <v>305</v>
          </cell>
          <cell r="BZ25">
            <v>287</v>
          </cell>
          <cell r="CA25">
            <v>272</v>
          </cell>
          <cell r="CB25">
            <v>337</v>
          </cell>
          <cell r="CC25">
            <v>329</v>
          </cell>
          <cell r="CD25">
            <v>291</v>
          </cell>
          <cell r="CE25">
            <v>290</v>
          </cell>
          <cell r="CF25">
            <v>281</v>
          </cell>
          <cell r="CG25">
            <v>293</v>
          </cell>
          <cell r="CH25">
            <v>289</v>
          </cell>
          <cell r="CI25">
            <v>289</v>
          </cell>
          <cell r="CJ25">
            <v>297</v>
          </cell>
          <cell r="CK25">
            <v>281</v>
          </cell>
          <cell r="CL25">
            <v>286</v>
          </cell>
          <cell r="CM25">
            <v>281</v>
          </cell>
          <cell r="CN25">
            <v>352</v>
          </cell>
          <cell r="CO25">
            <v>327</v>
          </cell>
          <cell r="CP25">
            <v>284</v>
          </cell>
          <cell r="CQ25">
            <v>301</v>
          </cell>
          <cell r="CR25">
            <v>303</v>
          </cell>
          <cell r="CS25">
            <v>341</v>
          </cell>
          <cell r="CT25">
            <v>305</v>
          </cell>
          <cell r="CU25">
            <v>338</v>
          </cell>
          <cell r="CV25">
            <v>304</v>
          </cell>
          <cell r="CW25">
            <v>251</v>
          </cell>
          <cell r="CX25">
            <v>256</v>
          </cell>
          <cell r="CY25">
            <v>353</v>
          </cell>
          <cell r="CZ25">
            <v>365</v>
          </cell>
          <cell r="DA25">
            <v>357</v>
          </cell>
          <cell r="DB25">
            <v>304</v>
          </cell>
          <cell r="DC25">
            <v>274</v>
          </cell>
          <cell r="DD25">
            <v>313</v>
          </cell>
          <cell r="DE25">
            <v>293</v>
          </cell>
          <cell r="DF25">
            <v>304</v>
          </cell>
          <cell r="DG25">
            <v>288</v>
          </cell>
          <cell r="DH25">
            <v>304</v>
          </cell>
          <cell r="DI25">
            <v>357</v>
          </cell>
          <cell r="DJ25">
            <v>0</v>
          </cell>
          <cell r="DK25">
            <v>305</v>
          </cell>
          <cell r="DL25">
            <v>219</v>
          </cell>
          <cell r="DM25">
            <v>309</v>
          </cell>
          <cell r="DN25">
            <v>297</v>
          </cell>
          <cell r="DO25">
            <v>302</v>
          </cell>
          <cell r="DP25">
            <v>298</v>
          </cell>
          <cell r="DQ25">
            <v>287</v>
          </cell>
          <cell r="DR25">
            <v>302</v>
          </cell>
          <cell r="DS25">
            <v>328</v>
          </cell>
          <cell r="DT25">
            <v>298</v>
          </cell>
          <cell r="DU25">
            <v>300</v>
          </cell>
          <cell r="DV25">
            <v>301</v>
          </cell>
          <cell r="DW25">
            <v>298</v>
          </cell>
          <cell r="DX25">
            <v>305</v>
          </cell>
          <cell r="DY25">
            <v>300</v>
          </cell>
          <cell r="DZ25">
            <v>306</v>
          </cell>
          <cell r="EA25">
            <v>300</v>
          </cell>
          <cell r="EB25">
            <v>291</v>
          </cell>
          <cell r="EC25">
            <v>291</v>
          </cell>
          <cell r="ED25">
            <v>298</v>
          </cell>
          <cell r="EE25">
            <v>296</v>
          </cell>
          <cell r="EF25">
            <v>300</v>
          </cell>
          <cell r="EG25">
            <v>285</v>
          </cell>
          <cell r="EH25">
            <v>289</v>
          </cell>
          <cell r="EI25">
            <v>287</v>
          </cell>
          <cell r="EJ25">
            <v>291</v>
          </cell>
          <cell r="EK25">
            <v>288</v>
          </cell>
          <cell r="EL25">
            <v>284</v>
          </cell>
          <cell r="EM25">
            <v>302</v>
          </cell>
          <cell r="EN25">
            <v>308</v>
          </cell>
          <cell r="EO25">
            <v>303</v>
          </cell>
          <cell r="EP25">
            <v>298</v>
          </cell>
          <cell r="EQ25">
            <v>304</v>
          </cell>
          <cell r="ER25">
            <v>302</v>
          </cell>
          <cell r="ES25">
            <v>318</v>
          </cell>
          <cell r="ET25">
            <v>228</v>
          </cell>
          <cell r="EU25">
            <v>287</v>
          </cell>
          <cell r="EV25">
            <v>304</v>
          </cell>
          <cell r="EW25">
            <v>290</v>
          </cell>
          <cell r="EX25">
            <v>291</v>
          </cell>
          <cell r="EY25">
            <v>293</v>
          </cell>
          <cell r="EZ25">
            <v>291</v>
          </cell>
          <cell r="FA25">
            <v>272</v>
          </cell>
          <cell r="FB25">
            <v>240</v>
          </cell>
          <cell r="FC25">
            <v>241</v>
          </cell>
          <cell r="FD25">
            <v>288</v>
          </cell>
          <cell r="FE25">
            <v>291</v>
          </cell>
          <cell r="FF25">
            <v>289</v>
          </cell>
          <cell r="FG25">
            <v>302</v>
          </cell>
          <cell r="FH25">
            <v>288</v>
          </cell>
          <cell r="FI25">
            <v>288</v>
          </cell>
          <cell r="FJ25">
            <v>291</v>
          </cell>
          <cell r="FK25">
            <v>288</v>
          </cell>
          <cell r="FL25">
            <v>287</v>
          </cell>
          <cell r="FM25">
            <v>292</v>
          </cell>
          <cell r="FN25">
            <v>323</v>
          </cell>
          <cell r="FO25">
            <v>302</v>
          </cell>
          <cell r="FP25">
            <v>286</v>
          </cell>
          <cell r="FQ25">
            <v>288</v>
          </cell>
          <cell r="FR25">
            <v>297</v>
          </cell>
          <cell r="FS25">
            <v>305</v>
          </cell>
          <cell r="FT25">
            <v>301</v>
          </cell>
          <cell r="FU25">
            <v>301</v>
          </cell>
          <cell r="FV25">
            <v>313</v>
          </cell>
          <cell r="FW25">
            <v>302</v>
          </cell>
          <cell r="FX25">
            <v>287</v>
          </cell>
          <cell r="FY25">
            <v>293</v>
          </cell>
          <cell r="FZ25">
            <v>285</v>
          </cell>
          <cell r="GA25">
            <v>287</v>
          </cell>
          <cell r="GB25">
            <v>295</v>
          </cell>
          <cell r="GC25">
            <v>295</v>
          </cell>
          <cell r="GD25">
            <v>302</v>
          </cell>
          <cell r="GE25">
            <v>301</v>
          </cell>
          <cell r="GF25">
            <v>288</v>
          </cell>
          <cell r="GG25">
            <v>311</v>
          </cell>
          <cell r="GH25">
            <v>298</v>
          </cell>
          <cell r="GI25">
            <v>302</v>
          </cell>
          <cell r="GJ25">
            <v>250</v>
          </cell>
          <cell r="GK25">
            <v>278</v>
          </cell>
          <cell r="GL25">
            <v>295</v>
          </cell>
          <cell r="GM25">
            <v>283</v>
          </cell>
          <cell r="GN25">
            <v>284</v>
          </cell>
          <cell r="GO25">
            <v>284</v>
          </cell>
          <cell r="GP25">
            <v>284</v>
          </cell>
          <cell r="GQ25">
            <v>283</v>
          </cell>
          <cell r="GR25">
            <v>284</v>
          </cell>
          <cell r="GS25">
            <v>282</v>
          </cell>
          <cell r="GT25">
            <v>284</v>
          </cell>
          <cell r="GU25">
            <v>284</v>
          </cell>
          <cell r="GV25">
            <v>291</v>
          </cell>
          <cell r="GW25">
            <v>293</v>
          </cell>
          <cell r="GX25">
            <v>286</v>
          </cell>
          <cell r="GY25">
            <v>335</v>
          </cell>
          <cell r="GZ25">
            <v>285</v>
          </cell>
          <cell r="HA25">
            <v>307</v>
          </cell>
          <cell r="HB25">
            <v>347</v>
          </cell>
          <cell r="HC25">
            <v>297</v>
          </cell>
          <cell r="HD25">
            <v>315</v>
          </cell>
          <cell r="HE25">
            <v>293</v>
          </cell>
          <cell r="HF25">
            <v>299</v>
          </cell>
          <cell r="HG25">
            <v>306</v>
          </cell>
          <cell r="HH25">
            <v>327</v>
          </cell>
          <cell r="HI25">
            <v>365</v>
          </cell>
          <cell r="HJ25">
            <v>300</v>
          </cell>
          <cell r="HK25">
            <v>299</v>
          </cell>
          <cell r="HL25">
            <v>365</v>
          </cell>
          <cell r="HM25">
            <v>305</v>
          </cell>
          <cell r="HN25">
            <v>310</v>
          </cell>
          <cell r="HO25">
            <v>298</v>
          </cell>
          <cell r="HP25">
            <v>295</v>
          </cell>
          <cell r="HQ25">
            <v>361</v>
          </cell>
          <cell r="HR25">
            <v>299</v>
          </cell>
          <cell r="HS25">
            <v>51</v>
          </cell>
          <cell r="HT25">
            <v>56</v>
          </cell>
          <cell r="HU25">
            <v>295</v>
          </cell>
          <cell r="HV25">
            <v>80</v>
          </cell>
          <cell r="HW25">
            <v>65</v>
          </cell>
          <cell r="HX25">
            <v>220</v>
          </cell>
          <cell r="HY25">
            <v>328</v>
          </cell>
          <cell r="HZ25">
            <v>98</v>
          </cell>
          <cell r="IA25">
            <v>9</v>
          </cell>
          <cell r="IB25">
            <v>300</v>
          </cell>
          <cell r="IC25">
            <v>299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</row>
        <row r="26">
          <cell r="A26" t="str">
            <v>休館日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</row>
        <row r="27">
          <cell r="A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</row>
        <row r="28">
          <cell r="A28" t="str">
            <v>平日_開館時刻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</row>
        <row r="29">
          <cell r="A29" t="str">
            <v>平日_閉館時刻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</row>
        <row r="30">
          <cell r="A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</row>
        <row r="31">
          <cell r="A31" t="str">
            <v>土曜_開館時刻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</row>
        <row r="32">
          <cell r="A32" t="str">
            <v>土曜_閉館時刻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</row>
        <row r="33">
          <cell r="A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</row>
        <row r="34">
          <cell r="A34" t="str">
            <v>日祝_開館時刻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</row>
        <row r="35">
          <cell r="A35" t="str">
            <v>日祝_閉館時刻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</row>
        <row r="36">
          <cell r="A36" t="str">
            <v>運営方式（直営／指定管理）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</row>
        <row r="37">
          <cell r="A37" t="str">
            <v>運営_データ出展・備考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</row>
        <row r="38">
          <cell r="A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</row>
        <row r="39">
          <cell r="A39" t="str">
            <v>料金体系_ホール1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</row>
        <row r="40">
          <cell r="A40" t="str">
            <v>料金体系_ホール2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</row>
        <row r="41">
          <cell r="A41" t="str">
            <v>料金体系_ホール3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</row>
        <row r="42">
          <cell r="A42" t="str">
            <v>料金体系_ホール4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</row>
        <row r="43">
          <cell r="A43" t="str">
            <v>料金体系_ホール5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</row>
        <row r="44">
          <cell r="A44" t="str">
            <v>料金体系_ステージ1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</row>
        <row r="45">
          <cell r="A45" t="str">
            <v>料金体系_ステージ2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</row>
        <row r="46">
          <cell r="A46" t="str">
            <v>料金体系_ステージ3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</row>
        <row r="47">
          <cell r="A47" t="str">
            <v>料金体系_ステージ4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</row>
        <row r="48">
          <cell r="A48" t="str">
            <v>料金体系_ステージ5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</row>
        <row r="49">
          <cell r="A49" t="str">
            <v>料金体系_控え室1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</row>
        <row r="50">
          <cell r="A50" t="str">
            <v>料金体系_控え室2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</row>
        <row r="51">
          <cell r="A51" t="str">
            <v>料金体系_控え室3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</row>
        <row r="52">
          <cell r="A52" t="str">
            <v>料金体系_控え室4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</row>
        <row r="53">
          <cell r="A53" t="str">
            <v>料金体系_控え室5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</row>
        <row r="54">
          <cell r="A54" t="str">
            <v>料金体系_ホワイエ・ロビー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</row>
        <row r="55">
          <cell r="A55" t="str">
            <v>料金体系_講堂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</row>
        <row r="56">
          <cell r="A56" t="str">
            <v>料金体系_会議室・講座室1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</row>
        <row r="57">
          <cell r="A57" t="str">
            <v>料金体系_会議室・講座室2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</row>
        <row r="58">
          <cell r="A58" t="str">
            <v>料金体系_会議室・講座室3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</row>
        <row r="59">
          <cell r="A59" t="str">
            <v>料金体系_会議室・講座室4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</row>
        <row r="60">
          <cell r="A60" t="str">
            <v>料金体系_会議室・講座室5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</row>
        <row r="61">
          <cell r="A61" t="str">
            <v>料金体系_会議室・講座室6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</row>
        <row r="62">
          <cell r="A62" t="str">
            <v>料金体系_会議室・講座室7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</row>
        <row r="63">
          <cell r="A63" t="str">
            <v>料金体系_会議室・講座室8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</row>
        <row r="64">
          <cell r="A64" t="str">
            <v>料金体系_会議室・講座室9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</row>
        <row r="65">
          <cell r="A65" t="str">
            <v>料金体系_会議室・講座室10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</row>
        <row r="66">
          <cell r="A66" t="str">
            <v>料金体系_会議室・講座室11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</row>
        <row r="67">
          <cell r="A67" t="str">
            <v>料金体系_会議室・講座室12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0</v>
          </cell>
        </row>
        <row r="68">
          <cell r="A68" t="str">
            <v>料金体系_会議室・講座室13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</row>
        <row r="69">
          <cell r="A69" t="str">
            <v>料金体系_会議室・講座室14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</row>
        <row r="70">
          <cell r="A70" t="str">
            <v>料金体系_会議室・講座室15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</row>
        <row r="71">
          <cell r="A71" t="str">
            <v>料金体系_和室1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</row>
        <row r="72">
          <cell r="A72" t="str">
            <v>料金体系_和室2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</row>
        <row r="73">
          <cell r="A73" t="str">
            <v>料金体系_和室3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</row>
        <row r="74">
          <cell r="A74" t="str">
            <v>料金体系_和室4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</row>
        <row r="75">
          <cell r="A75" t="str">
            <v>料金体系_和室5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</row>
        <row r="76">
          <cell r="A76" t="str">
            <v>料金体系_和室6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</row>
        <row r="77">
          <cell r="A77" t="str">
            <v>料金体系_和室7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</row>
        <row r="78">
          <cell r="A78" t="str">
            <v>料金体系_和室8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</row>
        <row r="79">
          <cell r="A79" t="str">
            <v>料金体系_和室9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</row>
        <row r="80">
          <cell r="A80" t="str">
            <v>料金体系_和室10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</row>
        <row r="81">
          <cell r="A81" t="str">
            <v>料金体系_調理室1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</row>
        <row r="82">
          <cell r="A82" t="str">
            <v>料金体系_調理室2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</row>
        <row r="83">
          <cell r="A83" t="str">
            <v>料金体系_調理室3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</row>
        <row r="84">
          <cell r="A84" t="str">
            <v>料金体系_調理室4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</row>
        <row r="85">
          <cell r="A85" t="str">
            <v>料金体系_調理室5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</row>
        <row r="86">
          <cell r="A86" t="str">
            <v>料金体系_その他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</row>
        <row r="87">
          <cell r="A87" t="str">
            <v>料金体系_音楽室2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</row>
        <row r="88">
          <cell r="A88" t="str">
            <v>料金体系_音楽室3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</row>
        <row r="89">
          <cell r="A89" t="str">
            <v>料金体系_音楽室4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</row>
        <row r="90">
          <cell r="A90" t="str">
            <v>料金体系_音楽室5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</row>
        <row r="91">
          <cell r="A91" t="str">
            <v>料金体系_工作・工芸室1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</row>
        <row r="92">
          <cell r="A92" t="str">
            <v>料金体系_工作・工芸室2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</row>
        <row r="93">
          <cell r="A93" t="str">
            <v>料金体系_工作・工芸室3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</row>
        <row r="94">
          <cell r="A94" t="str">
            <v>料金体系_工作・工芸室4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</row>
        <row r="95">
          <cell r="A95" t="str">
            <v>料金体系_工作・工芸室5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</row>
        <row r="96">
          <cell r="A96" t="str">
            <v>料金体系_視聴覚室1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</row>
        <row r="97">
          <cell r="A97" t="str">
            <v>料金体系_視聴覚室2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</row>
        <row r="98">
          <cell r="A98" t="str">
            <v>料金体系_視聴覚室3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</row>
        <row r="99">
          <cell r="A99" t="str">
            <v>料金体系_視聴覚室4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</row>
        <row r="100">
          <cell r="A100" t="str">
            <v>料金体系_視聴覚室5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</row>
        <row r="101">
          <cell r="A101" t="str">
            <v>料金体系_運動室1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</row>
        <row r="102">
          <cell r="A102" t="str">
            <v>料金体系_運動室2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</row>
        <row r="103">
          <cell r="A103" t="str">
            <v>料金体系_運動室3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</row>
        <row r="104">
          <cell r="A104" t="str">
            <v>料金体系_運動室4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</row>
        <row r="105">
          <cell r="A105" t="str">
            <v>料金体系_運動室5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</row>
        <row r="106">
          <cell r="A106" t="str">
            <v>料金体系_浴室・プール1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</row>
        <row r="107">
          <cell r="A107" t="str">
            <v>料金体系_浴室・プール2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</row>
        <row r="108">
          <cell r="A108" t="str">
            <v>料金体系_浴室・プール3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</row>
        <row r="109">
          <cell r="A109" t="str">
            <v>料金体系_浴室・プール4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</row>
        <row r="110">
          <cell r="A110" t="str">
            <v>料金体系_浴室・プール5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</row>
        <row r="111">
          <cell r="A111" t="str">
            <v>料金体系_保育室1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</row>
        <row r="112">
          <cell r="A112" t="str">
            <v>料金体系_保育室2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</row>
        <row r="113">
          <cell r="A113" t="str">
            <v>料金体系_保育室3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</row>
        <row r="114">
          <cell r="A114" t="str">
            <v>料金体系_保育室4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</row>
        <row r="115">
          <cell r="A115" t="str">
            <v>料金体系_保育室5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</row>
        <row r="116">
          <cell r="A116" t="str">
            <v>料金体系_事務室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0</v>
          </cell>
        </row>
        <row r="117">
          <cell r="A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</row>
        <row r="118">
          <cell r="A118" t="str">
            <v>ホール固定席の座席数_ホール１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0</v>
          </cell>
        </row>
        <row r="119">
          <cell r="A119" t="str">
            <v>ホール固定席の座席数_ホール２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0</v>
          </cell>
        </row>
        <row r="120">
          <cell r="A120" t="str">
            <v>ホール固定席の座席数_ホール３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</row>
        <row r="121">
          <cell r="A121" t="str">
            <v>ホール固定席の座席数_ホール４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</row>
        <row r="122">
          <cell r="A122" t="str">
            <v>ホール固定席の座席数_ホール５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E122">
            <v>0</v>
          </cell>
          <cell r="IF122">
            <v>0</v>
          </cell>
          <cell r="IG122">
            <v>0</v>
          </cell>
          <cell r="IH122">
            <v>0</v>
          </cell>
        </row>
        <row r="123">
          <cell r="A123" t="str">
            <v>予約等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</row>
        <row r="124">
          <cell r="A124" t="str">
            <v>利用資格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0</v>
          </cell>
          <cell r="IF124">
            <v>0</v>
          </cell>
          <cell r="IG124">
            <v>0</v>
          </cell>
          <cell r="IH124">
            <v>0</v>
          </cell>
        </row>
        <row r="125">
          <cell r="A125" t="str">
            <v>料金等_データ出展・備考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0</v>
          </cell>
          <cell r="IG125">
            <v>0</v>
          </cell>
          <cell r="IH125">
            <v>0</v>
          </cell>
        </row>
        <row r="126">
          <cell r="A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0</v>
          </cell>
          <cell r="IF126">
            <v>0</v>
          </cell>
          <cell r="IG126">
            <v>0</v>
          </cell>
          <cell r="IH126">
            <v>0</v>
          </cell>
        </row>
        <row r="127">
          <cell r="A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</row>
        <row r="128">
          <cell r="A128" t="str">
            <v>部屋床面積_ホール1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</row>
        <row r="129">
          <cell r="A129" t="str">
            <v>部屋床面積_ホール2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</row>
        <row r="130">
          <cell r="A130" t="str">
            <v>部屋床面積_ホール3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</row>
        <row r="131">
          <cell r="A131" t="str">
            <v>部屋床面積_ホール4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</row>
        <row r="132">
          <cell r="A132" t="str">
            <v>部屋床面積_ホール5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</row>
        <row r="133">
          <cell r="A133" t="str">
            <v>部屋床面積_ステージ1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0</v>
          </cell>
        </row>
        <row r="134">
          <cell r="A134" t="str">
            <v>部屋床面積_ステージ2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</row>
        <row r="135">
          <cell r="A135" t="str">
            <v>部屋床面積_ステージ3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</row>
        <row r="136">
          <cell r="A136" t="str">
            <v>部屋床面積_ステージ4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</row>
        <row r="137">
          <cell r="A137" t="str">
            <v>部屋床面積_ステージ5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</row>
        <row r="138">
          <cell r="A138" t="str">
            <v>部屋床面積_控え室1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</row>
        <row r="139">
          <cell r="A139" t="str">
            <v>部屋床面積_控え室2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</row>
        <row r="140">
          <cell r="A140" t="str">
            <v>部屋床面積_控え室3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</row>
        <row r="141">
          <cell r="A141" t="str">
            <v>部屋床面積_控え室4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</row>
        <row r="142">
          <cell r="A142" t="str">
            <v>部屋床面積_控え室5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</row>
        <row r="143">
          <cell r="A143" t="str">
            <v>部屋床面積_ホワイエ・ロビー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</row>
        <row r="144">
          <cell r="A144" t="str">
            <v>部屋床面積_講堂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</row>
        <row r="145">
          <cell r="A145" t="str">
            <v>部屋床面積_会議室・講座室1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</row>
        <row r="146">
          <cell r="A146" t="str">
            <v>部屋床面積_会議室・講座室2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</row>
        <row r="147">
          <cell r="A147" t="str">
            <v>部屋床面積_会議室・講座室3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</row>
        <row r="148">
          <cell r="A148" t="str">
            <v>部屋床面積_会議室・講座室4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</row>
        <row r="149">
          <cell r="A149" t="str">
            <v>部屋床面積_会議室・講座室5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</row>
        <row r="150">
          <cell r="A150" t="str">
            <v>部屋床面積_会議室・講座室6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</row>
        <row r="151">
          <cell r="A151" t="str">
            <v>部屋床面積_会議室・講座室7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E151">
            <v>0</v>
          </cell>
          <cell r="IF151">
            <v>0</v>
          </cell>
          <cell r="IG151">
            <v>0</v>
          </cell>
          <cell r="IH151">
            <v>0</v>
          </cell>
        </row>
        <row r="152">
          <cell r="A152" t="str">
            <v>部屋床面積_会議室・講座室8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</row>
        <row r="153">
          <cell r="A153" t="str">
            <v>部屋床面積_会議室・講座室9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</row>
        <row r="154">
          <cell r="A154" t="str">
            <v>部屋床面積_会議室・講座室10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</row>
        <row r="155">
          <cell r="A155" t="str">
            <v>部屋床面積_会議室・講座室11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0</v>
          </cell>
          <cell r="IG155">
            <v>0</v>
          </cell>
          <cell r="IH155">
            <v>0</v>
          </cell>
        </row>
        <row r="156">
          <cell r="A156" t="str">
            <v>部屋床面積_会議室・講座室12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E156">
            <v>0</v>
          </cell>
          <cell r="IF156">
            <v>0</v>
          </cell>
          <cell r="IG156">
            <v>0</v>
          </cell>
          <cell r="IH156">
            <v>0</v>
          </cell>
        </row>
        <row r="157">
          <cell r="A157" t="str">
            <v>部屋床面積_会議室・講座室13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</row>
        <row r="158">
          <cell r="A158" t="str">
            <v>部屋床面積_会議室・講座室14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</row>
        <row r="159">
          <cell r="A159" t="str">
            <v>部屋床面積_会議室・講座室15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0</v>
          </cell>
        </row>
        <row r="160">
          <cell r="A160" t="str">
            <v>部屋床面積_和室1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0</v>
          </cell>
          <cell r="IG160">
            <v>0</v>
          </cell>
          <cell r="IH160">
            <v>0</v>
          </cell>
        </row>
        <row r="161">
          <cell r="A161" t="str">
            <v>部屋床面積_和室2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</row>
        <row r="162">
          <cell r="A162" t="str">
            <v>部屋床面積_和室3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</row>
        <row r="163">
          <cell r="A163" t="str">
            <v>部屋床面積_和室4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0</v>
          </cell>
          <cell r="IG163">
            <v>0</v>
          </cell>
          <cell r="IH163">
            <v>0</v>
          </cell>
        </row>
        <row r="164">
          <cell r="A164" t="str">
            <v>部屋床面積_和室5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</row>
        <row r="165">
          <cell r="A165" t="str">
            <v>部屋床面積_和室6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</row>
        <row r="166">
          <cell r="A166" t="str">
            <v>部屋床面積_和室7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0</v>
          </cell>
          <cell r="HP166">
            <v>0</v>
          </cell>
          <cell r="HQ166">
            <v>0</v>
          </cell>
          <cell r="HR166">
            <v>0</v>
          </cell>
          <cell r="HS166">
            <v>0</v>
          </cell>
          <cell r="HT166">
            <v>0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0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0</v>
          </cell>
        </row>
        <row r="167">
          <cell r="A167" t="str">
            <v>部屋床面積_和室8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0</v>
          </cell>
          <cell r="HP167">
            <v>0</v>
          </cell>
          <cell r="HQ167">
            <v>0</v>
          </cell>
          <cell r="HR167">
            <v>0</v>
          </cell>
          <cell r="HS167">
            <v>0</v>
          </cell>
          <cell r="HT167">
            <v>0</v>
          </cell>
          <cell r="HU167">
            <v>0</v>
          </cell>
          <cell r="HV167">
            <v>0</v>
          </cell>
          <cell r="HW167">
            <v>0</v>
          </cell>
          <cell r="HX167">
            <v>0</v>
          </cell>
          <cell r="HY167">
            <v>0</v>
          </cell>
          <cell r="HZ167">
            <v>0</v>
          </cell>
          <cell r="IA167">
            <v>0</v>
          </cell>
          <cell r="IB167">
            <v>0</v>
          </cell>
          <cell r="IC167">
            <v>0</v>
          </cell>
          <cell r="ID167">
            <v>0</v>
          </cell>
          <cell r="IE167">
            <v>0</v>
          </cell>
          <cell r="IF167">
            <v>0</v>
          </cell>
          <cell r="IG167">
            <v>0</v>
          </cell>
          <cell r="IH167">
            <v>0</v>
          </cell>
        </row>
        <row r="168">
          <cell r="A168" t="str">
            <v>部屋床面積_和室9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  <cell r="HN168">
            <v>0</v>
          </cell>
          <cell r="HO168">
            <v>0</v>
          </cell>
          <cell r="HP168">
            <v>0</v>
          </cell>
          <cell r="HQ168">
            <v>0</v>
          </cell>
          <cell r="HR168">
            <v>0</v>
          </cell>
          <cell r="HS168">
            <v>0</v>
          </cell>
          <cell r="HT168">
            <v>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0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0</v>
          </cell>
          <cell r="IG168">
            <v>0</v>
          </cell>
          <cell r="IH168">
            <v>0</v>
          </cell>
        </row>
        <row r="169">
          <cell r="A169" t="str">
            <v>部屋床面積_和室10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  <cell r="HN169">
            <v>0</v>
          </cell>
          <cell r="HO169">
            <v>0</v>
          </cell>
          <cell r="HP169">
            <v>0</v>
          </cell>
          <cell r="HQ169">
            <v>0</v>
          </cell>
          <cell r="HR169">
            <v>0</v>
          </cell>
          <cell r="HS169">
            <v>0</v>
          </cell>
          <cell r="HT169">
            <v>0</v>
          </cell>
          <cell r="HU169">
            <v>0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0</v>
          </cell>
          <cell r="IG169">
            <v>0</v>
          </cell>
          <cell r="IH169">
            <v>0</v>
          </cell>
        </row>
        <row r="170">
          <cell r="A170" t="str">
            <v>部屋床面積_調理室1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</row>
        <row r="171">
          <cell r="A171" t="str">
            <v>部屋床面積_調理室2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</row>
        <row r="172">
          <cell r="A172" t="str">
            <v>部屋床面積_調理室3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</row>
        <row r="173">
          <cell r="A173" t="str">
            <v>部屋床面積_調理室4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  <cell r="HA173">
            <v>0</v>
          </cell>
          <cell r="HB173">
            <v>0</v>
          </cell>
          <cell r="HC173">
            <v>0</v>
          </cell>
          <cell r="HD173">
            <v>0</v>
          </cell>
          <cell r="HE173">
            <v>0</v>
          </cell>
          <cell r="HF173">
            <v>0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L173">
            <v>0</v>
          </cell>
          <cell r="HM173">
            <v>0</v>
          </cell>
          <cell r="HN173">
            <v>0</v>
          </cell>
          <cell r="HO173">
            <v>0</v>
          </cell>
          <cell r="HP173">
            <v>0</v>
          </cell>
          <cell r="HQ173">
            <v>0</v>
          </cell>
          <cell r="HR173">
            <v>0</v>
          </cell>
          <cell r="HS173">
            <v>0</v>
          </cell>
          <cell r="HT173">
            <v>0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</row>
        <row r="174">
          <cell r="A174" t="str">
            <v>部屋床面積_調理室5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</row>
        <row r="175">
          <cell r="A175" t="str">
            <v>部屋床面積_その他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</row>
        <row r="176">
          <cell r="A176" t="str">
            <v>部屋床面積_音楽室2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0</v>
          </cell>
          <cell r="HE176">
            <v>0</v>
          </cell>
          <cell r="HF176">
            <v>0</v>
          </cell>
          <cell r="HG176">
            <v>0</v>
          </cell>
          <cell r="HH176">
            <v>0</v>
          </cell>
          <cell r="HI176">
            <v>0</v>
          </cell>
          <cell r="HJ176">
            <v>0</v>
          </cell>
          <cell r="HK176">
            <v>0</v>
          </cell>
          <cell r="HL176">
            <v>0</v>
          </cell>
          <cell r="HM176">
            <v>0</v>
          </cell>
          <cell r="HN176">
            <v>0</v>
          </cell>
          <cell r="HO176">
            <v>0</v>
          </cell>
          <cell r="HP176">
            <v>0</v>
          </cell>
          <cell r="HQ176">
            <v>0</v>
          </cell>
          <cell r="HR176">
            <v>0</v>
          </cell>
          <cell r="HS176">
            <v>0</v>
          </cell>
          <cell r="HT176">
            <v>0</v>
          </cell>
          <cell r="HU176">
            <v>0</v>
          </cell>
          <cell r="HV176">
            <v>0</v>
          </cell>
          <cell r="HW176">
            <v>0</v>
          </cell>
          <cell r="HX176">
            <v>0</v>
          </cell>
          <cell r="HY176">
            <v>0</v>
          </cell>
          <cell r="HZ176">
            <v>0</v>
          </cell>
          <cell r="IA176">
            <v>0</v>
          </cell>
          <cell r="IB176">
            <v>0</v>
          </cell>
          <cell r="IC176">
            <v>0</v>
          </cell>
          <cell r="ID176">
            <v>0</v>
          </cell>
          <cell r="IE176">
            <v>0</v>
          </cell>
          <cell r="IF176">
            <v>0</v>
          </cell>
          <cell r="IG176">
            <v>0</v>
          </cell>
          <cell r="IH176">
            <v>0</v>
          </cell>
        </row>
        <row r="177">
          <cell r="A177" t="str">
            <v>部屋床面積_音楽室3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0</v>
          </cell>
          <cell r="HE177">
            <v>0</v>
          </cell>
          <cell r="HF177">
            <v>0</v>
          </cell>
          <cell r="HG177">
            <v>0</v>
          </cell>
          <cell r="HH177">
            <v>0</v>
          </cell>
          <cell r="HI177">
            <v>0</v>
          </cell>
          <cell r="HJ177">
            <v>0</v>
          </cell>
          <cell r="HK177">
            <v>0</v>
          </cell>
          <cell r="HL177">
            <v>0</v>
          </cell>
          <cell r="HM177">
            <v>0</v>
          </cell>
          <cell r="HN177">
            <v>0</v>
          </cell>
          <cell r="HO177">
            <v>0</v>
          </cell>
          <cell r="HP177">
            <v>0</v>
          </cell>
          <cell r="HQ177">
            <v>0</v>
          </cell>
          <cell r="HR177">
            <v>0</v>
          </cell>
          <cell r="HS177">
            <v>0</v>
          </cell>
          <cell r="HT177">
            <v>0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0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0</v>
          </cell>
        </row>
        <row r="178">
          <cell r="A178" t="str">
            <v>部屋床面積_音楽室4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  <cell r="HC178">
            <v>0</v>
          </cell>
          <cell r="HD178">
            <v>0</v>
          </cell>
          <cell r="HE178">
            <v>0</v>
          </cell>
          <cell r="HF178">
            <v>0</v>
          </cell>
          <cell r="HG178">
            <v>0</v>
          </cell>
          <cell r="HH178">
            <v>0</v>
          </cell>
          <cell r="HI178">
            <v>0</v>
          </cell>
          <cell r="HJ178">
            <v>0</v>
          </cell>
          <cell r="HK178">
            <v>0</v>
          </cell>
          <cell r="HL178">
            <v>0</v>
          </cell>
          <cell r="HM178">
            <v>0</v>
          </cell>
          <cell r="HN178">
            <v>0</v>
          </cell>
          <cell r="HO178">
            <v>0</v>
          </cell>
          <cell r="HP178">
            <v>0</v>
          </cell>
          <cell r="HQ178">
            <v>0</v>
          </cell>
          <cell r="HR178">
            <v>0</v>
          </cell>
          <cell r="HS178">
            <v>0</v>
          </cell>
          <cell r="HT178">
            <v>0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0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0</v>
          </cell>
        </row>
        <row r="179">
          <cell r="A179" t="str">
            <v>部屋床面積_音楽室5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GY179">
            <v>0</v>
          </cell>
          <cell r="GZ179">
            <v>0</v>
          </cell>
          <cell r="HA179">
            <v>0</v>
          </cell>
          <cell r="HB179">
            <v>0</v>
          </cell>
          <cell r="HC179">
            <v>0</v>
          </cell>
          <cell r="HD179">
            <v>0</v>
          </cell>
          <cell r="HE179">
            <v>0</v>
          </cell>
          <cell r="HF179">
            <v>0</v>
          </cell>
          <cell r="HG179">
            <v>0</v>
          </cell>
          <cell r="HH179">
            <v>0</v>
          </cell>
          <cell r="HI179">
            <v>0</v>
          </cell>
          <cell r="HJ179">
            <v>0</v>
          </cell>
          <cell r="HK179">
            <v>0</v>
          </cell>
          <cell r="HL179">
            <v>0</v>
          </cell>
          <cell r="HM179">
            <v>0</v>
          </cell>
          <cell r="HN179">
            <v>0</v>
          </cell>
          <cell r="HO179">
            <v>0</v>
          </cell>
          <cell r="HP179">
            <v>0</v>
          </cell>
          <cell r="HQ179">
            <v>0</v>
          </cell>
          <cell r="HR179">
            <v>0</v>
          </cell>
          <cell r="HS179">
            <v>0</v>
          </cell>
          <cell r="HT179">
            <v>0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0</v>
          </cell>
        </row>
        <row r="180">
          <cell r="A180" t="str">
            <v>部屋床面積_工作・工芸室1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0</v>
          </cell>
          <cell r="GY180">
            <v>0</v>
          </cell>
          <cell r="GZ180">
            <v>0</v>
          </cell>
          <cell r="HA180">
            <v>0</v>
          </cell>
          <cell r="HB180">
            <v>0</v>
          </cell>
          <cell r="HC180">
            <v>0</v>
          </cell>
          <cell r="HD180">
            <v>0</v>
          </cell>
          <cell r="HE180">
            <v>0</v>
          </cell>
          <cell r="HF180">
            <v>0</v>
          </cell>
          <cell r="HG180">
            <v>0</v>
          </cell>
          <cell r="HH180">
            <v>0</v>
          </cell>
          <cell r="HI180">
            <v>0</v>
          </cell>
          <cell r="HJ180">
            <v>0</v>
          </cell>
          <cell r="HK180">
            <v>0</v>
          </cell>
          <cell r="HL180">
            <v>0</v>
          </cell>
          <cell r="HM180">
            <v>0</v>
          </cell>
          <cell r="HN180">
            <v>0</v>
          </cell>
          <cell r="HO180">
            <v>0</v>
          </cell>
          <cell r="HP180">
            <v>0</v>
          </cell>
          <cell r="HQ180">
            <v>0</v>
          </cell>
          <cell r="HR180">
            <v>0</v>
          </cell>
          <cell r="HS180">
            <v>0</v>
          </cell>
          <cell r="HT180">
            <v>0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0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0</v>
          </cell>
        </row>
        <row r="181">
          <cell r="A181" t="str">
            <v>部屋床面積_工作・工芸室2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0</v>
          </cell>
          <cell r="GY181">
            <v>0</v>
          </cell>
          <cell r="GZ181">
            <v>0</v>
          </cell>
          <cell r="HA181">
            <v>0</v>
          </cell>
          <cell r="HB181">
            <v>0</v>
          </cell>
          <cell r="HC181">
            <v>0</v>
          </cell>
          <cell r="HD181">
            <v>0</v>
          </cell>
          <cell r="HE181">
            <v>0</v>
          </cell>
          <cell r="HF181">
            <v>0</v>
          </cell>
          <cell r="HG181">
            <v>0</v>
          </cell>
          <cell r="HH181">
            <v>0</v>
          </cell>
          <cell r="HI181">
            <v>0</v>
          </cell>
          <cell r="HJ181">
            <v>0</v>
          </cell>
          <cell r="HK181">
            <v>0</v>
          </cell>
          <cell r="HL181">
            <v>0</v>
          </cell>
          <cell r="HM181">
            <v>0</v>
          </cell>
          <cell r="HN181">
            <v>0</v>
          </cell>
          <cell r="HO181">
            <v>0</v>
          </cell>
          <cell r="HP181">
            <v>0</v>
          </cell>
          <cell r="HQ181">
            <v>0</v>
          </cell>
          <cell r="HR181">
            <v>0</v>
          </cell>
          <cell r="HS181">
            <v>0</v>
          </cell>
          <cell r="HT181">
            <v>0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0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0</v>
          </cell>
        </row>
        <row r="182">
          <cell r="A182" t="str">
            <v>部屋床面積_工作・工芸室3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0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L182">
            <v>0</v>
          </cell>
          <cell r="HM182">
            <v>0</v>
          </cell>
          <cell r="HN182">
            <v>0</v>
          </cell>
          <cell r="HO182">
            <v>0</v>
          </cell>
          <cell r="HP182">
            <v>0</v>
          </cell>
          <cell r="HQ182">
            <v>0</v>
          </cell>
          <cell r="HR182">
            <v>0</v>
          </cell>
          <cell r="HS182">
            <v>0</v>
          </cell>
          <cell r="HT182">
            <v>0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0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0</v>
          </cell>
        </row>
        <row r="183">
          <cell r="A183" t="str">
            <v>部屋床面積_工作・工芸室4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0</v>
          </cell>
          <cell r="GY183">
            <v>0</v>
          </cell>
          <cell r="GZ183">
            <v>0</v>
          </cell>
          <cell r="HA183">
            <v>0</v>
          </cell>
          <cell r="HB183">
            <v>0</v>
          </cell>
          <cell r="HC183">
            <v>0</v>
          </cell>
          <cell r="HD183">
            <v>0</v>
          </cell>
          <cell r="HE183">
            <v>0</v>
          </cell>
          <cell r="HF183">
            <v>0</v>
          </cell>
          <cell r="HG183">
            <v>0</v>
          </cell>
          <cell r="HH183">
            <v>0</v>
          </cell>
          <cell r="HI183">
            <v>0</v>
          </cell>
          <cell r="HJ183">
            <v>0</v>
          </cell>
          <cell r="HK183">
            <v>0</v>
          </cell>
          <cell r="HL183">
            <v>0</v>
          </cell>
          <cell r="HM183">
            <v>0</v>
          </cell>
          <cell r="HN183">
            <v>0</v>
          </cell>
          <cell r="HO183">
            <v>0</v>
          </cell>
          <cell r="HP183">
            <v>0</v>
          </cell>
          <cell r="HQ183">
            <v>0</v>
          </cell>
          <cell r="HR183">
            <v>0</v>
          </cell>
          <cell r="HS183">
            <v>0</v>
          </cell>
          <cell r="HT183">
            <v>0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0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0</v>
          </cell>
        </row>
        <row r="184">
          <cell r="A184" t="str">
            <v>部屋床面積_工作・工芸室5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0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  <cell r="HC184">
            <v>0</v>
          </cell>
          <cell r="HD184">
            <v>0</v>
          </cell>
          <cell r="HE184">
            <v>0</v>
          </cell>
          <cell r="HF184">
            <v>0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L184">
            <v>0</v>
          </cell>
          <cell r="HM184">
            <v>0</v>
          </cell>
          <cell r="HN184">
            <v>0</v>
          </cell>
          <cell r="HO184">
            <v>0</v>
          </cell>
          <cell r="HP184">
            <v>0</v>
          </cell>
          <cell r="HQ184">
            <v>0</v>
          </cell>
          <cell r="HR184">
            <v>0</v>
          </cell>
          <cell r="HS184">
            <v>0</v>
          </cell>
          <cell r="HT184">
            <v>0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0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0</v>
          </cell>
        </row>
        <row r="185">
          <cell r="A185" t="str">
            <v>部屋床面積_視聴覚室1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</row>
        <row r="186">
          <cell r="A186" t="str">
            <v>部屋床面積_視聴覚室2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</row>
        <row r="187">
          <cell r="A187" t="str">
            <v>部屋床面積_視聴覚室3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0</v>
          </cell>
          <cell r="HA187">
            <v>0</v>
          </cell>
          <cell r="HB187">
            <v>0</v>
          </cell>
          <cell r="HC187">
            <v>0</v>
          </cell>
          <cell r="HD187">
            <v>0</v>
          </cell>
          <cell r="HE187">
            <v>0</v>
          </cell>
          <cell r="HF187">
            <v>0</v>
          </cell>
          <cell r="HG187">
            <v>0</v>
          </cell>
          <cell r="HH187">
            <v>0</v>
          </cell>
          <cell r="HI187">
            <v>0</v>
          </cell>
          <cell r="HJ187">
            <v>0</v>
          </cell>
          <cell r="HK187">
            <v>0</v>
          </cell>
          <cell r="HL187">
            <v>0</v>
          </cell>
          <cell r="HM187">
            <v>0</v>
          </cell>
          <cell r="HN187">
            <v>0</v>
          </cell>
          <cell r="HO187">
            <v>0</v>
          </cell>
          <cell r="HP187">
            <v>0</v>
          </cell>
          <cell r="HQ187">
            <v>0</v>
          </cell>
          <cell r="HR187">
            <v>0</v>
          </cell>
          <cell r="HS187">
            <v>0</v>
          </cell>
          <cell r="HT187">
            <v>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</row>
        <row r="188">
          <cell r="A188" t="str">
            <v>部屋床面積_視聴覚室4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</row>
        <row r="189">
          <cell r="A189" t="str">
            <v>部屋床面積_視聴覚室5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0</v>
          </cell>
          <cell r="GY189">
            <v>0</v>
          </cell>
          <cell r="GZ189">
            <v>0</v>
          </cell>
          <cell r="HA189">
            <v>0</v>
          </cell>
          <cell r="HB189">
            <v>0</v>
          </cell>
          <cell r="HC189">
            <v>0</v>
          </cell>
          <cell r="HD189">
            <v>0</v>
          </cell>
          <cell r="HE189">
            <v>0</v>
          </cell>
          <cell r="HF189">
            <v>0</v>
          </cell>
          <cell r="HG189">
            <v>0</v>
          </cell>
          <cell r="HH189">
            <v>0</v>
          </cell>
          <cell r="HI189">
            <v>0</v>
          </cell>
          <cell r="HJ189">
            <v>0</v>
          </cell>
          <cell r="HK189">
            <v>0</v>
          </cell>
          <cell r="HL189">
            <v>0</v>
          </cell>
          <cell r="HM189">
            <v>0</v>
          </cell>
          <cell r="HN189">
            <v>0</v>
          </cell>
          <cell r="HO189">
            <v>0</v>
          </cell>
          <cell r="HP189">
            <v>0</v>
          </cell>
          <cell r="HQ189">
            <v>0</v>
          </cell>
          <cell r="HR189">
            <v>0</v>
          </cell>
          <cell r="HS189">
            <v>0</v>
          </cell>
          <cell r="HT189">
            <v>0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0</v>
          </cell>
          <cell r="IC189">
            <v>0</v>
          </cell>
          <cell r="ID189">
            <v>0</v>
          </cell>
          <cell r="IE189">
            <v>0</v>
          </cell>
          <cell r="IF189">
            <v>0</v>
          </cell>
          <cell r="IG189">
            <v>0</v>
          </cell>
          <cell r="IH189">
            <v>0</v>
          </cell>
        </row>
        <row r="190">
          <cell r="A190" t="str">
            <v>部屋床面積_運動室1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</row>
        <row r="191">
          <cell r="A191" t="str">
            <v>部屋床面積_運動室2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0</v>
          </cell>
          <cell r="GY191">
            <v>0</v>
          </cell>
          <cell r="GZ191">
            <v>0</v>
          </cell>
          <cell r="HA191">
            <v>0</v>
          </cell>
          <cell r="HB191">
            <v>0</v>
          </cell>
          <cell r="HC191">
            <v>0</v>
          </cell>
          <cell r="HD191">
            <v>0</v>
          </cell>
          <cell r="HE191">
            <v>0</v>
          </cell>
          <cell r="HF191">
            <v>0</v>
          </cell>
          <cell r="HG191">
            <v>0</v>
          </cell>
          <cell r="HH191">
            <v>0</v>
          </cell>
          <cell r="HI191">
            <v>0</v>
          </cell>
          <cell r="HJ191">
            <v>0</v>
          </cell>
          <cell r="HK191">
            <v>0</v>
          </cell>
          <cell r="HL191">
            <v>0</v>
          </cell>
          <cell r="HM191">
            <v>0</v>
          </cell>
          <cell r="HN191">
            <v>0</v>
          </cell>
          <cell r="HO191">
            <v>0</v>
          </cell>
          <cell r="HP191">
            <v>0</v>
          </cell>
          <cell r="HQ191">
            <v>0</v>
          </cell>
          <cell r="HR191">
            <v>0</v>
          </cell>
          <cell r="HS191">
            <v>0</v>
          </cell>
          <cell r="HT191">
            <v>0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0</v>
          </cell>
          <cell r="IC191">
            <v>0</v>
          </cell>
          <cell r="ID191">
            <v>0</v>
          </cell>
          <cell r="IE191">
            <v>0</v>
          </cell>
          <cell r="IF191">
            <v>0</v>
          </cell>
          <cell r="IG191">
            <v>0</v>
          </cell>
          <cell r="IH191">
            <v>0</v>
          </cell>
        </row>
        <row r="192">
          <cell r="A192" t="str">
            <v>部屋床面積_運動室3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</row>
        <row r="193">
          <cell r="A193" t="str">
            <v>部屋床面積_運動室4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</row>
        <row r="194">
          <cell r="A194" t="str">
            <v>部屋床面積_運動室5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GY194">
            <v>0</v>
          </cell>
          <cell r="GZ194">
            <v>0</v>
          </cell>
          <cell r="HA194">
            <v>0</v>
          </cell>
          <cell r="HB194">
            <v>0</v>
          </cell>
          <cell r="HC194">
            <v>0</v>
          </cell>
          <cell r="HD194">
            <v>0</v>
          </cell>
          <cell r="HE194">
            <v>0</v>
          </cell>
          <cell r="HF194">
            <v>0</v>
          </cell>
          <cell r="HG194">
            <v>0</v>
          </cell>
          <cell r="HH194">
            <v>0</v>
          </cell>
          <cell r="HI194">
            <v>0</v>
          </cell>
          <cell r="HJ194">
            <v>0</v>
          </cell>
          <cell r="HK194">
            <v>0</v>
          </cell>
          <cell r="HL194">
            <v>0</v>
          </cell>
          <cell r="HM194">
            <v>0</v>
          </cell>
          <cell r="HN194">
            <v>0</v>
          </cell>
          <cell r="HO194">
            <v>0</v>
          </cell>
          <cell r="HP194">
            <v>0</v>
          </cell>
          <cell r="HQ194">
            <v>0</v>
          </cell>
          <cell r="HR194">
            <v>0</v>
          </cell>
          <cell r="HS194">
            <v>0</v>
          </cell>
          <cell r="HT194">
            <v>0</v>
          </cell>
          <cell r="HU194">
            <v>0</v>
          </cell>
          <cell r="HV194">
            <v>0</v>
          </cell>
          <cell r="HW194">
            <v>0</v>
          </cell>
          <cell r="HX194">
            <v>0</v>
          </cell>
          <cell r="HY194">
            <v>0</v>
          </cell>
          <cell r="HZ194">
            <v>0</v>
          </cell>
          <cell r="IA194">
            <v>0</v>
          </cell>
          <cell r="IB194">
            <v>0</v>
          </cell>
          <cell r="IC194">
            <v>0</v>
          </cell>
          <cell r="ID194">
            <v>0</v>
          </cell>
          <cell r="IE194">
            <v>0</v>
          </cell>
          <cell r="IF194">
            <v>0</v>
          </cell>
          <cell r="IG194">
            <v>0</v>
          </cell>
          <cell r="IH194">
            <v>0</v>
          </cell>
        </row>
        <row r="195">
          <cell r="A195" t="str">
            <v>部屋床面積_浴室・プール1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  <cell r="HC195">
            <v>0</v>
          </cell>
          <cell r="HD195">
            <v>0</v>
          </cell>
          <cell r="HE195">
            <v>0</v>
          </cell>
          <cell r="HF195">
            <v>0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>
            <v>0</v>
          </cell>
          <cell r="IG195">
            <v>0</v>
          </cell>
          <cell r="IH195">
            <v>0</v>
          </cell>
        </row>
        <row r="196">
          <cell r="A196" t="str">
            <v>部屋床面積_浴室・プール2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</row>
        <row r="197">
          <cell r="A197" t="str">
            <v>部屋床面積_浴室・プール3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GY197">
            <v>0</v>
          </cell>
          <cell r="GZ197">
            <v>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0</v>
          </cell>
          <cell r="IG197">
            <v>0</v>
          </cell>
          <cell r="IH197">
            <v>0</v>
          </cell>
        </row>
        <row r="198">
          <cell r="A198" t="str">
            <v>部屋床面積_浴室・プール4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0</v>
          </cell>
          <cell r="GY198">
            <v>0</v>
          </cell>
          <cell r="GZ198">
            <v>0</v>
          </cell>
          <cell r="HA198">
            <v>0</v>
          </cell>
          <cell r="HB198">
            <v>0</v>
          </cell>
          <cell r="HC198">
            <v>0</v>
          </cell>
          <cell r="HD198">
            <v>0</v>
          </cell>
          <cell r="HE198">
            <v>0</v>
          </cell>
          <cell r="HF198">
            <v>0</v>
          </cell>
          <cell r="HG198">
            <v>0</v>
          </cell>
          <cell r="HH198">
            <v>0</v>
          </cell>
          <cell r="HI198">
            <v>0</v>
          </cell>
          <cell r="HJ198">
            <v>0</v>
          </cell>
          <cell r="HK198">
            <v>0</v>
          </cell>
          <cell r="HL198">
            <v>0</v>
          </cell>
          <cell r="HM198">
            <v>0</v>
          </cell>
          <cell r="HN198">
            <v>0</v>
          </cell>
          <cell r="HO198">
            <v>0</v>
          </cell>
          <cell r="HP198">
            <v>0</v>
          </cell>
          <cell r="HQ198">
            <v>0</v>
          </cell>
          <cell r="HR198">
            <v>0</v>
          </cell>
          <cell r="HS198">
            <v>0</v>
          </cell>
          <cell r="HT198">
            <v>0</v>
          </cell>
          <cell r="HU198">
            <v>0</v>
          </cell>
          <cell r="HV198">
            <v>0</v>
          </cell>
          <cell r="HW198">
            <v>0</v>
          </cell>
          <cell r="HX198">
            <v>0</v>
          </cell>
          <cell r="HY198">
            <v>0</v>
          </cell>
          <cell r="HZ198">
            <v>0</v>
          </cell>
          <cell r="IA198">
            <v>0</v>
          </cell>
          <cell r="IB198">
            <v>0</v>
          </cell>
          <cell r="IC198">
            <v>0</v>
          </cell>
          <cell r="ID198">
            <v>0</v>
          </cell>
          <cell r="IE198">
            <v>0</v>
          </cell>
          <cell r="IF198">
            <v>0</v>
          </cell>
          <cell r="IG198">
            <v>0</v>
          </cell>
          <cell r="IH198">
            <v>0</v>
          </cell>
        </row>
        <row r="199">
          <cell r="A199" t="str">
            <v>部屋床面積_浴室・プール5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</row>
        <row r="200">
          <cell r="A200" t="str">
            <v>部屋床面積_保育室1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  <cell r="HA200">
            <v>0</v>
          </cell>
          <cell r="HB200">
            <v>0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>
            <v>0</v>
          </cell>
          <cell r="HN200">
            <v>0</v>
          </cell>
          <cell r="HO200">
            <v>0</v>
          </cell>
          <cell r="HP200">
            <v>0</v>
          </cell>
          <cell r="HQ200">
            <v>0</v>
          </cell>
          <cell r="HR200">
            <v>0</v>
          </cell>
          <cell r="HS200">
            <v>0</v>
          </cell>
          <cell r="HT200">
            <v>0</v>
          </cell>
          <cell r="HU200">
            <v>0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0</v>
          </cell>
          <cell r="IF200">
            <v>0</v>
          </cell>
          <cell r="IG200">
            <v>0</v>
          </cell>
          <cell r="IH200">
            <v>0</v>
          </cell>
        </row>
        <row r="201">
          <cell r="A201" t="str">
            <v>部屋床面積_保育室2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V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0</v>
          </cell>
          <cell r="HA201">
            <v>0</v>
          </cell>
          <cell r="HB201">
            <v>0</v>
          </cell>
          <cell r="HC201">
            <v>0</v>
          </cell>
          <cell r="HD201">
            <v>0</v>
          </cell>
          <cell r="HE201">
            <v>0</v>
          </cell>
          <cell r="HF201">
            <v>0</v>
          </cell>
          <cell r="HG201">
            <v>0</v>
          </cell>
          <cell r="HH201">
            <v>0</v>
          </cell>
          <cell r="HI201">
            <v>0</v>
          </cell>
          <cell r="HJ201">
            <v>0</v>
          </cell>
          <cell r="HK201">
            <v>0</v>
          </cell>
          <cell r="HL201">
            <v>0</v>
          </cell>
          <cell r="HM201">
            <v>0</v>
          </cell>
          <cell r="HN201">
            <v>0</v>
          </cell>
          <cell r="HO201">
            <v>0</v>
          </cell>
          <cell r="HP201">
            <v>0</v>
          </cell>
          <cell r="HQ201">
            <v>0</v>
          </cell>
          <cell r="HR201">
            <v>0</v>
          </cell>
          <cell r="HS201">
            <v>0</v>
          </cell>
          <cell r="HT201">
            <v>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0</v>
          </cell>
          <cell r="IF201">
            <v>0</v>
          </cell>
          <cell r="IG201">
            <v>0</v>
          </cell>
          <cell r="IH201">
            <v>0</v>
          </cell>
        </row>
        <row r="202">
          <cell r="A202" t="str">
            <v>部屋床面積_保育室3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V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  <cell r="HC202">
            <v>0</v>
          </cell>
          <cell r="HD202">
            <v>0</v>
          </cell>
          <cell r="HE202">
            <v>0</v>
          </cell>
          <cell r="HF202">
            <v>0</v>
          </cell>
          <cell r="HG202">
            <v>0</v>
          </cell>
          <cell r="HH202">
            <v>0</v>
          </cell>
          <cell r="HI202">
            <v>0</v>
          </cell>
          <cell r="HJ202">
            <v>0</v>
          </cell>
          <cell r="HK202">
            <v>0</v>
          </cell>
          <cell r="HL202">
            <v>0</v>
          </cell>
          <cell r="HM202">
            <v>0</v>
          </cell>
          <cell r="HN202">
            <v>0</v>
          </cell>
          <cell r="HO202">
            <v>0</v>
          </cell>
          <cell r="HP202">
            <v>0</v>
          </cell>
          <cell r="HQ202">
            <v>0</v>
          </cell>
          <cell r="HR202">
            <v>0</v>
          </cell>
          <cell r="HS202">
            <v>0</v>
          </cell>
          <cell r="HT202">
            <v>0</v>
          </cell>
          <cell r="HU202">
            <v>0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0</v>
          </cell>
          <cell r="IF202">
            <v>0</v>
          </cell>
          <cell r="IG202">
            <v>0</v>
          </cell>
          <cell r="IH202">
            <v>0</v>
          </cell>
        </row>
        <row r="203">
          <cell r="A203" t="str">
            <v>部屋床面積_保育室4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GY203">
            <v>0</v>
          </cell>
          <cell r="GZ203">
            <v>0</v>
          </cell>
          <cell r="HA203">
            <v>0</v>
          </cell>
          <cell r="HB203">
            <v>0</v>
          </cell>
          <cell r="HC203">
            <v>0</v>
          </cell>
          <cell r="HD203">
            <v>0</v>
          </cell>
          <cell r="HE203">
            <v>0</v>
          </cell>
          <cell r="HF203">
            <v>0</v>
          </cell>
          <cell r="HG203">
            <v>0</v>
          </cell>
          <cell r="HH203">
            <v>0</v>
          </cell>
          <cell r="HI203">
            <v>0</v>
          </cell>
          <cell r="HJ203">
            <v>0</v>
          </cell>
          <cell r="HK203">
            <v>0</v>
          </cell>
          <cell r="HL203">
            <v>0</v>
          </cell>
          <cell r="HM203">
            <v>0</v>
          </cell>
          <cell r="HN203">
            <v>0</v>
          </cell>
          <cell r="HO203">
            <v>0</v>
          </cell>
          <cell r="HP203">
            <v>0</v>
          </cell>
          <cell r="HQ203">
            <v>0</v>
          </cell>
          <cell r="HR203">
            <v>0</v>
          </cell>
          <cell r="HS203">
            <v>0</v>
          </cell>
          <cell r="HT203">
            <v>0</v>
          </cell>
          <cell r="HU203">
            <v>0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0</v>
          </cell>
          <cell r="IG203">
            <v>0</v>
          </cell>
          <cell r="IH203">
            <v>0</v>
          </cell>
        </row>
        <row r="204">
          <cell r="A204" t="str">
            <v>部屋床面積_保育室5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GY204">
            <v>0</v>
          </cell>
          <cell r="GZ204">
            <v>0</v>
          </cell>
          <cell r="HA204">
            <v>0</v>
          </cell>
          <cell r="HB204">
            <v>0</v>
          </cell>
          <cell r="HC204">
            <v>0</v>
          </cell>
          <cell r="HD204">
            <v>0</v>
          </cell>
          <cell r="HE204">
            <v>0</v>
          </cell>
          <cell r="HF204">
            <v>0</v>
          </cell>
          <cell r="HG204">
            <v>0</v>
          </cell>
          <cell r="HH204">
            <v>0</v>
          </cell>
          <cell r="HI204">
            <v>0</v>
          </cell>
          <cell r="HJ204">
            <v>0</v>
          </cell>
          <cell r="HK204">
            <v>0</v>
          </cell>
          <cell r="HL204">
            <v>0</v>
          </cell>
          <cell r="HM204">
            <v>0</v>
          </cell>
          <cell r="HN204">
            <v>0</v>
          </cell>
          <cell r="HO204">
            <v>0</v>
          </cell>
          <cell r="HP204">
            <v>0</v>
          </cell>
          <cell r="HQ204">
            <v>0</v>
          </cell>
          <cell r="HR204">
            <v>0</v>
          </cell>
          <cell r="HS204">
            <v>0</v>
          </cell>
          <cell r="HT204">
            <v>0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0</v>
          </cell>
        </row>
        <row r="205">
          <cell r="A205" t="str">
            <v>部屋床面積_事務室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GY205">
            <v>0</v>
          </cell>
          <cell r="GZ205">
            <v>0</v>
          </cell>
          <cell r="HA205">
            <v>0</v>
          </cell>
          <cell r="HB205">
            <v>0</v>
          </cell>
          <cell r="HC205">
            <v>0</v>
          </cell>
          <cell r="HD205">
            <v>0</v>
          </cell>
          <cell r="HE205">
            <v>0</v>
          </cell>
          <cell r="HF205">
            <v>0</v>
          </cell>
          <cell r="HG205">
            <v>0</v>
          </cell>
          <cell r="HH205">
            <v>0</v>
          </cell>
          <cell r="HI205">
            <v>0</v>
          </cell>
          <cell r="HJ205">
            <v>0</v>
          </cell>
          <cell r="HK205">
            <v>0</v>
          </cell>
          <cell r="HL205">
            <v>0</v>
          </cell>
          <cell r="HM205">
            <v>0</v>
          </cell>
          <cell r="HN205">
            <v>0</v>
          </cell>
          <cell r="HO205">
            <v>0</v>
          </cell>
          <cell r="HP205">
            <v>0</v>
          </cell>
          <cell r="HQ205">
            <v>0</v>
          </cell>
          <cell r="HR205">
            <v>0</v>
          </cell>
          <cell r="HS205">
            <v>0</v>
          </cell>
          <cell r="HT205">
            <v>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0</v>
          </cell>
          <cell r="IG205">
            <v>0</v>
          </cell>
          <cell r="IH205">
            <v>0</v>
          </cell>
        </row>
        <row r="206">
          <cell r="A206" t="str">
            <v>部屋床面積_その他共用部等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>
            <v>0</v>
          </cell>
          <cell r="HN206">
            <v>0</v>
          </cell>
          <cell r="HO206">
            <v>0</v>
          </cell>
          <cell r="HP206">
            <v>0</v>
          </cell>
          <cell r="HQ206">
            <v>0</v>
          </cell>
          <cell r="HR206">
            <v>0</v>
          </cell>
          <cell r="HS206">
            <v>0</v>
          </cell>
          <cell r="HT206">
            <v>0</v>
          </cell>
          <cell r="HU206">
            <v>0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0</v>
          </cell>
          <cell r="IF206">
            <v>0</v>
          </cell>
          <cell r="IG206">
            <v>0</v>
          </cell>
          <cell r="IH206">
            <v>0</v>
          </cell>
        </row>
        <row r="207">
          <cell r="A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0</v>
          </cell>
          <cell r="HA207">
            <v>0</v>
          </cell>
          <cell r="HB207">
            <v>0</v>
          </cell>
          <cell r="HC207">
            <v>0</v>
          </cell>
          <cell r="HD207">
            <v>0</v>
          </cell>
          <cell r="HE207">
            <v>0</v>
          </cell>
          <cell r="HF207">
            <v>0</v>
          </cell>
          <cell r="HG207">
            <v>0</v>
          </cell>
          <cell r="HH207">
            <v>0</v>
          </cell>
          <cell r="HI207">
            <v>0</v>
          </cell>
          <cell r="HJ207">
            <v>0</v>
          </cell>
          <cell r="HK207">
            <v>0</v>
          </cell>
          <cell r="HL207">
            <v>0</v>
          </cell>
          <cell r="HM207">
            <v>0</v>
          </cell>
          <cell r="HN207">
            <v>0</v>
          </cell>
          <cell r="HO207">
            <v>0</v>
          </cell>
          <cell r="HP207">
            <v>0</v>
          </cell>
          <cell r="HQ207">
            <v>0</v>
          </cell>
          <cell r="HR207">
            <v>0</v>
          </cell>
          <cell r="HS207">
            <v>0</v>
          </cell>
          <cell r="HT207">
            <v>0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0</v>
          </cell>
          <cell r="IF207">
            <v>0</v>
          </cell>
          <cell r="IG207">
            <v>0</v>
          </cell>
          <cell r="IH207">
            <v>0</v>
          </cell>
        </row>
        <row r="208">
          <cell r="A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0</v>
          </cell>
          <cell r="HA208">
            <v>0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0</v>
          </cell>
          <cell r="HH208">
            <v>0</v>
          </cell>
          <cell r="HI208">
            <v>0</v>
          </cell>
          <cell r="HJ208">
            <v>0</v>
          </cell>
          <cell r="HK208">
            <v>0</v>
          </cell>
          <cell r="HL208">
            <v>0</v>
          </cell>
          <cell r="HM208">
            <v>0</v>
          </cell>
          <cell r="HN208">
            <v>0</v>
          </cell>
          <cell r="HO208">
            <v>0</v>
          </cell>
          <cell r="HP208">
            <v>0</v>
          </cell>
          <cell r="HQ208">
            <v>0</v>
          </cell>
          <cell r="HR208">
            <v>0</v>
          </cell>
          <cell r="HS208">
            <v>0</v>
          </cell>
          <cell r="HT208">
            <v>0</v>
          </cell>
          <cell r="HU208">
            <v>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0</v>
          </cell>
          <cell r="IG208">
            <v>0</v>
          </cell>
          <cell r="IH208">
            <v>0</v>
          </cell>
        </row>
        <row r="209">
          <cell r="A209" t="str">
            <v>部屋定員（収容人員）_ホール1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  <cell r="HC209">
            <v>0</v>
          </cell>
          <cell r="HD209">
            <v>0</v>
          </cell>
          <cell r="HE209">
            <v>0</v>
          </cell>
          <cell r="HF209">
            <v>0</v>
          </cell>
          <cell r="HG209">
            <v>0</v>
          </cell>
          <cell r="HH209">
            <v>0</v>
          </cell>
          <cell r="HI209">
            <v>0</v>
          </cell>
          <cell r="HJ209">
            <v>0</v>
          </cell>
          <cell r="HK209">
            <v>0</v>
          </cell>
          <cell r="HL209">
            <v>0</v>
          </cell>
          <cell r="HM209">
            <v>0</v>
          </cell>
          <cell r="HN209">
            <v>0</v>
          </cell>
          <cell r="HO209">
            <v>0</v>
          </cell>
          <cell r="HP209">
            <v>0</v>
          </cell>
          <cell r="HQ209">
            <v>0</v>
          </cell>
          <cell r="HR209">
            <v>0</v>
          </cell>
          <cell r="HS209">
            <v>0</v>
          </cell>
          <cell r="HT209">
            <v>0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0</v>
          </cell>
        </row>
        <row r="210">
          <cell r="A210" t="str">
            <v>部屋定員（収容人員）_ホール2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>
            <v>0</v>
          </cell>
          <cell r="HB210">
            <v>0</v>
          </cell>
          <cell r="HC210">
            <v>0</v>
          </cell>
          <cell r="HD210">
            <v>0</v>
          </cell>
          <cell r="HE210">
            <v>0</v>
          </cell>
          <cell r="HF210">
            <v>0</v>
          </cell>
          <cell r="HG210">
            <v>0</v>
          </cell>
          <cell r="HH210">
            <v>0</v>
          </cell>
          <cell r="HI210">
            <v>0</v>
          </cell>
          <cell r="HJ210">
            <v>0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0</v>
          </cell>
          <cell r="HP210">
            <v>0</v>
          </cell>
          <cell r="HQ210">
            <v>0</v>
          </cell>
          <cell r="HR210">
            <v>0</v>
          </cell>
          <cell r="HS210">
            <v>0</v>
          </cell>
          <cell r="HT210">
            <v>0</v>
          </cell>
          <cell r="HU210">
            <v>0</v>
          </cell>
          <cell r="HV210">
            <v>0</v>
          </cell>
          <cell r="HW210">
            <v>0</v>
          </cell>
          <cell r="HX210">
            <v>0</v>
          </cell>
          <cell r="HY210">
            <v>0</v>
          </cell>
          <cell r="HZ210">
            <v>0</v>
          </cell>
          <cell r="IA210">
            <v>0</v>
          </cell>
          <cell r="IB210">
            <v>0</v>
          </cell>
          <cell r="IC210">
            <v>0</v>
          </cell>
          <cell r="ID210">
            <v>0</v>
          </cell>
          <cell r="IE210">
            <v>0</v>
          </cell>
          <cell r="IF210">
            <v>0</v>
          </cell>
          <cell r="IG210">
            <v>0</v>
          </cell>
          <cell r="IH210">
            <v>0</v>
          </cell>
        </row>
        <row r="211">
          <cell r="A211" t="str">
            <v>部屋定員（収容人員）_ホール3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</row>
        <row r="212">
          <cell r="A212" t="str">
            <v>部屋定員（収容人員）_ホール4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GY212">
            <v>0</v>
          </cell>
          <cell r="GZ212">
            <v>0</v>
          </cell>
          <cell r="HA212">
            <v>0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H212">
            <v>0</v>
          </cell>
          <cell r="HI212">
            <v>0</v>
          </cell>
          <cell r="HJ212">
            <v>0</v>
          </cell>
          <cell r="HK212">
            <v>0</v>
          </cell>
          <cell r="HL212">
            <v>0</v>
          </cell>
          <cell r="HM212">
            <v>0</v>
          </cell>
          <cell r="HN212">
            <v>0</v>
          </cell>
          <cell r="HO212">
            <v>0</v>
          </cell>
          <cell r="HP212">
            <v>0</v>
          </cell>
          <cell r="HQ212">
            <v>0</v>
          </cell>
          <cell r="HR212">
            <v>0</v>
          </cell>
          <cell r="HS212">
            <v>0</v>
          </cell>
          <cell r="HT212">
            <v>0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0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0</v>
          </cell>
        </row>
        <row r="213">
          <cell r="A213" t="str">
            <v>部屋定員（収容人員）_ホール5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GY213">
            <v>0</v>
          </cell>
          <cell r="GZ213">
            <v>0</v>
          </cell>
          <cell r="HA213">
            <v>0</v>
          </cell>
          <cell r="HB213">
            <v>0</v>
          </cell>
          <cell r="HC213">
            <v>0</v>
          </cell>
          <cell r="HD213">
            <v>0</v>
          </cell>
          <cell r="HE213">
            <v>0</v>
          </cell>
          <cell r="HF213">
            <v>0</v>
          </cell>
          <cell r="HG213">
            <v>0</v>
          </cell>
          <cell r="HH213">
            <v>0</v>
          </cell>
          <cell r="HI213">
            <v>0</v>
          </cell>
          <cell r="HJ213">
            <v>0</v>
          </cell>
          <cell r="HK213">
            <v>0</v>
          </cell>
          <cell r="HL213">
            <v>0</v>
          </cell>
          <cell r="HM213">
            <v>0</v>
          </cell>
          <cell r="HN213">
            <v>0</v>
          </cell>
          <cell r="HO213">
            <v>0</v>
          </cell>
          <cell r="HP213">
            <v>0</v>
          </cell>
          <cell r="HQ213">
            <v>0</v>
          </cell>
          <cell r="HR213">
            <v>0</v>
          </cell>
          <cell r="HS213">
            <v>0</v>
          </cell>
          <cell r="HT213">
            <v>0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0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0</v>
          </cell>
        </row>
        <row r="214">
          <cell r="A214" t="str">
            <v>部屋定員（収容人員）_ステージ1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>
            <v>0</v>
          </cell>
          <cell r="HB214">
            <v>0</v>
          </cell>
          <cell r="HC214">
            <v>0</v>
          </cell>
          <cell r="HD214">
            <v>0</v>
          </cell>
          <cell r="HE214">
            <v>0</v>
          </cell>
          <cell r="HF214">
            <v>0</v>
          </cell>
          <cell r="HG214">
            <v>0</v>
          </cell>
          <cell r="HH214">
            <v>0</v>
          </cell>
          <cell r="HI214">
            <v>0</v>
          </cell>
          <cell r="HJ214">
            <v>0</v>
          </cell>
          <cell r="HK214">
            <v>0</v>
          </cell>
          <cell r="HL214">
            <v>0</v>
          </cell>
          <cell r="HM214">
            <v>0</v>
          </cell>
          <cell r="HN214">
            <v>0</v>
          </cell>
          <cell r="HO214">
            <v>0</v>
          </cell>
          <cell r="HP214">
            <v>0</v>
          </cell>
          <cell r="HQ214">
            <v>0</v>
          </cell>
          <cell r="HR214">
            <v>0</v>
          </cell>
          <cell r="HS214">
            <v>0</v>
          </cell>
          <cell r="HT214">
            <v>0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</row>
        <row r="215">
          <cell r="A215" t="str">
            <v>部屋定員（収容人員）_ステージ2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0</v>
          </cell>
          <cell r="GV215">
            <v>0</v>
          </cell>
          <cell r="GW215">
            <v>0</v>
          </cell>
          <cell r="GX215">
            <v>0</v>
          </cell>
          <cell r="GY215">
            <v>0</v>
          </cell>
          <cell r="GZ215">
            <v>0</v>
          </cell>
          <cell r="HA215">
            <v>0</v>
          </cell>
          <cell r="HB215">
            <v>0</v>
          </cell>
          <cell r="HC215">
            <v>0</v>
          </cell>
          <cell r="HD215">
            <v>0</v>
          </cell>
          <cell r="HE215">
            <v>0</v>
          </cell>
          <cell r="HF215">
            <v>0</v>
          </cell>
          <cell r="HG215">
            <v>0</v>
          </cell>
          <cell r="HH215">
            <v>0</v>
          </cell>
          <cell r="HI215">
            <v>0</v>
          </cell>
          <cell r="HJ215">
            <v>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0</v>
          </cell>
          <cell r="HQ215">
            <v>0</v>
          </cell>
          <cell r="HR215">
            <v>0</v>
          </cell>
          <cell r="HS215">
            <v>0</v>
          </cell>
          <cell r="HT215">
            <v>0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0</v>
          </cell>
        </row>
        <row r="216">
          <cell r="A216" t="str">
            <v>部屋定員（収容人員）_ステージ3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U216">
            <v>0</v>
          </cell>
          <cell r="GV216">
            <v>0</v>
          </cell>
          <cell r="GW216">
            <v>0</v>
          </cell>
          <cell r="GX216">
            <v>0</v>
          </cell>
          <cell r="GY216">
            <v>0</v>
          </cell>
          <cell r="GZ216">
            <v>0</v>
          </cell>
          <cell r="HA216">
            <v>0</v>
          </cell>
          <cell r="HB216">
            <v>0</v>
          </cell>
          <cell r="HC216">
            <v>0</v>
          </cell>
          <cell r="HD216">
            <v>0</v>
          </cell>
          <cell r="HE216">
            <v>0</v>
          </cell>
          <cell r="HF216">
            <v>0</v>
          </cell>
          <cell r="HG216">
            <v>0</v>
          </cell>
          <cell r="HH216">
            <v>0</v>
          </cell>
          <cell r="HI216">
            <v>0</v>
          </cell>
          <cell r="HJ216">
            <v>0</v>
          </cell>
          <cell r="HK216">
            <v>0</v>
          </cell>
          <cell r="HL216">
            <v>0</v>
          </cell>
          <cell r="HM216">
            <v>0</v>
          </cell>
          <cell r="HN216">
            <v>0</v>
          </cell>
          <cell r="HO216">
            <v>0</v>
          </cell>
          <cell r="HP216">
            <v>0</v>
          </cell>
          <cell r="HQ216">
            <v>0</v>
          </cell>
          <cell r="HR216">
            <v>0</v>
          </cell>
          <cell r="HS216">
            <v>0</v>
          </cell>
          <cell r="HT216">
            <v>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0</v>
          </cell>
          <cell r="IC216">
            <v>0</v>
          </cell>
          <cell r="ID216">
            <v>0</v>
          </cell>
          <cell r="IE216">
            <v>0</v>
          </cell>
          <cell r="IF216">
            <v>0</v>
          </cell>
          <cell r="IG216">
            <v>0</v>
          </cell>
          <cell r="IH216">
            <v>0</v>
          </cell>
        </row>
        <row r="217">
          <cell r="A217" t="str">
            <v>部屋定員（収容人員）_ステージ4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</row>
        <row r="218">
          <cell r="A218" t="str">
            <v>部屋定員（収容人員）_ステージ5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</row>
        <row r="219">
          <cell r="A219" t="str">
            <v>部屋定員（収容人員）_控え室1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</row>
        <row r="220">
          <cell r="A220" t="str">
            <v>部屋定員（収容人員）_控え室2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</row>
        <row r="221">
          <cell r="A221" t="str">
            <v>部屋定員（収容人員）_控え室3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</row>
        <row r="222">
          <cell r="A222" t="str">
            <v>部屋定員（収容人員）_控え室4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0</v>
          </cell>
          <cell r="GY222">
            <v>0</v>
          </cell>
          <cell r="GZ222">
            <v>0</v>
          </cell>
          <cell r="HA222">
            <v>0</v>
          </cell>
          <cell r="HB222">
            <v>0</v>
          </cell>
          <cell r="HC222">
            <v>0</v>
          </cell>
          <cell r="HD222">
            <v>0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0</v>
          </cell>
          <cell r="HP222">
            <v>0</v>
          </cell>
          <cell r="HQ222">
            <v>0</v>
          </cell>
          <cell r="HR222">
            <v>0</v>
          </cell>
          <cell r="HS222">
            <v>0</v>
          </cell>
          <cell r="HT222">
            <v>0</v>
          </cell>
          <cell r="HU222">
            <v>0</v>
          </cell>
          <cell r="HV222">
            <v>0</v>
          </cell>
          <cell r="HW222">
            <v>0</v>
          </cell>
          <cell r="HX222">
            <v>0</v>
          </cell>
          <cell r="HY222">
            <v>0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0</v>
          </cell>
        </row>
        <row r="223">
          <cell r="A223" t="str">
            <v>部屋定員（収容人員）_控え室5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0</v>
          </cell>
          <cell r="GY223">
            <v>0</v>
          </cell>
          <cell r="GZ223">
            <v>0</v>
          </cell>
          <cell r="HA223">
            <v>0</v>
          </cell>
          <cell r="HB223">
            <v>0</v>
          </cell>
          <cell r="HC223">
            <v>0</v>
          </cell>
          <cell r="HD223">
            <v>0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0</v>
          </cell>
          <cell r="HP223">
            <v>0</v>
          </cell>
          <cell r="HQ223">
            <v>0</v>
          </cell>
          <cell r="HR223">
            <v>0</v>
          </cell>
          <cell r="HS223">
            <v>0</v>
          </cell>
          <cell r="HT223">
            <v>0</v>
          </cell>
          <cell r="HU223">
            <v>0</v>
          </cell>
          <cell r="HV223">
            <v>0</v>
          </cell>
          <cell r="HW223">
            <v>0</v>
          </cell>
          <cell r="HX223">
            <v>0</v>
          </cell>
          <cell r="HY223">
            <v>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0</v>
          </cell>
          <cell r="IF223">
            <v>0</v>
          </cell>
          <cell r="IG223">
            <v>0</v>
          </cell>
          <cell r="IH223">
            <v>0</v>
          </cell>
        </row>
        <row r="224">
          <cell r="A224" t="str">
            <v>部屋定員（収容人員）_ホワイエ・ロビー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0</v>
          </cell>
          <cell r="HR224">
            <v>0</v>
          </cell>
          <cell r="HS224">
            <v>0</v>
          </cell>
          <cell r="HT224">
            <v>0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0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0</v>
          </cell>
        </row>
        <row r="225">
          <cell r="A225" t="str">
            <v>部屋定員（収容人員）_講堂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U225">
            <v>0</v>
          </cell>
          <cell r="GV225">
            <v>0</v>
          </cell>
          <cell r="GW225">
            <v>0</v>
          </cell>
          <cell r="GX225">
            <v>0</v>
          </cell>
          <cell r="GY225">
            <v>0</v>
          </cell>
          <cell r="GZ225">
            <v>0</v>
          </cell>
          <cell r="HA225">
            <v>0</v>
          </cell>
          <cell r="HB225">
            <v>0</v>
          </cell>
          <cell r="HC225">
            <v>0</v>
          </cell>
          <cell r="HD225">
            <v>0</v>
          </cell>
          <cell r="HE225">
            <v>0</v>
          </cell>
          <cell r="HF225">
            <v>0</v>
          </cell>
          <cell r="HG225">
            <v>0</v>
          </cell>
          <cell r="HH225">
            <v>0</v>
          </cell>
          <cell r="HI225">
            <v>0</v>
          </cell>
          <cell r="HJ225">
            <v>0</v>
          </cell>
          <cell r="HK225">
            <v>0</v>
          </cell>
          <cell r="HL225">
            <v>0</v>
          </cell>
          <cell r="HM225">
            <v>0</v>
          </cell>
          <cell r="HN225">
            <v>0</v>
          </cell>
          <cell r="HO225">
            <v>0</v>
          </cell>
          <cell r="HP225">
            <v>0</v>
          </cell>
          <cell r="HQ225">
            <v>0</v>
          </cell>
          <cell r="HR225">
            <v>0</v>
          </cell>
          <cell r="HS225">
            <v>0</v>
          </cell>
          <cell r="HT225">
            <v>0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0</v>
          </cell>
          <cell r="IC225">
            <v>0</v>
          </cell>
          <cell r="ID225">
            <v>0</v>
          </cell>
          <cell r="IE225">
            <v>0</v>
          </cell>
          <cell r="IF225">
            <v>0</v>
          </cell>
          <cell r="IG225">
            <v>0</v>
          </cell>
          <cell r="IH225">
            <v>0</v>
          </cell>
        </row>
        <row r="226">
          <cell r="A226" t="str">
            <v>部屋定員（収容人員）_会議室・講座室1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0</v>
          </cell>
          <cell r="GY226">
            <v>0</v>
          </cell>
          <cell r="GZ226">
            <v>0</v>
          </cell>
          <cell r="HA226">
            <v>0</v>
          </cell>
          <cell r="HB226">
            <v>0</v>
          </cell>
          <cell r="HC226">
            <v>0</v>
          </cell>
          <cell r="HD226">
            <v>0</v>
          </cell>
          <cell r="HE226">
            <v>0</v>
          </cell>
          <cell r="HF226">
            <v>0</v>
          </cell>
          <cell r="HG226">
            <v>0</v>
          </cell>
          <cell r="HH226">
            <v>0</v>
          </cell>
          <cell r="HI226">
            <v>0</v>
          </cell>
          <cell r="HJ226">
            <v>0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0</v>
          </cell>
          <cell r="HP226">
            <v>0</v>
          </cell>
          <cell r="HQ226">
            <v>0</v>
          </cell>
          <cell r="HR226">
            <v>0</v>
          </cell>
          <cell r="HS226">
            <v>0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0</v>
          </cell>
          <cell r="IF226">
            <v>0</v>
          </cell>
          <cell r="IG226">
            <v>0</v>
          </cell>
          <cell r="IH226">
            <v>0</v>
          </cell>
        </row>
        <row r="227">
          <cell r="A227" t="str">
            <v>部屋定員（収容人員）_会議室・講座室2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0</v>
          </cell>
          <cell r="GY227">
            <v>0</v>
          </cell>
          <cell r="GZ227">
            <v>0</v>
          </cell>
          <cell r="HA227">
            <v>0</v>
          </cell>
          <cell r="HB227">
            <v>0</v>
          </cell>
          <cell r="HC227">
            <v>0</v>
          </cell>
          <cell r="HD227">
            <v>0</v>
          </cell>
          <cell r="HE227">
            <v>0</v>
          </cell>
          <cell r="HF227">
            <v>0</v>
          </cell>
          <cell r="HG227">
            <v>0</v>
          </cell>
          <cell r="HH227">
            <v>0</v>
          </cell>
          <cell r="HI227">
            <v>0</v>
          </cell>
          <cell r="HJ227">
            <v>0</v>
          </cell>
          <cell r="HK227">
            <v>0</v>
          </cell>
          <cell r="HL227">
            <v>0</v>
          </cell>
          <cell r="HM227">
            <v>0</v>
          </cell>
          <cell r="HN227">
            <v>0</v>
          </cell>
          <cell r="HO227">
            <v>0</v>
          </cell>
          <cell r="HP227">
            <v>0</v>
          </cell>
          <cell r="HQ227">
            <v>0</v>
          </cell>
          <cell r="HR227">
            <v>0</v>
          </cell>
          <cell r="HS227">
            <v>0</v>
          </cell>
          <cell r="HT227">
            <v>0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0</v>
          </cell>
        </row>
        <row r="228">
          <cell r="A228" t="str">
            <v>部屋定員（収容人員）_会議室・講座室3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0</v>
          </cell>
          <cell r="GV228">
            <v>0</v>
          </cell>
          <cell r="GW228">
            <v>0</v>
          </cell>
          <cell r="GX228">
            <v>0</v>
          </cell>
          <cell r="GY228">
            <v>0</v>
          </cell>
          <cell r="GZ228">
            <v>0</v>
          </cell>
          <cell r="HA228">
            <v>0</v>
          </cell>
          <cell r="HB228">
            <v>0</v>
          </cell>
          <cell r="HC228">
            <v>0</v>
          </cell>
          <cell r="HD228">
            <v>0</v>
          </cell>
          <cell r="HE228">
            <v>0</v>
          </cell>
          <cell r="HF228">
            <v>0</v>
          </cell>
          <cell r="HG228">
            <v>0</v>
          </cell>
          <cell r="HH228">
            <v>0</v>
          </cell>
          <cell r="HI228">
            <v>0</v>
          </cell>
          <cell r="HJ228">
            <v>0</v>
          </cell>
          <cell r="HK228">
            <v>0</v>
          </cell>
          <cell r="HL228">
            <v>0</v>
          </cell>
          <cell r="HM228">
            <v>0</v>
          </cell>
          <cell r="HN228">
            <v>0</v>
          </cell>
          <cell r="HO228">
            <v>0</v>
          </cell>
          <cell r="HP228">
            <v>0</v>
          </cell>
          <cell r="HQ228">
            <v>0</v>
          </cell>
          <cell r="HR228">
            <v>0</v>
          </cell>
          <cell r="HS228">
            <v>0</v>
          </cell>
          <cell r="HT228">
            <v>0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0</v>
          </cell>
          <cell r="IF228">
            <v>0</v>
          </cell>
          <cell r="IG228">
            <v>0</v>
          </cell>
          <cell r="IH228">
            <v>0</v>
          </cell>
        </row>
        <row r="229">
          <cell r="A229" t="str">
            <v>部屋定員（収容人員）_会議室・講座室4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0</v>
          </cell>
          <cell r="HR229">
            <v>0</v>
          </cell>
          <cell r="HS229">
            <v>0</v>
          </cell>
          <cell r="HT229">
            <v>0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0</v>
          </cell>
        </row>
        <row r="230">
          <cell r="A230" t="str">
            <v>部屋定員（収容人員）_会議室・講座室5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0</v>
          </cell>
          <cell r="HR230">
            <v>0</v>
          </cell>
          <cell r="HS230">
            <v>0</v>
          </cell>
          <cell r="HT230">
            <v>0</v>
          </cell>
          <cell r="HU230">
            <v>0</v>
          </cell>
          <cell r="HV230">
            <v>0</v>
          </cell>
          <cell r="HW230">
            <v>0</v>
          </cell>
          <cell r="HX230">
            <v>0</v>
          </cell>
          <cell r="HY230">
            <v>0</v>
          </cell>
          <cell r="HZ230">
            <v>0</v>
          </cell>
          <cell r="IA230">
            <v>0</v>
          </cell>
          <cell r="IB230">
            <v>0</v>
          </cell>
          <cell r="IC230">
            <v>0</v>
          </cell>
          <cell r="ID230">
            <v>0</v>
          </cell>
          <cell r="IE230">
            <v>0</v>
          </cell>
          <cell r="IF230">
            <v>0</v>
          </cell>
          <cell r="IG230">
            <v>0</v>
          </cell>
          <cell r="IH230">
            <v>0</v>
          </cell>
        </row>
        <row r="231">
          <cell r="A231" t="str">
            <v>部屋定員（収容人員）_会議室・講座室6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0</v>
          </cell>
          <cell r="GX231">
            <v>0</v>
          </cell>
          <cell r="GY231">
            <v>0</v>
          </cell>
          <cell r="GZ231">
            <v>0</v>
          </cell>
          <cell r="HA231">
            <v>0</v>
          </cell>
          <cell r="HB231">
            <v>0</v>
          </cell>
          <cell r="HC231">
            <v>0</v>
          </cell>
          <cell r="HD231">
            <v>0</v>
          </cell>
          <cell r="HE231">
            <v>0</v>
          </cell>
          <cell r="HF231">
            <v>0</v>
          </cell>
          <cell r="HG231">
            <v>0</v>
          </cell>
          <cell r="HH231">
            <v>0</v>
          </cell>
          <cell r="HI231">
            <v>0</v>
          </cell>
          <cell r="HJ231">
            <v>0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0</v>
          </cell>
          <cell r="HP231">
            <v>0</v>
          </cell>
          <cell r="HQ231">
            <v>0</v>
          </cell>
          <cell r="HR231">
            <v>0</v>
          </cell>
          <cell r="HS231">
            <v>0</v>
          </cell>
          <cell r="HT231">
            <v>0</v>
          </cell>
          <cell r="HU231">
            <v>0</v>
          </cell>
          <cell r="HV231">
            <v>0</v>
          </cell>
          <cell r="HW231">
            <v>0</v>
          </cell>
          <cell r="HX231">
            <v>0</v>
          </cell>
          <cell r="HY231">
            <v>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0</v>
          </cell>
        </row>
        <row r="232">
          <cell r="A232" t="str">
            <v>部屋定員（収容人員）_会議室・講座室7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0</v>
          </cell>
          <cell r="GV232">
            <v>0</v>
          </cell>
          <cell r="GW232">
            <v>0</v>
          </cell>
          <cell r="GX232">
            <v>0</v>
          </cell>
          <cell r="GY232">
            <v>0</v>
          </cell>
          <cell r="GZ232">
            <v>0</v>
          </cell>
          <cell r="HA232">
            <v>0</v>
          </cell>
          <cell r="HB232">
            <v>0</v>
          </cell>
          <cell r="HC232">
            <v>0</v>
          </cell>
          <cell r="HD232">
            <v>0</v>
          </cell>
          <cell r="HE232">
            <v>0</v>
          </cell>
          <cell r="HF232">
            <v>0</v>
          </cell>
          <cell r="HG232">
            <v>0</v>
          </cell>
          <cell r="HH232">
            <v>0</v>
          </cell>
          <cell r="HI232">
            <v>0</v>
          </cell>
          <cell r="HJ232">
            <v>0</v>
          </cell>
          <cell r="HK232">
            <v>0</v>
          </cell>
          <cell r="HL232">
            <v>0</v>
          </cell>
          <cell r="HM232">
            <v>0</v>
          </cell>
          <cell r="HN232">
            <v>0</v>
          </cell>
          <cell r="HO232">
            <v>0</v>
          </cell>
          <cell r="HP232">
            <v>0</v>
          </cell>
          <cell r="HQ232">
            <v>0</v>
          </cell>
          <cell r="HR232">
            <v>0</v>
          </cell>
          <cell r="HS232">
            <v>0</v>
          </cell>
          <cell r="HT232">
            <v>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0</v>
          </cell>
          <cell r="IF232">
            <v>0</v>
          </cell>
          <cell r="IG232">
            <v>0</v>
          </cell>
          <cell r="IH232">
            <v>0</v>
          </cell>
        </row>
        <row r="233">
          <cell r="A233" t="str">
            <v>部屋定員（収容人員）_会議室・講座室8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V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0</v>
          </cell>
          <cell r="HA233">
            <v>0</v>
          </cell>
          <cell r="HB233">
            <v>0</v>
          </cell>
          <cell r="HC233">
            <v>0</v>
          </cell>
          <cell r="HD233">
            <v>0</v>
          </cell>
          <cell r="HE233">
            <v>0</v>
          </cell>
          <cell r="HF233">
            <v>0</v>
          </cell>
          <cell r="HG233">
            <v>0</v>
          </cell>
          <cell r="HH233">
            <v>0</v>
          </cell>
          <cell r="HI233">
            <v>0</v>
          </cell>
          <cell r="HJ233">
            <v>0</v>
          </cell>
          <cell r="HK233">
            <v>0</v>
          </cell>
          <cell r="HL233">
            <v>0</v>
          </cell>
          <cell r="HM233">
            <v>0</v>
          </cell>
          <cell r="HN233">
            <v>0</v>
          </cell>
          <cell r="HO233">
            <v>0</v>
          </cell>
          <cell r="HP233">
            <v>0</v>
          </cell>
          <cell r="HQ233">
            <v>0</v>
          </cell>
          <cell r="HR233">
            <v>0</v>
          </cell>
          <cell r="HS233">
            <v>0</v>
          </cell>
          <cell r="HT233">
            <v>0</v>
          </cell>
          <cell r="HU233">
            <v>0</v>
          </cell>
          <cell r="HV233">
            <v>0</v>
          </cell>
          <cell r="HW233">
            <v>0</v>
          </cell>
          <cell r="HX233">
            <v>0</v>
          </cell>
          <cell r="HY233">
            <v>0</v>
          </cell>
          <cell r="HZ233">
            <v>0</v>
          </cell>
          <cell r="IA233">
            <v>0</v>
          </cell>
          <cell r="IB233">
            <v>0</v>
          </cell>
          <cell r="IC233">
            <v>0</v>
          </cell>
          <cell r="ID233">
            <v>0</v>
          </cell>
          <cell r="IE233">
            <v>0</v>
          </cell>
          <cell r="IF233">
            <v>0</v>
          </cell>
          <cell r="IG233">
            <v>0</v>
          </cell>
          <cell r="IH233">
            <v>0</v>
          </cell>
        </row>
        <row r="234">
          <cell r="A234" t="str">
            <v>部屋定員（収容人員）_会議室・講座室9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0</v>
          </cell>
          <cell r="HA234">
            <v>0</v>
          </cell>
          <cell r="HB234">
            <v>0</v>
          </cell>
          <cell r="HC234">
            <v>0</v>
          </cell>
          <cell r="HD234">
            <v>0</v>
          </cell>
          <cell r="HE234">
            <v>0</v>
          </cell>
          <cell r="HF234">
            <v>0</v>
          </cell>
          <cell r="HG234">
            <v>0</v>
          </cell>
          <cell r="HH234">
            <v>0</v>
          </cell>
          <cell r="HI234">
            <v>0</v>
          </cell>
          <cell r="HJ234">
            <v>0</v>
          </cell>
          <cell r="HK234">
            <v>0</v>
          </cell>
          <cell r="HL234">
            <v>0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0</v>
          </cell>
          <cell r="HU234">
            <v>0</v>
          </cell>
          <cell r="HV234">
            <v>0</v>
          </cell>
          <cell r="HW234">
            <v>0</v>
          </cell>
          <cell r="HX234">
            <v>0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</row>
        <row r="235">
          <cell r="A235" t="str">
            <v>部屋定員（収容人員）_会議室・講座室10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0</v>
          </cell>
          <cell r="GV235">
            <v>0</v>
          </cell>
          <cell r="GW235">
            <v>0</v>
          </cell>
          <cell r="GX235">
            <v>0</v>
          </cell>
          <cell r="GY235">
            <v>0</v>
          </cell>
          <cell r="GZ235">
            <v>0</v>
          </cell>
          <cell r="HA235">
            <v>0</v>
          </cell>
          <cell r="HB235">
            <v>0</v>
          </cell>
          <cell r="HC235">
            <v>0</v>
          </cell>
          <cell r="HD235">
            <v>0</v>
          </cell>
          <cell r="HE235">
            <v>0</v>
          </cell>
          <cell r="HF235">
            <v>0</v>
          </cell>
          <cell r="HG235">
            <v>0</v>
          </cell>
          <cell r="HH235">
            <v>0</v>
          </cell>
          <cell r="HI235">
            <v>0</v>
          </cell>
          <cell r="HJ235">
            <v>0</v>
          </cell>
          <cell r="HK235">
            <v>0</v>
          </cell>
          <cell r="HL235">
            <v>0</v>
          </cell>
          <cell r="HM235">
            <v>0</v>
          </cell>
          <cell r="HN235">
            <v>0</v>
          </cell>
          <cell r="HO235">
            <v>0</v>
          </cell>
          <cell r="HP235">
            <v>0</v>
          </cell>
          <cell r="HQ235">
            <v>0</v>
          </cell>
          <cell r="HR235">
            <v>0</v>
          </cell>
          <cell r="HS235">
            <v>0</v>
          </cell>
          <cell r="HT235">
            <v>0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0</v>
          </cell>
          <cell r="IF235">
            <v>0</v>
          </cell>
          <cell r="IG235">
            <v>0</v>
          </cell>
          <cell r="IH235">
            <v>0</v>
          </cell>
        </row>
        <row r="236">
          <cell r="A236" t="str">
            <v>部屋定員（収容人員）_会議室・講座室11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0</v>
          </cell>
          <cell r="HA236">
            <v>0</v>
          </cell>
          <cell r="HB236">
            <v>0</v>
          </cell>
          <cell r="HC236">
            <v>0</v>
          </cell>
          <cell r="HD236">
            <v>0</v>
          </cell>
          <cell r="HE236">
            <v>0</v>
          </cell>
          <cell r="HF236">
            <v>0</v>
          </cell>
          <cell r="HG236">
            <v>0</v>
          </cell>
          <cell r="HH236">
            <v>0</v>
          </cell>
          <cell r="HI236">
            <v>0</v>
          </cell>
          <cell r="HJ236">
            <v>0</v>
          </cell>
          <cell r="HK236">
            <v>0</v>
          </cell>
          <cell r="HL236">
            <v>0</v>
          </cell>
          <cell r="HM236">
            <v>0</v>
          </cell>
          <cell r="HN236">
            <v>0</v>
          </cell>
          <cell r="HO236">
            <v>0</v>
          </cell>
          <cell r="HP236">
            <v>0</v>
          </cell>
          <cell r="HQ236">
            <v>0</v>
          </cell>
          <cell r="HR236">
            <v>0</v>
          </cell>
          <cell r="HS236">
            <v>0</v>
          </cell>
          <cell r="HT236">
            <v>0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0</v>
          </cell>
          <cell r="IF236">
            <v>0</v>
          </cell>
          <cell r="IG236">
            <v>0</v>
          </cell>
          <cell r="IH236">
            <v>0</v>
          </cell>
        </row>
        <row r="237">
          <cell r="A237" t="str">
            <v>部屋定員（収容人員）_会議室・講座室12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</row>
        <row r="238">
          <cell r="A238" t="str">
            <v>部屋定員（収容人員）_会議室・講座室13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</row>
        <row r="239">
          <cell r="A239" t="str">
            <v>部屋定員（収容人員）_会議室・講座室14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  <cell r="HA239">
            <v>0</v>
          </cell>
          <cell r="HB239">
            <v>0</v>
          </cell>
          <cell r="HC239">
            <v>0</v>
          </cell>
          <cell r="HD239">
            <v>0</v>
          </cell>
          <cell r="HE239">
            <v>0</v>
          </cell>
          <cell r="HF239">
            <v>0</v>
          </cell>
          <cell r="HG239">
            <v>0</v>
          </cell>
          <cell r="HH239">
            <v>0</v>
          </cell>
          <cell r="HI239">
            <v>0</v>
          </cell>
          <cell r="HJ239">
            <v>0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0</v>
          </cell>
          <cell r="HQ239">
            <v>0</v>
          </cell>
          <cell r="HR239">
            <v>0</v>
          </cell>
          <cell r="HS239">
            <v>0</v>
          </cell>
          <cell r="HT239">
            <v>0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0</v>
          </cell>
          <cell r="IB239">
            <v>0</v>
          </cell>
          <cell r="IC239">
            <v>0</v>
          </cell>
          <cell r="ID239">
            <v>0</v>
          </cell>
          <cell r="IE239">
            <v>0</v>
          </cell>
          <cell r="IF239">
            <v>0</v>
          </cell>
          <cell r="IG239">
            <v>0</v>
          </cell>
          <cell r="IH239">
            <v>0</v>
          </cell>
        </row>
        <row r="240">
          <cell r="A240" t="str">
            <v>部屋定員（収容人員）_会議室・講座室15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0</v>
          </cell>
          <cell r="GY240">
            <v>0</v>
          </cell>
          <cell r="GZ240">
            <v>0</v>
          </cell>
          <cell r="HA240">
            <v>0</v>
          </cell>
          <cell r="HB240">
            <v>0</v>
          </cell>
          <cell r="HC240">
            <v>0</v>
          </cell>
          <cell r="HD240">
            <v>0</v>
          </cell>
          <cell r="HE240">
            <v>0</v>
          </cell>
          <cell r="HF240">
            <v>0</v>
          </cell>
          <cell r="HG240">
            <v>0</v>
          </cell>
          <cell r="HH240">
            <v>0</v>
          </cell>
          <cell r="HI240">
            <v>0</v>
          </cell>
          <cell r="HJ240">
            <v>0</v>
          </cell>
          <cell r="HK240">
            <v>0</v>
          </cell>
          <cell r="HL240">
            <v>0</v>
          </cell>
          <cell r="HM240">
            <v>0</v>
          </cell>
          <cell r="HN240">
            <v>0</v>
          </cell>
          <cell r="HO240">
            <v>0</v>
          </cell>
          <cell r="HP240">
            <v>0</v>
          </cell>
          <cell r="HQ240">
            <v>0</v>
          </cell>
          <cell r="HR240">
            <v>0</v>
          </cell>
          <cell r="HS240">
            <v>0</v>
          </cell>
          <cell r="HT240">
            <v>0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0</v>
          </cell>
        </row>
        <row r="241">
          <cell r="A241" t="str">
            <v>部屋定員（収容人員）_和室1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U241">
            <v>0</v>
          </cell>
          <cell r="GV241">
            <v>0</v>
          </cell>
          <cell r="GW241">
            <v>0</v>
          </cell>
          <cell r="GX241">
            <v>0</v>
          </cell>
          <cell r="GY241">
            <v>0</v>
          </cell>
          <cell r="GZ241">
            <v>0</v>
          </cell>
          <cell r="HA241">
            <v>0</v>
          </cell>
          <cell r="HB241">
            <v>0</v>
          </cell>
          <cell r="HC241">
            <v>0</v>
          </cell>
          <cell r="HD241">
            <v>0</v>
          </cell>
          <cell r="HE241">
            <v>0</v>
          </cell>
          <cell r="HF241">
            <v>0</v>
          </cell>
          <cell r="HG241">
            <v>0</v>
          </cell>
          <cell r="HH241">
            <v>0</v>
          </cell>
          <cell r="HI241">
            <v>0</v>
          </cell>
          <cell r="HJ241">
            <v>0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0</v>
          </cell>
          <cell r="HP241">
            <v>0</v>
          </cell>
          <cell r="HQ241">
            <v>0</v>
          </cell>
          <cell r="HR241">
            <v>0</v>
          </cell>
          <cell r="HS241">
            <v>0</v>
          </cell>
          <cell r="HT241">
            <v>0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0</v>
          </cell>
          <cell r="IB241">
            <v>0</v>
          </cell>
          <cell r="IC241">
            <v>0</v>
          </cell>
          <cell r="ID241">
            <v>0</v>
          </cell>
          <cell r="IE241">
            <v>0</v>
          </cell>
          <cell r="IF241">
            <v>0</v>
          </cell>
          <cell r="IG241">
            <v>0</v>
          </cell>
          <cell r="IH241">
            <v>0</v>
          </cell>
        </row>
        <row r="242">
          <cell r="A242" t="str">
            <v>部屋定員（収容人員）_和室2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U242">
            <v>0</v>
          </cell>
          <cell r="GV242">
            <v>0</v>
          </cell>
          <cell r="GW242">
            <v>0</v>
          </cell>
          <cell r="GX242">
            <v>0</v>
          </cell>
          <cell r="GY242">
            <v>0</v>
          </cell>
          <cell r="GZ242">
            <v>0</v>
          </cell>
          <cell r="HA242">
            <v>0</v>
          </cell>
          <cell r="HB242">
            <v>0</v>
          </cell>
          <cell r="HC242">
            <v>0</v>
          </cell>
          <cell r="HD242">
            <v>0</v>
          </cell>
          <cell r="HE242">
            <v>0</v>
          </cell>
          <cell r="HF242">
            <v>0</v>
          </cell>
          <cell r="HG242">
            <v>0</v>
          </cell>
          <cell r="HH242">
            <v>0</v>
          </cell>
          <cell r="HI242">
            <v>0</v>
          </cell>
          <cell r="HJ242">
            <v>0</v>
          </cell>
          <cell r="HK242">
            <v>0</v>
          </cell>
          <cell r="HL242">
            <v>0</v>
          </cell>
          <cell r="HM242">
            <v>0</v>
          </cell>
          <cell r="HN242">
            <v>0</v>
          </cell>
          <cell r="HO242">
            <v>0</v>
          </cell>
          <cell r="HP242">
            <v>0</v>
          </cell>
          <cell r="HQ242">
            <v>0</v>
          </cell>
          <cell r="HR242">
            <v>0</v>
          </cell>
          <cell r="HS242">
            <v>0</v>
          </cell>
          <cell r="HT242">
            <v>0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0</v>
          </cell>
          <cell r="IB242">
            <v>0</v>
          </cell>
          <cell r="IC242">
            <v>0</v>
          </cell>
          <cell r="ID242">
            <v>0</v>
          </cell>
          <cell r="IE242">
            <v>0</v>
          </cell>
          <cell r="IF242">
            <v>0</v>
          </cell>
          <cell r="IG242">
            <v>0</v>
          </cell>
          <cell r="IH242">
            <v>0</v>
          </cell>
        </row>
        <row r="243">
          <cell r="A243" t="str">
            <v>部屋定員（収容人員）_和室3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</row>
        <row r="244">
          <cell r="A244" t="str">
            <v>部屋定員（収容人員）_和室4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</row>
        <row r="245">
          <cell r="A245" t="str">
            <v>部屋定員（収容人員）_和室5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</row>
        <row r="246">
          <cell r="A246" t="str">
            <v>部屋定員（収容人員）_和室6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U246">
            <v>0</v>
          </cell>
          <cell r="GV246">
            <v>0</v>
          </cell>
          <cell r="GW246">
            <v>0</v>
          </cell>
          <cell r="GX246">
            <v>0</v>
          </cell>
          <cell r="GY246">
            <v>0</v>
          </cell>
          <cell r="GZ246">
            <v>0</v>
          </cell>
          <cell r="HA246">
            <v>0</v>
          </cell>
          <cell r="HB246">
            <v>0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0</v>
          </cell>
          <cell r="HT246">
            <v>0</v>
          </cell>
          <cell r="HU246">
            <v>0</v>
          </cell>
          <cell r="HV246">
            <v>0</v>
          </cell>
          <cell r="HW246">
            <v>0</v>
          </cell>
          <cell r="HX246">
            <v>0</v>
          </cell>
          <cell r="HY246">
            <v>0</v>
          </cell>
          <cell r="HZ246">
            <v>0</v>
          </cell>
          <cell r="IA246">
            <v>0</v>
          </cell>
          <cell r="IB246">
            <v>0</v>
          </cell>
          <cell r="IC246">
            <v>0</v>
          </cell>
          <cell r="ID246">
            <v>0</v>
          </cell>
          <cell r="IE246">
            <v>0</v>
          </cell>
          <cell r="IF246">
            <v>0</v>
          </cell>
          <cell r="IG246">
            <v>0</v>
          </cell>
          <cell r="IH246">
            <v>0</v>
          </cell>
        </row>
        <row r="247">
          <cell r="A247" t="str">
            <v>部屋定員（収容人員）_和室7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</row>
        <row r="248">
          <cell r="A248" t="str">
            <v>部屋定員（収容人員）_和室8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U248">
            <v>0</v>
          </cell>
          <cell r="GV248">
            <v>0</v>
          </cell>
          <cell r="GW248">
            <v>0</v>
          </cell>
          <cell r="GX248">
            <v>0</v>
          </cell>
          <cell r="GY248">
            <v>0</v>
          </cell>
          <cell r="GZ248">
            <v>0</v>
          </cell>
          <cell r="HA248">
            <v>0</v>
          </cell>
          <cell r="HB248">
            <v>0</v>
          </cell>
          <cell r="HC248">
            <v>0</v>
          </cell>
          <cell r="HD248">
            <v>0</v>
          </cell>
          <cell r="HE248">
            <v>0</v>
          </cell>
          <cell r="HF248">
            <v>0</v>
          </cell>
          <cell r="HG248">
            <v>0</v>
          </cell>
          <cell r="HH248">
            <v>0</v>
          </cell>
          <cell r="HI248">
            <v>0</v>
          </cell>
          <cell r="HJ248">
            <v>0</v>
          </cell>
          <cell r="HK248">
            <v>0</v>
          </cell>
          <cell r="HL248">
            <v>0</v>
          </cell>
          <cell r="HM248">
            <v>0</v>
          </cell>
          <cell r="HN248">
            <v>0</v>
          </cell>
          <cell r="HO248">
            <v>0</v>
          </cell>
          <cell r="HP248">
            <v>0</v>
          </cell>
          <cell r="HQ248">
            <v>0</v>
          </cell>
          <cell r="HR248">
            <v>0</v>
          </cell>
          <cell r="HS248">
            <v>0</v>
          </cell>
          <cell r="HT248">
            <v>0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0</v>
          </cell>
          <cell r="IB248">
            <v>0</v>
          </cell>
          <cell r="IC248">
            <v>0</v>
          </cell>
          <cell r="ID248">
            <v>0</v>
          </cell>
          <cell r="IE248">
            <v>0</v>
          </cell>
          <cell r="IF248">
            <v>0</v>
          </cell>
          <cell r="IG248">
            <v>0</v>
          </cell>
          <cell r="IH248">
            <v>0</v>
          </cell>
        </row>
        <row r="249">
          <cell r="A249" t="str">
            <v>部屋定員（収容人員）_和室9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  <cell r="GA249">
            <v>0</v>
          </cell>
          <cell r="GB249">
            <v>0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  <cell r="GT249">
            <v>0</v>
          </cell>
          <cell r="GU249">
            <v>0</v>
          </cell>
          <cell r="GV249">
            <v>0</v>
          </cell>
          <cell r="GW249">
            <v>0</v>
          </cell>
          <cell r="GX249">
            <v>0</v>
          </cell>
          <cell r="GY249">
            <v>0</v>
          </cell>
          <cell r="GZ249">
            <v>0</v>
          </cell>
          <cell r="HA249">
            <v>0</v>
          </cell>
          <cell r="HB249">
            <v>0</v>
          </cell>
          <cell r="HC249">
            <v>0</v>
          </cell>
          <cell r="HD249">
            <v>0</v>
          </cell>
          <cell r="HE249">
            <v>0</v>
          </cell>
          <cell r="HF249">
            <v>0</v>
          </cell>
          <cell r="HG249">
            <v>0</v>
          </cell>
          <cell r="HH249">
            <v>0</v>
          </cell>
          <cell r="HI249">
            <v>0</v>
          </cell>
          <cell r="HJ249">
            <v>0</v>
          </cell>
          <cell r="HK249">
            <v>0</v>
          </cell>
          <cell r="HL249">
            <v>0</v>
          </cell>
          <cell r="HM249">
            <v>0</v>
          </cell>
          <cell r="HN249">
            <v>0</v>
          </cell>
          <cell r="HO249">
            <v>0</v>
          </cell>
          <cell r="HP249">
            <v>0</v>
          </cell>
          <cell r="HQ249">
            <v>0</v>
          </cell>
          <cell r="HR249">
            <v>0</v>
          </cell>
          <cell r="HS249">
            <v>0</v>
          </cell>
          <cell r="HT249">
            <v>0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0</v>
          </cell>
          <cell r="IC249">
            <v>0</v>
          </cell>
          <cell r="ID249">
            <v>0</v>
          </cell>
          <cell r="IE249">
            <v>0</v>
          </cell>
          <cell r="IF249">
            <v>0</v>
          </cell>
          <cell r="IG249">
            <v>0</v>
          </cell>
          <cell r="IH249">
            <v>0</v>
          </cell>
        </row>
        <row r="250">
          <cell r="A250" t="str">
            <v>部屋定員（収容人員）_和室10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  <cell r="GA250">
            <v>0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0</v>
          </cell>
          <cell r="HA250">
            <v>0</v>
          </cell>
          <cell r="HB250">
            <v>0</v>
          </cell>
          <cell r="HC250">
            <v>0</v>
          </cell>
          <cell r="HD250">
            <v>0</v>
          </cell>
          <cell r="HE250">
            <v>0</v>
          </cell>
          <cell r="HF250">
            <v>0</v>
          </cell>
          <cell r="HG250">
            <v>0</v>
          </cell>
          <cell r="HH250">
            <v>0</v>
          </cell>
          <cell r="HI250">
            <v>0</v>
          </cell>
          <cell r="HJ250">
            <v>0</v>
          </cell>
          <cell r="HK250">
            <v>0</v>
          </cell>
          <cell r="HL250">
            <v>0</v>
          </cell>
          <cell r="HM250">
            <v>0</v>
          </cell>
          <cell r="HN250">
            <v>0</v>
          </cell>
          <cell r="HO250">
            <v>0</v>
          </cell>
          <cell r="HP250">
            <v>0</v>
          </cell>
          <cell r="HQ250">
            <v>0</v>
          </cell>
          <cell r="HR250">
            <v>0</v>
          </cell>
          <cell r="HS250">
            <v>0</v>
          </cell>
          <cell r="HT250">
            <v>0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0</v>
          </cell>
        </row>
        <row r="251">
          <cell r="A251" t="str">
            <v>部屋定員（収容人員）_調理室1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0</v>
          </cell>
          <cell r="GV251">
            <v>0</v>
          </cell>
          <cell r="GW251">
            <v>0</v>
          </cell>
          <cell r="GX251">
            <v>0</v>
          </cell>
          <cell r="GY251">
            <v>0</v>
          </cell>
          <cell r="GZ251">
            <v>0</v>
          </cell>
          <cell r="HA251">
            <v>0</v>
          </cell>
          <cell r="HB251">
            <v>0</v>
          </cell>
          <cell r="HC251">
            <v>0</v>
          </cell>
          <cell r="HD251">
            <v>0</v>
          </cell>
          <cell r="HE251">
            <v>0</v>
          </cell>
          <cell r="HF251">
            <v>0</v>
          </cell>
          <cell r="HG251">
            <v>0</v>
          </cell>
          <cell r="HH251">
            <v>0</v>
          </cell>
          <cell r="HI251">
            <v>0</v>
          </cell>
          <cell r="HJ251">
            <v>0</v>
          </cell>
          <cell r="HK251">
            <v>0</v>
          </cell>
          <cell r="HL251">
            <v>0</v>
          </cell>
          <cell r="HM251">
            <v>0</v>
          </cell>
          <cell r="HN251">
            <v>0</v>
          </cell>
          <cell r="HO251">
            <v>0</v>
          </cell>
          <cell r="HP251">
            <v>0</v>
          </cell>
          <cell r="HQ251">
            <v>0</v>
          </cell>
          <cell r="HR251">
            <v>0</v>
          </cell>
          <cell r="HS251">
            <v>0</v>
          </cell>
          <cell r="HT251">
            <v>0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0</v>
          </cell>
          <cell r="IF251">
            <v>0</v>
          </cell>
          <cell r="IG251">
            <v>0</v>
          </cell>
          <cell r="IH251">
            <v>0</v>
          </cell>
        </row>
        <row r="252">
          <cell r="A252" t="str">
            <v>部屋定員（収容人員）_調理室2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0</v>
          </cell>
          <cell r="GV252">
            <v>0</v>
          </cell>
          <cell r="GW252">
            <v>0</v>
          </cell>
          <cell r="GX252">
            <v>0</v>
          </cell>
          <cell r="GY252">
            <v>0</v>
          </cell>
          <cell r="GZ252">
            <v>0</v>
          </cell>
          <cell r="HA252">
            <v>0</v>
          </cell>
          <cell r="HB252">
            <v>0</v>
          </cell>
          <cell r="HC252">
            <v>0</v>
          </cell>
          <cell r="HD252">
            <v>0</v>
          </cell>
          <cell r="HE252">
            <v>0</v>
          </cell>
          <cell r="HF252">
            <v>0</v>
          </cell>
          <cell r="HG252">
            <v>0</v>
          </cell>
          <cell r="HH252">
            <v>0</v>
          </cell>
          <cell r="HI252">
            <v>0</v>
          </cell>
          <cell r="HJ252">
            <v>0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0</v>
          </cell>
          <cell r="HP252">
            <v>0</v>
          </cell>
          <cell r="HQ252">
            <v>0</v>
          </cell>
          <cell r="HR252">
            <v>0</v>
          </cell>
          <cell r="HS252">
            <v>0</v>
          </cell>
          <cell r="HT252">
            <v>0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0</v>
          </cell>
          <cell r="IF252">
            <v>0</v>
          </cell>
          <cell r="IG252">
            <v>0</v>
          </cell>
          <cell r="IH252">
            <v>0</v>
          </cell>
        </row>
        <row r="253">
          <cell r="A253" t="str">
            <v>部屋定員（収容人員）_調理室3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</row>
        <row r="254">
          <cell r="A254" t="str">
            <v>部屋定員（収容人員）_調理室4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>
            <v>0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0</v>
          </cell>
          <cell r="GY254">
            <v>0</v>
          </cell>
          <cell r="GZ254">
            <v>0</v>
          </cell>
          <cell r="HA254">
            <v>0</v>
          </cell>
          <cell r="HB254">
            <v>0</v>
          </cell>
          <cell r="HC254">
            <v>0</v>
          </cell>
          <cell r="HD254">
            <v>0</v>
          </cell>
          <cell r="HE254">
            <v>0</v>
          </cell>
          <cell r="HF254">
            <v>0</v>
          </cell>
          <cell r="HG254">
            <v>0</v>
          </cell>
          <cell r="HH254">
            <v>0</v>
          </cell>
          <cell r="HI254">
            <v>0</v>
          </cell>
          <cell r="HJ254">
            <v>0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0</v>
          </cell>
          <cell r="HP254">
            <v>0</v>
          </cell>
          <cell r="HQ254">
            <v>0</v>
          </cell>
          <cell r="HR254">
            <v>0</v>
          </cell>
          <cell r="HS254">
            <v>0</v>
          </cell>
          <cell r="HT254">
            <v>0</v>
          </cell>
          <cell r="HU254">
            <v>0</v>
          </cell>
          <cell r="HV254">
            <v>0</v>
          </cell>
          <cell r="HW254">
            <v>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0</v>
          </cell>
          <cell r="IF254">
            <v>0</v>
          </cell>
          <cell r="IG254">
            <v>0</v>
          </cell>
          <cell r="IH254">
            <v>0</v>
          </cell>
        </row>
        <row r="255">
          <cell r="A255" t="str">
            <v>部屋定員（収容人員）_調理室5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U255">
            <v>0</v>
          </cell>
          <cell r="GV255">
            <v>0</v>
          </cell>
          <cell r="GW255">
            <v>0</v>
          </cell>
          <cell r="GX255">
            <v>0</v>
          </cell>
          <cell r="GY255">
            <v>0</v>
          </cell>
          <cell r="GZ255">
            <v>0</v>
          </cell>
          <cell r="HA255">
            <v>0</v>
          </cell>
          <cell r="HB255">
            <v>0</v>
          </cell>
          <cell r="HC255">
            <v>0</v>
          </cell>
          <cell r="HD255">
            <v>0</v>
          </cell>
          <cell r="HE255">
            <v>0</v>
          </cell>
          <cell r="HF255">
            <v>0</v>
          </cell>
          <cell r="HG255">
            <v>0</v>
          </cell>
          <cell r="HH255">
            <v>0</v>
          </cell>
          <cell r="HI255">
            <v>0</v>
          </cell>
          <cell r="HJ255">
            <v>0</v>
          </cell>
          <cell r="HK255">
            <v>0</v>
          </cell>
          <cell r="HL255">
            <v>0</v>
          </cell>
          <cell r="HM255">
            <v>0</v>
          </cell>
          <cell r="HN255">
            <v>0</v>
          </cell>
          <cell r="HO255">
            <v>0</v>
          </cell>
          <cell r="HP255">
            <v>0</v>
          </cell>
          <cell r="HQ255">
            <v>0</v>
          </cell>
          <cell r="HR255">
            <v>0</v>
          </cell>
          <cell r="HS255">
            <v>0</v>
          </cell>
          <cell r="HT255">
            <v>0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0</v>
          </cell>
          <cell r="IC255">
            <v>0</v>
          </cell>
          <cell r="ID255">
            <v>0</v>
          </cell>
          <cell r="IE255">
            <v>0</v>
          </cell>
          <cell r="IF255">
            <v>0</v>
          </cell>
          <cell r="IG255">
            <v>0</v>
          </cell>
          <cell r="IH255">
            <v>0</v>
          </cell>
        </row>
        <row r="256">
          <cell r="A256" t="str">
            <v>部屋定員（収容人員）_その他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0</v>
          </cell>
          <cell r="GH256">
            <v>0</v>
          </cell>
          <cell r="GI256">
            <v>0</v>
          </cell>
          <cell r="GJ256">
            <v>0</v>
          </cell>
          <cell r="GK256">
            <v>0</v>
          </cell>
          <cell r="GL256">
            <v>0</v>
          </cell>
          <cell r="GM256">
            <v>0</v>
          </cell>
          <cell r="GN256">
            <v>0</v>
          </cell>
          <cell r="GO256">
            <v>0</v>
          </cell>
          <cell r="GP256">
            <v>0</v>
          </cell>
          <cell r="GQ256">
            <v>0</v>
          </cell>
          <cell r="GR256">
            <v>0</v>
          </cell>
          <cell r="GS256">
            <v>0</v>
          </cell>
          <cell r="GT256">
            <v>0</v>
          </cell>
          <cell r="GU256">
            <v>0</v>
          </cell>
          <cell r="GV256">
            <v>0</v>
          </cell>
          <cell r="GW256">
            <v>0</v>
          </cell>
          <cell r="GX256">
            <v>0</v>
          </cell>
          <cell r="GY256">
            <v>0</v>
          </cell>
          <cell r="GZ256">
            <v>0</v>
          </cell>
          <cell r="HA256">
            <v>0</v>
          </cell>
          <cell r="HB256">
            <v>0</v>
          </cell>
          <cell r="HC256">
            <v>0</v>
          </cell>
          <cell r="HD256">
            <v>0</v>
          </cell>
          <cell r="HE256">
            <v>0</v>
          </cell>
          <cell r="HF256">
            <v>0</v>
          </cell>
          <cell r="HG256">
            <v>0</v>
          </cell>
          <cell r="HH256">
            <v>0</v>
          </cell>
          <cell r="HI256">
            <v>0</v>
          </cell>
          <cell r="HJ256">
            <v>0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0</v>
          </cell>
          <cell r="HR256">
            <v>0</v>
          </cell>
          <cell r="HS256">
            <v>0</v>
          </cell>
          <cell r="HT256">
            <v>0</v>
          </cell>
          <cell r="HU256">
            <v>0</v>
          </cell>
          <cell r="HV256">
            <v>0</v>
          </cell>
          <cell r="HW256">
            <v>0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0</v>
          </cell>
          <cell r="IF256">
            <v>0</v>
          </cell>
          <cell r="IG256">
            <v>0</v>
          </cell>
          <cell r="IH256">
            <v>0</v>
          </cell>
        </row>
        <row r="257">
          <cell r="A257" t="str">
            <v>部屋定員（収容人員）_音楽室2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>
            <v>0</v>
          </cell>
          <cell r="GN257">
            <v>0</v>
          </cell>
          <cell r="GO257">
            <v>0</v>
          </cell>
          <cell r="GP257">
            <v>0</v>
          </cell>
          <cell r="GQ257">
            <v>0</v>
          </cell>
          <cell r="GR257">
            <v>0</v>
          </cell>
          <cell r="GS257">
            <v>0</v>
          </cell>
          <cell r="GT257">
            <v>0</v>
          </cell>
          <cell r="GU257">
            <v>0</v>
          </cell>
          <cell r="GV257">
            <v>0</v>
          </cell>
          <cell r="GW257">
            <v>0</v>
          </cell>
          <cell r="GX257">
            <v>0</v>
          </cell>
          <cell r="GY257">
            <v>0</v>
          </cell>
          <cell r="GZ257">
            <v>0</v>
          </cell>
          <cell r="HA257">
            <v>0</v>
          </cell>
          <cell r="HB257">
            <v>0</v>
          </cell>
          <cell r="HC257">
            <v>0</v>
          </cell>
          <cell r="HD257">
            <v>0</v>
          </cell>
          <cell r="HE257">
            <v>0</v>
          </cell>
          <cell r="HF257">
            <v>0</v>
          </cell>
          <cell r="HG257">
            <v>0</v>
          </cell>
          <cell r="HH257">
            <v>0</v>
          </cell>
          <cell r="HI257">
            <v>0</v>
          </cell>
          <cell r="HJ257">
            <v>0</v>
          </cell>
          <cell r="HK257">
            <v>0</v>
          </cell>
          <cell r="HL257">
            <v>0</v>
          </cell>
          <cell r="HM257">
            <v>0</v>
          </cell>
          <cell r="HN257">
            <v>0</v>
          </cell>
          <cell r="HO257">
            <v>0</v>
          </cell>
          <cell r="HP257">
            <v>0</v>
          </cell>
          <cell r="HQ257">
            <v>0</v>
          </cell>
          <cell r="HR257">
            <v>0</v>
          </cell>
          <cell r="HS257">
            <v>0</v>
          </cell>
          <cell r="HT257">
            <v>0</v>
          </cell>
          <cell r="HU257">
            <v>0</v>
          </cell>
          <cell r="HV257">
            <v>0</v>
          </cell>
          <cell r="HW257">
            <v>0</v>
          </cell>
          <cell r="HX257">
            <v>0</v>
          </cell>
          <cell r="HY257">
            <v>0</v>
          </cell>
          <cell r="HZ257">
            <v>0</v>
          </cell>
          <cell r="IA257">
            <v>0</v>
          </cell>
          <cell r="IB257">
            <v>0</v>
          </cell>
          <cell r="IC257">
            <v>0</v>
          </cell>
          <cell r="ID257">
            <v>0</v>
          </cell>
          <cell r="IE257">
            <v>0</v>
          </cell>
          <cell r="IF257">
            <v>0</v>
          </cell>
          <cell r="IG257">
            <v>0</v>
          </cell>
          <cell r="IH257">
            <v>0</v>
          </cell>
        </row>
        <row r="258">
          <cell r="A258" t="str">
            <v>部屋定員（収容人員）_音楽室3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0</v>
          </cell>
          <cell r="HA258">
            <v>0</v>
          </cell>
          <cell r="HB258">
            <v>0</v>
          </cell>
          <cell r="HC258">
            <v>0</v>
          </cell>
          <cell r="HD258">
            <v>0</v>
          </cell>
          <cell r="HE258">
            <v>0</v>
          </cell>
          <cell r="HF258">
            <v>0</v>
          </cell>
          <cell r="HG258">
            <v>0</v>
          </cell>
          <cell r="HH258">
            <v>0</v>
          </cell>
          <cell r="HI258">
            <v>0</v>
          </cell>
          <cell r="HJ258">
            <v>0</v>
          </cell>
          <cell r="HK258">
            <v>0</v>
          </cell>
          <cell r="HL258">
            <v>0</v>
          </cell>
          <cell r="HM258">
            <v>0</v>
          </cell>
          <cell r="HN258">
            <v>0</v>
          </cell>
          <cell r="HO258">
            <v>0</v>
          </cell>
          <cell r="HP258">
            <v>0</v>
          </cell>
          <cell r="HQ258">
            <v>0</v>
          </cell>
          <cell r="HR258">
            <v>0</v>
          </cell>
          <cell r="HS258">
            <v>0</v>
          </cell>
          <cell r="HT258">
            <v>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0</v>
          </cell>
          <cell r="IF258">
            <v>0</v>
          </cell>
          <cell r="IG258">
            <v>0</v>
          </cell>
          <cell r="IH258">
            <v>0</v>
          </cell>
        </row>
        <row r="259">
          <cell r="A259" t="str">
            <v>部屋定員（収容人員）_音楽室4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0</v>
          </cell>
          <cell r="GY259">
            <v>0</v>
          </cell>
          <cell r="GZ259">
            <v>0</v>
          </cell>
          <cell r="HA259">
            <v>0</v>
          </cell>
          <cell r="HB259">
            <v>0</v>
          </cell>
          <cell r="HC259">
            <v>0</v>
          </cell>
          <cell r="HD259">
            <v>0</v>
          </cell>
          <cell r="HE259">
            <v>0</v>
          </cell>
          <cell r="HF259">
            <v>0</v>
          </cell>
          <cell r="HG259">
            <v>0</v>
          </cell>
          <cell r="HH259">
            <v>0</v>
          </cell>
          <cell r="HI259">
            <v>0</v>
          </cell>
          <cell r="HJ259">
            <v>0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0</v>
          </cell>
          <cell r="HP259">
            <v>0</v>
          </cell>
          <cell r="HQ259">
            <v>0</v>
          </cell>
          <cell r="HR259">
            <v>0</v>
          </cell>
          <cell r="HS259">
            <v>0</v>
          </cell>
          <cell r="HT259">
            <v>0</v>
          </cell>
          <cell r="HU259">
            <v>0</v>
          </cell>
          <cell r="HV259">
            <v>0</v>
          </cell>
          <cell r="HW259">
            <v>0</v>
          </cell>
          <cell r="HX259">
            <v>0</v>
          </cell>
          <cell r="HY259">
            <v>0</v>
          </cell>
          <cell r="HZ259">
            <v>0</v>
          </cell>
          <cell r="IA259">
            <v>0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0</v>
          </cell>
        </row>
        <row r="260">
          <cell r="A260" t="str">
            <v>部屋定員（収容人員）_音楽室5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0</v>
          </cell>
          <cell r="GR260">
            <v>0</v>
          </cell>
          <cell r="GS260">
            <v>0</v>
          </cell>
          <cell r="GT260">
            <v>0</v>
          </cell>
          <cell r="GU260">
            <v>0</v>
          </cell>
          <cell r="GV260">
            <v>0</v>
          </cell>
          <cell r="GW260">
            <v>0</v>
          </cell>
          <cell r="GX260">
            <v>0</v>
          </cell>
          <cell r="GY260">
            <v>0</v>
          </cell>
          <cell r="GZ260">
            <v>0</v>
          </cell>
          <cell r="HA260">
            <v>0</v>
          </cell>
          <cell r="HB260">
            <v>0</v>
          </cell>
          <cell r="HC260">
            <v>0</v>
          </cell>
          <cell r="HD260">
            <v>0</v>
          </cell>
          <cell r="HE260">
            <v>0</v>
          </cell>
          <cell r="HF260">
            <v>0</v>
          </cell>
          <cell r="HG260">
            <v>0</v>
          </cell>
          <cell r="HH260">
            <v>0</v>
          </cell>
          <cell r="HI260">
            <v>0</v>
          </cell>
          <cell r="HJ260">
            <v>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0</v>
          </cell>
          <cell r="HP260">
            <v>0</v>
          </cell>
          <cell r="HQ260">
            <v>0</v>
          </cell>
          <cell r="HR260">
            <v>0</v>
          </cell>
          <cell r="HS260">
            <v>0</v>
          </cell>
          <cell r="HT260">
            <v>0</v>
          </cell>
          <cell r="HU260">
            <v>0</v>
          </cell>
          <cell r="HV260">
            <v>0</v>
          </cell>
          <cell r="HW260">
            <v>0</v>
          </cell>
          <cell r="HX260">
            <v>0</v>
          </cell>
          <cell r="HY260">
            <v>0</v>
          </cell>
          <cell r="HZ260">
            <v>0</v>
          </cell>
          <cell r="IA260">
            <v>0</v>
          </cell>
          <cell r="IB260">
            <v>0</v>
          </cell>
          <cell r="IC260">
            <v>0</v>
          </cell>
          <cell r="ID260">
            <v>0</v>
          </cell>
          <cell r="IE260">
            <v>0</v>
          </cell>
          <cell r="IF260">
            <v>0</v>
          </cell>
          <cell r="IG260">
            <v>0</v>
          </cell>
          <cell r="IH260">
            <v>0</v>
          </cell>
        </row>
        <row r="261">
          <cell r="A261" t="str">
            <v>部屋定員（収容人員）_工作・工芸室1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</row>
        <row r="262">
          <cell r="A262" t="str">
            <v>部屋定員（収容人員）_工作・工芸室2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0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0</v>
          </cell>
          <cell r="GY262">
            <v>0</v>
          </cell>
          <cell r="GZ262">
            <v>0</v>
          </cell>
          <cell r="HA262">
            <v>0</v>
          </cell>
          <cell r="HB262">
            <v>0</v>
          </cell>
          <cell r="HC262">
            <v>0</v>
          </cell>
          <cell r="HD262">
            <v>0</v>
          </cell>
          <cell r="HE262">
            <v>0</v>
          </cell>
          <cell r="HF262">
            <v>0</v>
          </cell>
          <cell r="HG262">
            <v>0</v>
          </cell>
          <cell r="HH262">
            <v>0</v>
          </cell>
          <cell r="HI262">
            <v>0</v>
          </cell>
          <cell r="HJ262">
            <v>0</v>
          </cell>
          <cell r="HK262">
            <v>0</v>
          </cell>
          <cell r="HL262">
            <v>0</v>
          </cell>
          <cell r="HM262">
            <v>0</v>
          </cell>
          <cell r="HN262">
            <v>0</v>
          </cell>
          <cell r="HO262">
            <v>0</v>
          </cell>
          <cell r="HP262">
            <v>0</v>
          </cell>
          <cell r="HQ262">
            <v>0</v>
          </cell>
          <cell r="HR262">
            <v>0</v>
          </cell>
          <cell r="HS262">
            <v>0</v>
          </cell>
          <cell r="HT262">
            <v>0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0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0</v>
          </cell>
        </row>
        <row r="263">
          <cell r="A263" t="str">
            <v>部屋定員（収容人員）_工作・工芸室3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0</v>
          </cell>
          <cell r="GV263">
            <v>0</v>
          </cell>
          <cell r="GW263">
            <v>0</v>
          </cell>
          <cell r="GX263">
            <v>0</v>
          </cell>
          <cell r="GY263">
            <v>0</v>
          </cell>
          <cell r="GZ263">
            <v>0</v>
          </cell>
          <cell r="HA263">
            <v>0</v>
          </cell>
          <cell r="HB263">
            <v>0</v>
          </cell>
          <cell r="HC263">
            <v>0</v>
          </cell>
          <cell r="HD263">
            <v>0</v>
          </cell>
          <cell r="HE263">
            <v>0</v>
          </cell>
          <cell r="HF263">
            <v>0</v>
          </cell>
          <cell r="HG263">
            <v>0</v>
          </cell>
          <cell r="HH263">
            <v>0</v>
          </cell>
          <cell r="HI263">
            <v>0</v>
          </cell>
          <cell r="HJ263">
            <v>0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0</v>
          </cell>
          <cell r="HP263">
            <v>0</v>
          </cell>
          <cell r="HQ263">
            <v>0</v>
          </cell>
          <cell r="HR263">
            <v>0</v>
          </cell>
          <cell r="HS263">
            <v>0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0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0</v>
          </cell>
          <cell r="IF263">
            <v>0</v>
          </cell>
          <cell r="IG263">
            <v>0</v>
          </cell>
          <cell r="IH263">
            <v>0</v>
          </cell>
        </row>
        <row r="264">
          <cell r="A264" t="str">
            <v>部屋定員（収容人員）_工作・工芸室4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</row>
        <row r="265">
          <cell r="A265" t="str">
            <v>部屋定員（収容人員）_工作・工芸室5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</row>
        <row r="266">
          <cell r="A266" t="str">
            <v>部屋定員（収容人員）_視聴覚室1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0</v>
          </cell>
          <cell r="GW266">
            <v>0</v>
          </cell>
          <cell r="GX266">
            <v>0</v>
          </cell>
          <cell r="GY266">
            <v>0</v>
          </cell>
          <cell r="GZ266">
            <v>0</v>
          </cell>
          <cell r="HA266">
            <v>0</v>
          </cell>
          <cell r="HB266">
            <v>0</v>
          </cell>
          <cell r="HC266">
            <v>0</v>
          </cell>
          <cell r="HD266">
            <v>0</v>
          </cell>
          <cell r="HE266">
            <v>0</v>
          </cell>
          <cell r="HF266">
            <v>0</v>
          </cell>
          <cell r="HG266">
            <v>0</v>
          </cell>
          <cell r="HH266">
            <v>0</v>
          </cell>
          <cell r="HI266">
            <v>0</v>
          </cell>
          <cell r="HJ266">
            <v>0</v>
          </cell>
          <cell r="HK266">
            <v>0</v>
          </cell>
          <cell r="HL266">
            <v>0</v>
          </cell>
          <cell r="HM266">
            <v>0</v>
          </cell>
          <cell r="HN266">
            <v>0</v>
          </cell>
          <cell r="HO266">
            <v>0</v>
          </cell>
          <cell r="HP266">
            <v>0</v>
          </cell>
          <cell r="HQ266">
            <v>0</v>
          </cell>
          <cell r="HR266">
            <v>0</v>
          </cell>
          <cell r="HS266">
            <v>0</v>
          </cell>
          <cell r="HT266">
            <v>0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0</v>
          </cell>
          <cell r="IG266">
            <v>0</v>
          </cell>
          <cell r="IH266">
            <v>0</v>
          </cell>
        </row>
        <row r="267">
          <cell r="A267" t="str">
            <v>部屋定員（収容人員）_視聴覚室2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0</v>
          </cell>
          <cell r="GY267">
            <v>0</v>
          </cell>
          <cell r="GZ267">
            <v>0</v>
          </cell>
          <cell r="HA267">
            <v>0</v>
          </cell>
          <cell r="HB267">
            <v>0</v>
          </cell>
          <cell r="HC267">
            <v>0</v>
          </cell>
          <cell r="HD267">
            <v>0</v>
          </cell>
          <cell r="HE267">
            <v>0</v>
          </cell>
          <cell r="HF267">
            <v>0</v>
          </cell>
          <cell r="HG267">
            <v>0</v>
          </cell>
          <cell r="HH267">
            <v>0</v>
          </cell>
          <cell r="HI267">
            <v>0</v>
          </cell>
          <cell r="HJ267">
            <v>0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0</v>
          </cell>
          <cell r="HQ267">
            <v>0</v>
          </cell>
          <cell r="HR267">
            <v>0</v>
          </cell>
          <cell r="HS267">
            <v>0</v>
          </cell>
          <cell r="HT267">
            <v>0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0</v>
          </cell>
        </row>
        <row r="268">
          <cell r="A268" t="str">
            <v>部屋定員（収容人員）_視聴覚室3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0</v>
          </cell>
          <cell r="GV268">
            <v>0</v>
          </cell>
          <cell r="GW268">
            <v>0</v>
          </cell>
          <cell r="GX268">
            <v>0</v>
          </cell>
          <cell r="GY268">
            <v>0</v>
          </cell>
          <cell r="GZ268">
            <v>0</v>
          </cell>
          <cell r="HA268">
            <v>0</v>
          </cell>
          <cell r="HB268">
            <v>0</v>
          </cell>
          <cell r="HC268">
            <v>0</v>
          </cell>
          <cell r="HD268">
            <v>0</v>
          </cell>
          <cell r="HE268">
            <v>0</v>
          </cell>
          <cell r="HF268">
            <v>0</v>
          </cell>
          <cell r="HG268">
            <v>0</v>
          </cell>
          <cell r="HH268">
            <v>0</v>
          </cell>
          <cell r="HI268">
            <v>0</v>
          </cell>
          <cell r="HJ268">
            <v>0</v>
          </cell>
          <cell r="HK268">
            <v>0</v>
          </cell>
          <cell r="HL268">
            <v>0</v>
          </cell>
          <cell r="HM268">
            <v>0</v>
          </cell>
          <cell r="HN268">
            <v>0</v>
          </cell>
          <cell r="HO268">
            <v>0</v>
          </cell>
          <cell r="HP268">
            <v>0</v>
          </cell>
          <cell r="HQ268">
            <v>0</v>
          </cell>
          <cell r="HR268">
            <v>0</v>
          </cell>
          <cell r="HS268">
            <v>0</v>
          </cell>
          <cell r="HT268">
            <v>0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0</v>
          </cell>
          <cell r="IF268">
            <v>0</v>
          </cell>
          <cell r="IG268">
            <v>0</v>
          </cell>
          <cell r="IH268">
            <v>0</v>
          </cell>
        </row>
        <row r="269">
          <cell r="A269" t="str">
            <v>部屋定員（収容人員）_視聴覚室4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0</v>
          </cell>
          <cell r="GR269">
            <v>0</v>
          </cell>
          <cell r="GS269">
            <v>0</v>
          </cell>
          <cell r="GT269">
            <v>0</v>
          </cell>
          <cell r="GU269">
            <v>0</v>
          </cell>
          <cell r="GV269">
            <v>0</v>
          </cell>
          <cell r="GW269">
            <v>0</v>
          </cell>
          <cell r="GX269">
            <v>0</v>
          </cell>
          <cell r="GY269">
            <v>0</v>
          </cell>
          <cell r="GZ269">
            <v>0</v>
          </cell>
          <cell r="HA269">
            <v>0</v>
          </cell>
          <cell r="HB269">
            <v>0</v>
          </cell>
          <cell r="HC269">
            <v>0</v>
          </cell>
          <cell r="HD269">
            <v>0</v>
          </cell>
          <cell r="HE269">
            <v>0</v>
          </cell>
          <cell r="HF269">
            <v>0</v>
          </cell>
          <cell r="HG269">
            <v>0</v>
          </cell>
          <cell r="HH269">
            <v>0</v>
          </cell>
          <cell r="HI269">
            <v>0</v>
          </cell>
          <cell r="HJ269">
            <v>0</v>
          </cell>
          <cell r="HK269">
            <v>0</v>
          </cell>
          <cell r="HL269">
            <v>0</v>
          </cell>
          <cell r="HM269">
            <v>0</v>
          </cell>
          <cell r="HN269">
            <v>0</v>
          </cell>
          <cell r="HO269">
            <v>0</v>
          </cell>
          <cell r="HP269">
            <v>0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0</v>
          </cell>
          <cell r="HX269">
            <v>0</v>
          </cell>
          <cell r="HY269">
            <v>0</v>
          </cell>
          <cell r="HZ269">
            <v>0</v>
          </cell>
          <cell r="IA269">
            <v>0</v>
          </cell>
          <cell r="IB269">
            <v>0</v>
          </cell>
          <cell r="IC269">
            <v>0</v>
          </cell>
          <cell r="ID269">
            <v>0</v>
          </cell>
          <cell r="IE269">
            <v>0</v>
          </cell>
          <cell r="IF269">
            <v>0</v>
          </cell>
          <cell r="IG269">
            <v>0</v>
          </cell>
          <cell r="IH269">
            <v>0</v>
          </cell>
        </row>
        <row r="270">
          <cell r="A270" t="str">
            <v>部屋定員（収容人員）_視聴覚室5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</v>
          </cell>
          <cell r="GF270">
            <v>0</v>
          </cell>
          <cell r="GG270">
            <v>0</v>
          </cell>
          <cell r="GH270">
            <v>0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0</v>
          </cell>
          <cell r="GR270">
            <v>0</v>
          </cell>
          <cell r="GS270">
            <v>0</v>
          </cell>
          <cell r="GT270">
            <v>0</v>
          </cell>
          <cell r="GU270">
            <v>0</v>
          </cell>
          <cell r="GV270">
            <v>0</v>
          </cell>
          <cell r="GW270">
            <v>0</v>
          </cell>
          <cell r="GX270">
            <v>0</v>
          </cell>
          <cell r="GY270">
            <v>0</v>
          </cell>
          <cell r="GZ270">
            <v>0</v>
          </cell>
          <cell r="HA270">
            <v>0</v>
          </cell>
          <cell r="HB270">
            <v>0</v>
          </cell>
          <cell r="HC270">
            <v>0</v>
          </cell>
          <cell r="HD270">
            <v>0</v>
          </cell>
          <cell r="HE270">
            <v>0</v>
          </cell>
          <cell r="HF270">
            <v>0</v>
          </cell>
          <cell r="HG270">
            <v>0</v>
          </cell>
          <cell r="HH270">
            <v>0</v>
          </cell>
          <cell r="HI270">
            <v>0</v>
          </cell>
          <cell r="HJ270">
            <v>0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0</v>
          </cell>
          <cell r="HP270">
            <v>0</v>
          </cell>
          <cell r="HQ270">
            <v>0</v>
          </cell>
          <cell r="HR270">
            <v>0</v>
          </cell>
          <cell r="HS270">
            <v>0</v>
          </cell>
          <cell r="HT270">
            <v>0</v>
          </cell>
          <cell r="HU270">
            <v>0</v>
          </cell>
          <cell r="HV270">
            <v>0</v>
          </cell>
          <cell r="HW270">
            <v>0</v>
          </cell>
          <cell r="HX270">
            <v>0</v>
          </cell>
          <cell r="HY270">
            <v>0</v>
          </cell>
          <cell r="HZ270">
            <v>0</v>
          </cell>
          <cell r="IA270">
            <v>0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0</v>
          </cell>
        </row>
        <row r="271">
          <cell r="A271" t="str">
            <v>部屋定員（収容人員）_運動室1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</row>
        <row r="272">
          <cell r="A272" t="str">
            <v>部屋定員（収容人員）_運動室2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0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0</v>
          </cell>
          <cell r="GY272">
            <v>0</v>
          </cell>
          <cell r="GZ272">
            <v>0</v>
          </cell>
          <cell r="HA272">
            <v>0</v>
          </cell>
          <cell r="HB272">
            <v>0</v>
          </cell>
          <cell r="HC272">
            <v>0</v>
          </cell>
          <cell r="HD272">
            <v>0</v>
          </cell>
          <cell r="HE272">
            <v>0</v>
          </cell>
          <cell r="HF272">
            <v>0</v>
          </cell>
          <cell r="HG272">
            <v>0</v>
          </cell>
          <cell r="HH272">
            <v>0</v>
          </cell>
          <cell r="HI272">
            <v>0</v>
          </cell>
          <cell r="HJ272">
            <v>0</v>
          </cell>
          <cell r="HK272">
            <v>0</v>
          </cell>
          <cell r="HL272">
            <v>0</v>
          </cell>
          <cell r="HM272">
            <v>0</v>
          </cell>
          <cell r="HN272">
            <v>0</v>
          </cell>
          <cell r="HO272">
            <v>0</v>
          </cell>
          <cell r="HP272">
            <v>0</v>
          </cell>
          <cell r="HQ272">
            <v>0</v>
          </cell>
          <cell r="HR272">
            <v>0</v>
          </cell>
          <cell r="HS272">
            <v>0</v>
          </cell>
          <cell r="HT272">
            <v>0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0</v>
          </cell>
          <cell r="IC272">
            <v>0</v>
          </cell>
          <cell r="ID272">
            <v>0</v>
          </cell>
          <cell r="IE272">
            <v>0</v>
          </cell>
          <cell r="IF272">
            <v>0</v>
          </cell>
          <cell r="IG272">
            <v>0</v>
          </cell>
          <cell r="IH272">
            <v>0</v>
          </cell>
        </row>
        <row r="273">
          <cell r="A273" t="str">
            <v>部屋定員（収容人員）_運動室3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</row>
        <row r="274">
          <cell r="A274" t="str">
            <v>部屋定員（収容人員）_運動室4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0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0</v>
          </cell>
          <cell r="GY274">
            <v>0</v>
          </cell>
          <cell r="GZ274">
            <v>0</v>
          </cell>
          <cell r="HA274">
            <v>0</v>
          </cell>
          <cell r="HB274">
            <v>0</v>
          </cell>
          <cell r="HC274">
            <v>0</v>
          </cell>
          <cell r="HD274">
            <v>0</v>
          </cell>
          <cell r="HE274">
            <v>0</v>
          </cell>
          <cell r="HF274">
            <v>0</v>
          </cell>
          <cell r="HG274">
            <v>0</v>
          </cell>
          <cell r="HH274">
            <v>0</v>
          </cell>
          <cell r="HI274">
            <v>0</v>
          </cell>
          <cell r="HJ274">
            <v>0</v>
          </cell>
          <cell r="HK274">
            <v>0</v>
          </cell>
          <cell r="HL274">
            <v>0</v>
          </cell>
          <cell r="HM274">
            <v>0</v>
          </cell>
          <cell r="HN274">
            <v>0</v>
          </cell>
          <cell r="HO274">
            <v>0</v>
          </cell>
          <cell r="HP274">
            <v>0</v>
          </cell>
          <cell r="HQ274">
            <v>0</v>
          </cell>
          <cell r="HR274">
            <v>0</v>
          </cell>
          <cell r="HS274">
            <v>0</v>
          </cell>
          <cell r="HT274">
            <v>0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0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0</v>
          </cell>
        </row>
        <row r="275">
          <cell r="A275" t="str">
            <v>部屋定員（収容人員）_運動室5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0</v>
          </cell>
          <cell r="GY275">
            <v>0</v>
          </cell>
          <cell r="GZ275">
            <v>0</v>
          </cell>
          <cell r="HA275">
            <v>0</v>
          </cell>
          <cell r="HB275">
            <v>0</v>
          </cell>
          <cell r="HC275">
            <v>0</v>
          </cell>
          <cell r="HD275">
            <v>0</v>
          </cell>
          <cell r="HE275">
            <v>0</v>
          </cell>
          <cell r="HF275">
            <v>0</v>
          </cell>
          <cell r="HG275">
            <v>0</v>
          </cell>
          <cell r="HH275">
            <v>0</v>
          </cell>
          <cell r="HI275">
            <v>0</v>
          </cell>
          <cell r="HJ275">
            <v>0</v>
          </cell>
          <cell r="HK275">
            <v>0</v>
          </cell>
          <cell r="HL275">
            <v>0</v>
          </cell>
          <cell r="HM275">
            <v>0</v>
          </cell>
          <cell r="HN275">
            <v>0</v>
          </cell>
          <cell r="HO275">
            <v>0</v>
          </cell>
          <cell r="HP275">
            <v>0</v>
          </cell>
          <cell r="HQ275">
            <v>0</v>
          </cell>
          <cell r="HR275">
            <v>0</v>
          </cell>
          <cell r="HS275">
            <v>0</v>
          </cell>
          <cell r="HT275">
            <v>0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0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0</v>
          </cell>
        </row>
        <row r="276">
          <cell r="A276" t="str">
            <v>部屋定員（収容人員）_浴室・プール1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0</v>
          </cell>
          <cell r="GH276">
            <v>0</v>
          </cell>
          <cell r="GI276">
            <v>0</v>
          </cell>
          <cell r="GJ276">
            <v>0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0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0</v>
          </cell>
          <cell r="GY276">
            <v>0</v>
          </cell>
          <cell r="GZ276">
            <v>0</v>
          </cell>
          <cell r="HA276">
            <v>0</v>
          </cell>
          <cell r="HB276">
            <v>0</v>
          </cell>
          <cell r="HC276">
            <v>0</v>
          </cell>
          <cell r="HD276">
            <v>0</v>
          </cell>
          <cell r="HE276">
            <v>0</v>
          </cell>
          <cell r="HF276">
            <v>0</v>
          </cell>
          <cell r="HG276">
            <v>0</v>
          </cell>
          <cell r="HH276">
            <v>0</v>
          </cell>
          <cell r="HI276">
            <v>0</v>
          </cell>
          <cell r="HJ276">
            <v>0</v>
          </cell>
          <cell r="HK276">
            <v>0</v>
          </cell>
          <cell r="HL276">
            <v>0</v>
          </cell>
          <cell r="HM276">
            <v>0</v>
          </cell>
          <cell r="HN276">
            <v>0</v>
          </cell>
          <cell r="HO276">
            <v>0</v>
          </cell>
          <cell r="HP276">
            <v>0</v>
          </cell>
          <cell r="HQ276">
            <v>0</v>
          </cell>
          <cell r="HR276">
            <v>0</v>
          </cell>
          <cell r="HS276">
            <v>0</v>
          </cell>
          <cell r="HT276">
            <v>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0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0</v>
          </cell>
        </row>
        <row r="277">
          <cell r="A277" t="str">
            <v>部屋定員（収容人員）_浴室・プール2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0</v>
          </cell>
          <cell r="GS277">
            <v>0</v>
          </cell>
          <cell r="GT277">
            <v>0</v>
          </cell>
          <cell r="GU277">
            <v>0</v>
          </cell>
          <cell r="GV277">
            <v>0</v>
          </cell>
          <cell r="GW277">
            <v>0</v>
          </cell>
          <cell r="GX277">
            <v>0</v>
          </cell>
          <cell r="GY277">
            <v>0</v>
          </cell>
          <cell r="GZ277">
            <v>0</v>
          </cell>
          <cell r="HA277">
            <v>0</v>
          </cell>
          <cell r="HB277">
            <v>0</v>
          </cell>
          <cell r="HC277">
            <v>0</v>
          </cell>
          <cell r="HD277">
            <v>0</v>
          </cell>
          <cell r="HE277">
            <v>0</v>
          </cell>
          <cell r="HF277">
            <v>0</v>
          </cell>
          <cell r="HG277">
            <v>0</v>
          </cell>
          <cell r="HH277">
            <v>0</v>
          </cell>
          <cell r="HI277">
            <v>0</v>
          </cell>
          <cell r="HJ277">
            <v>0</v>
          </cell>
          <cell r="HK277">
            <v>0</v>
          </cell>
          <cell r="HL277">
            <v>0</v>
          </cell>
          <cell r="HM277">
            <v>0</v>
          </cell>
          <cell r="HN277">
            <v>0</v>
          </cell>
          <cell r="HO277">
            <v>0</v>
          </cell>
          <cell r="HP277">
            <v>0</v>
          </cell>
          <cell r="HQ277">
            <v>0</v>
          </cell>
          <cell r="HR277">
            <v>0</v>
          </cell>
          <cell r="HS277">
            <v>0</v>
          </cell>
          <cell r="HT277">
            <v>0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0</v>
          </cell>
          <cell r="IB277">
            <v>0</v>
          </cell>
          <cell r="IC277">
            <v>0</v>
          </cell>
          <cell r="ID277">
            <v>0</v>
          </cell>
          <cell r="IE277">
            <v>0</v>
          </cell>
          <cell r="IF277">
            <v>0</v>
          </cell>
          <cell r="IG277">
            <v>0</v>
          </cell>
          <cell r="IH277">
            <v>0</v>
          </cell>
        </row>
        <row r="278">
          <cell r="A278" t="str">
            <v>部屋定員（収容人員）_浴室・プール3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0</v>
          </cell>
          <cell r="HA278">
            <v>0</v>
          </cell>
          <cell r="HB278">
            <v>0</v>
          </cell>
          <cell r="HC278">
            <v>0</v>
          </cell>
          <cell r="HD278">
            <v>0</v>
          </cell>
          <cell r="HE278">
            <v>0</v>
          </cell>
          <cell r="HF278">
            <v>0</v>
          </cell>
          <cell r="HG278">
            <v>0</v>
          </cell>
          <cell r="HH278">
            <v>0</v>
          </cell>
          <cell r="HI278">
            <v>0</v>
          </cell>
          <cell r="HJ278">
            <v>0</v>
          </cell>
          <cell r="HK278">
            <v>0</v>
          </cell>
          <cell r="HL278">
            <v>0</v>
          </cell>
          <cell r="HM278">
            <v>0</v>
          </cell>
          <cell r="HN278">
            <v>0</v>
          </cell>
          <cell r="HO278">
            <v>0</v>
          </cell>
          <cell r="HP278">
            <v>0</v>
          </cell>
          <cell r="HQ278">
            <v>0</v>
          </cell>
          <cell r="HR278">
            <v>0</v>
          </cell>
          <cell r="HS278">
            <v>0</v>
          </cell>
          <cell r="HT278">
            <v>0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</row>
        <row r="279">
          <cell r="A279" t="str">
            <v>部屋定員（収容人員）_浴室・プール4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>
            <v>0</v>
          </cell>
          <cell r="GN279">
            <v>0</v>
          </cell>
          <cell r="GO279">
            <v>0</v>
          </cell>
          <cell r="GP279">
            <v>0</v>
          </cell>
          <cell r="GQ279">
            <v>0</v>
          </cell>
          <cell r="GR279">
            <v>0</v>
          </cell>
          <cell r="GS279">
            <v>0</v>
          </cell>
          <cell r="GT279">
            <v>0</v>
          </cell>
          <cell r="GU279">
            <v>0</v>
          </cell>
          <cell r="GV279">
            <v>0</v>
          </cell>
          <cell r="GW279">
            <v>0</v>
          </cell>
          <cell r="GX279">
            <v>0</v>
          </cell>
          <cell r="GY279">
            <v>0</v>
          </cell>
          <cell r="GZ279">
            <v>0</v>
          </cell>
          <cell r="HA279">
            <v>0</v>
          </cell>
          <cell r="HB279">
            <v>0</v>
          </cell>
          <cell r="HC279">
            <v>0</v>
          </cell>
          <cell r="HD279">
            <v>0</v>
          </cell>
          <cell r="HE279">
            <v>0</v>
          </cell>
          <cell r="HF279">
            <v>0</v>
          </cell>
          <cell r="HG279">
            <v>0</v>
          </cell>
          <cell r="HH279">
            <v>0</v>
          </cell>
          <cell r="HI279">
            <v>0</v>
          </cell>
          <cell r="HJ279">
            <v>0</v>
          </cell>
          <cell r="HK279">
            <v>0</v>
          </cell>
          <cell r="HL279">
            <v>0</v>
          </cell>
          <cell r="HM279">
            <v>0</v>
          </cell>
          <cell r="HN279">
            <v>0</v>
          </cell>
          <cell r="HO279">
            <v>0</v>
          </cell>
          <cell r="HP279">
            <v>0</v>
          </cell>
          <cell r="HQ279">
            <v>0</v>
          </cell>
          <cell r="HR279">
            <v>0</v>
          </cell>
          <cell r="HS279">
            <v>0</v>
          </cell>
          <cell r="HT279">
            <v>0</v>
          </cell>
          <cell r="HU279">
            <v>0</v>
          </cell>
          <cell r="HV279">
            <v>0</v>
          </cell>
          <cell r="HW279">
            <v>0</v>
          </cell>
          <cell r="HX279">
            <v>0</v>
          </cell>
          <cell r="HY279">
            <v>0</v>
          </cell>
          <cell r="HZ279">
            <v>0</v>
          </cell>
          <cell r="IA279">
            <v>0</v>
          </cell>
          <cell r="IB279">
            <v>0</v>
          </cell>
          <cell r="IC279">
            <v>0</v>
          </cell>
          <cell r="ID279">
            <v>0</v>
          </cell>
          <cell r="IE279">
            <v>0</v>
          </cell>
          <cell r="IF279">
            <v>0</v>
          </cell>
          <cell r="IG279">
            <v>0</v>
          </cell>
          <cell r="IH279">
            <v>0</v>
          </cell>
        </row>
        <row r="280">
          <cell r="A280" t="str">
            <v>部屋定員（収容人員）_浴室・プール5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0</v>
          </cell>
          <cell r="GW280">
            <v>0</v>
          </cell>
          <cell r="GX280">
            <v>0</v>
          </cell>
          <cell r="GY280">
            <v>0</v>
          </cell>
          <cell r="GZ280">
            <v>0</v>
          </cell>
          <cell r="HA280">
            <v>0</v>
          </cell>
          <cell r="HB280">
            <v>0</v>
          </cell>
          <cell r="HC280">
            <v>0</v>
          </cell>
          <cell r="HD280">
            <v>0</v>
          </cell>
          <cell r="HE280">
            <v>0</v>
          </cell>
          <cell r="HF280">
            <v>0</v>
          </cell>
          <cell r="HG280">
            <v>0</v>
          </cell>
          <cell r="HH280">
            <v>0</v>
          </cell>
          <cell r="HI280">
            <v>0</v>
          </cell>
          <cell r="HJ280">
            <v>0</v>
          </cell>
          <cell r="HK280">
            <v>0</v>
          </cell>
          <cell r="HL280">
            <v>0</v>
          </cell>
          <cell r="HM280">
            <v>0</v>
          </cell>
          <cell r="HN280">
            <v>0</v>
          </cell>
          <cell r="HO280">
            <v>0</v>
          </cell>
          <cell r="HP280">
            <v>0</v>
          </cell>
          <cell r="HQ280">
            <v>0</v>
          </cell>
          <cell r="HR280">
            <v>0</v>
          </cell>
          <cell r="HS280">
            <v>0</v>
          </cell>
          <cell r="HT280">
            <v>0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0</v>
          </cell>
          <cell r="IG280">
            <v>0</v>
          </cell>
          <cell r="IH280">
            <v>0</v>
          </cell>
        </row>
        <row r="281">
          <cell r="A281" t="str">
            <v>部屋定員（収容人員）_保育室1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0</v>
          </cell>
          <cell r="GY281">
            <v>0</v>
          </cell>
          <cell r="GZ281">
            <v>0</v>
          </cell>
          <cell r="HA281">
            <v>0</v>
          </cell>
          <cell r="HB281">
            <v>0</v>
          </cell>
          <cell r="HC281">
            <v>0</v>
          </cell>
          <cell r="HD281">
            <v>0</v>
          </cell>
          <cell r="HE281">
            <v>0</v>
          </cell>
          <cell r="HF281">
            <v>0</v>
          </cell>
          <cell r="HG281">
            <v>0</v>
          </cell>
          <cell r="HH281">
            <v>0</v>
          </cell>
          <cell r="HI281">
            <v>0</v>
          </cell>
          <cell r="HJ281">
            <v>0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0</v>
          </cell>
          <cell r="HQ281">
            <v>0</v>
          </cell>
          <cell r="HR281">
            <v>0</v>
          </cell>
          <cell r="HS281">
            <v>0</v>
          </cell>
          <cell r="HT281">
            <v>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0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0</v>
          </cell>
        </row>
        <row r="282">
          <cell r="A282" t="str">
            <v>部屋定員（収容人員）_保育室2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0</v>
          </cell>
          <cell r="GG282">
            <v>0</v>
          </cell>
          <cell r="GH282">
            <v>0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0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0</v>
          </cell>
          <cell r="GY282">
            <v>0</v>
          </cell>
          <cell r="GZ282">
            <v>0</v>
          </cell>
          <cell r="HA282">
            <v>0</v>
          </cell>
          <cell r="HB282">
            <v>0</v>
          </cell>
          <cell r="HC282">
            <v>0</v>
          </cell>
          <cell r="HD282">
            <v>0</v>
          </cell>
          <cell r="HE282">
            <v>0</v>
          </cell>
          <cell r="HF282">
            <v>0</v>
          </cell>
          <cell r="HG282">
            <v>0</v>
          </cell>
          <cell r="HH282">
            <v>0</v>
          </cell>
          <cell r="HI282">
            <v>0</v>
          </cell>
          <cell r="HJ282">
            <v>0</v>
          </cell>
          <cell r="HK282">
            <v>0</v>
          </cell>
          <cell r="HL282">
            <v>0</v>
          </cell>
          <cell r="HM282">
            <v>0</v>
          </cell>
          <cell r="HN282">
            <v>0</v>
          </cell>
          <cell r="HO282">
            <v>0</v>
          </cell>
          <cell r="HP282">
            <v>0</v>
          </cell>
          <cell r="HQ282">
            <v>0</v>
          </cell>
          <cell r="HR282">
            <v>0</v>
          </cell>
          <cell r="HS282">
            <v>0</v>
          </cell>
          <cell r="HT282">
            <v>0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0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0</v>
          </cell>
        </row>
        <row r="283">
          <cell r="A283" t="str">
            <v>部屋定員（収容人員）_保育室3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0</v>
          </cell>
          <cell r="GH283">
            <v>0</v>
          </cell>
          <cell r="GI283">
            <v>0</v>
          </cell>
          <cell r="GJ283">
            <v>0</v>
          </cell>
          <cell r="GK283">
            <v>0</v>
          </cell>
          <cell r="GL283">
            <v>0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0</v>
          </cell>
          <cell r="GV283">
            <v>0</v>
          </cell>
          <cell r="GW283">
            <v>0</v>
          </cell>
          <cell r="GX283">
            <v>0</v>
          </cell>
          <cell r="GY283">
            <v>0</v>
          </cell>
          <cell r="GZ283">
            <v>0</v>
          </cell>
          <cell r="HA283">
            <v>0</v>
          </cell>
          <cell r="HB283">
            <v>0</v>
          </cell>
          <cell r="HC283">
            <v>0</v>
          </cell>
          <cell r="HD283">
            <v>0</v>
          </cell>
          <cell r="HE283">
            <v>0</v>
          </cell>
          <cell r="HF283">
            <v>0</v>
          </cell>
          <cell r="HG283">
            <v>0</v>
          </cell>
          <cell r="HH283">
            <v>0</v>
          </cell>
          <cell r="HI283">
            <v>0</v>
          </cell>
          <cell r="HJ283">
            <v>0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0</v>
          </cell>
          <cell r="HP283">
            <v>0</v>
          </cell>
          <cell r="HQ283">
            <v>0</v>
          </cell>
          <cell r="HR283">
            <v>0</v>
          </cell>
          <cell r="HS283">
            <v>0</v>
          </cell>
          <cell r="HT283">
            <v>0</v>
          </cell>
          <cell r="HU283">
            <v>0</v>
          </cell>
          <cell r="HV283">
            <v>0</v>
          </cell>
          <cell r="HW283">
            <v>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0</v>
          </cell>
          <cell r="IF283">
            <v>0</v>
          </cell>
          <cell r="IG283">
            <v>0</v>
          </cell>
          <cell r="IH283">
            <v>0</v>
          </cell>
        </row>
        <row r="284">
          <cell r="A284" t="str">
            <v>部屋定員（収容人員）_保育室4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</row>
        <row r="285">
          <cell r="A285" t="str">
            <v>部屋定員（収容人員）_保育室5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0</v>
          </cell>
          <cell r="FP285">
            <v>0</v>
          </cell>
          <cell r="FQ285">
            <v>0</v>
          </cell>
          <cell r="FR285">
            <v>0</v>
          </cell>
          <cell r="FS285">
            <v>0</v>
          </cell>
          <cell r="FT285">
            <v>0</v>
          </cell>
          <cell r="FU285">
            <v>0</v>
          </cell>
          <cell r="FV285">
            <v>0</v>
          </cell>
          <cell r="FW285">
            <v>0</v>
          </cell>
          <cell r="FX285">
            <v>0</v>
          </cell>
          <cell r="FY285">
            <v>0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0</v>
          </cell>
          <cell r="GR285">
            <v>0</v>
          </cell>
          <cell r="GS285">
            <v>0</v>
          </cell>
          <cell r="GT285">
            <v>0</v>
          </cell>
          <cell r="GU285">
            <v>0</v>
          </cell>
          <cell r="GV285">
            <v>0</v>
          </cell>
          <cell r="GW285">
            <v>0</v>
          </cell>
          <cell r="GX285">
            <v>0</v>
          </cell>
          <cell r="GY285">
            <v>0</v>
          </cell>
          <cell r="GZ285">
            <v>0</v>
          </cell>
          <cell r="HA285">
            <v>0</v>
          </cell>
          <cell r="HB285">
            <v>0</v>
          </cell>
          <cell r="HC285">
            <v>0</v>
          </cell>
          <cell r="HD285">
            <v>0</v>
          </cell>
          <cell r="HE285">
            <v>0</v>
          </cell>
          <cell r="HF285">
            <v>0</v>
          </cell>
          <cell r="HG285">
            <v>0</v>
          </cell>
          <cell r="HH285">
            <v>0</v>
          </cell>
          <cell r="HI285">
            <v>0</v>
          </cell>
          <cell r="HJ285">
            <v>0</v>
          </cell>
          <cell r="HK285">
            <v>0</v>
          </cell>
          <cell r="HL285">
            <v>0</v>
          </cell>
          <cell r="HM285">
            <v>0</v>
          </cell>
          <cell r="HN285">
            <v>0</v>
          </cell>
          <cell r="HO285">
            <v>0</v>
          </cell>
          <cell r="HP285">
            <v>0</v>
          </cell>
          <cell r="HQ285">
            <v>0</v>
          </cell>
          <cell r="HR285">
            <v>0</v>
          </cell>
          <cell r="HS285">
            <v>0</v>
          </cell>
          <cell r="HT285">
            <v>0</v>
          </cell>
          <cell r="HU285">
            <v>0</v>
          </cell>
          <cell r="HV285">
            <v>0</v>
          </cell>
          <cell r="HW285">
            <v>0</v>
          </cell>
          <cell r="HX285">
            <v>0</v>
          </cell>
          <cell r="HY285">
            <v>0</v>
          </cell>
          <cell r="HZ285">
            <v>0</v>
          </cell>
          <cell r="IA285">
            <v>0</v>
          </cell>
          <cell r="IB285">
            <v>0</v>
          </cell>
          <cell r="IC285">
            <v>0</v>
          </cell>
          <cell r="ID285">
            <v>0</v>
          </cell>
          <cell r="IE285">
            <v>0</v>
          </cell>
          <cell r="IF285">
            <v>0</v>
          </cell>
          <cell r="IG285">
            <v>0</v>
          </cell>
          <cell r="IH285">
            <v>0</v>
          </cell>
        </row>
        <row r="286">
          <cell r="A286" t="str">
            <v>部屋定員（収容人員）_事務室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0</v>
          </cell>
          <cell r="FT286">
            <v>0</v>
          </cell>
          <cell r="FU286">
            <v>0</v>
          </cell>
          <cell r="FV286">
            <v>0</v>
          </cell>
          <cell r="FW286">
            <v>0</v>
          </cell>
          <cell r="FX286">
            <v>0</v>
          </cell>
          <cell r="FY286">
            <v>0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0</v>
          </cell>
          <cell r="GR286">
            <v>0</v>
          </cell>
          <cell r="GS286">
            <v>0</v>
          </cell>
          <cell r="GT286">
            <v>0</v>
          </cell>
          <cell r="GU286">
            <v>0</v>
          </cell>
          <cell r="GV286">
            <v>0</v>
          </cell>
          <cell r="GW286">
            <v>0</v>
          </cell>
          <cell r="GX286">
            <v>0</v>
          </cell>
          <cell r="GY286">
            <v>0</v>
          </cell>
          <cell r="GZ286">
            <v>0</v>
          </cell>
          <cell r="HA286">
            <v>0</v>
          </cell>
          <cell r="HB286">
            <v>0</v>
          </cell>
          <cell r="HC286">
            <v>0</v>
          </cell>
          <cell r="HD286">
            <v>0</v>
          </cell>
          <cell r="HE286">
            <v>0</v>
          </cell>
          <cell r="HF286">
            <v>0</v>
          </cell>
          <cell r="HG286">
            <v>0</v>
          </cell>
          <cell r="HH286">
            <v>0</v>
          </cell>
          <cell r="HI286">
            <v>0</v>
          </cell>
          <cell r="HJ286">
            <v>0</v>
          </cell>
          <cell r="HK286">
            <v>0</v>
          </cell>
          <cell r="HL286">
            <v>0</v>
          </cell>
          <cell r="HM286">
            <v>0</v>
          </cell>
          <cell r="HN286">
            <v>0</v>
          </cell>
          <cell r="HO286">
            <v>0</v>
          </cell>
          <cell r="HP286">
            <v>0</v>
          </cell>
          <cell r="HQ286">
            <v>0</v>
          </cell>
          <cell r="HR286">
            <v>0</v>
          </cell>
          <cell r="HS286">
            <v>0</v>
          </cell>
          <cell r="HT286">
            <v>0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0</v>
          </cell>
          <cell r="IC286">
            <v>0</v>
          </cell>
          <cell r="ID286">
            <v>0</v>
          </cell>
          <cell r="IE286">
            <v>0</v>
          </cell>
          <cell r="IF286">
            <v>0</v>
          </cell>
          <cell r="IG286">
            <v>0</v>
          </cell>
          <cell r="IH286">
            <v>0</v>
          </cell>
        </row>
        <row r="287">
          <cell r="A287" t="str">
            <v>部屋定員（収容人員）_その他共用部等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0</v>
          </cell>
          <cell r="GW287">
            <v>0</v>
          </cell>
          <cell r="GX287">
            <v>0</v>
          </cell>
          <cell r="GY287">
            <v>0</v>
          </cell>
          <cell r="GZ287">
            <v>0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0</v>
          </cell>
          <cell r="IG287">
            <v>0</v>
          </cell>
          <cell r="IH287">
            <v>0</v>
          </cell>
        </row>
        <row r="288">
          <cell r="A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  <cell r="FX288">
            <v>0</v>
          </cell>
          <cell r="FY288">
            <v>0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0</v>
          </cell>
          <cell r="GG288">
            <v>0</v>
          </cell>
          <cell r="GH288">
            <v>0</v>
          </cell>
          <cell r="GI288">
            <v>0</v>
          </cell>
          <cell r="GJ288">
            <v>0</v>
          </cell>
          <cell r="GK288">
            <v>0</v>
          </cell>
          <cell r="GL288">
            <v>0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0</v>
          </cell>
          <cell r="GR288">
            <v>0</v>
          </cell>
          <cell r="GS288">
            <v>0</v>
          </cell>
          <cell r="GT288">
            <v>0</v>
          </cell>
          <cell r="GU288">
            <v>0</v>
          </cell>
          <cell r="GV288">
            <v>0</v>
          </cell>
          <cell r="GW288">
            <v>0</v>
          </cell>
          <cell r="GX288">
            <v>0</v>
          </cell>
          <cell r="GY288">
            <v>0</v>
          </cell>
          <cell r="GZ288">
            <v>0</v>
          </cell>
          <cell r="HA288">
            <v>0</v>
          </cell>
          <cell r="HB288">
            <v>0</v>
          </cell>
          <cell r="HC288">
            <v>0</v>
          </cell>
          <cell r="HD288">
            <v>0</v>
          </cell>
          <cell r="HE288">
            <v>0</v>
          </cell>
          <cell r="HF288">
            <v>0</v>
          </cell>
          <cell r="HG288">
            <v>0</v>
          </cell>
          <cell r="HH288">
            <v>0</v>
          </cell>
          <cell r="HI288">
            <v>0</v>
          </cell>
          <cell r="HJ288">
            <v>0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0</v>
          </cell>
          <cell r="HP288">
            <v>0</v>
          </cell>
          <cell r="HQ288">
            <v>0</v>
          </cell>
          <cell r="HR288">
            <v>0</v>
          </cell>
          <cell r="HS288">
            <v>0</v>
          </cell>
          <cell r="HT288">
            <v>0</v>
          </cell>
          <cell r="HU288">
            <v>0</v>
          </cell>
          <cell r="HV288">
            <v>0</v>
          </cell>
          <cell r="HW288">
            <v>0</v>
          </cell>
          <cell r="HX288">
            <v>0</v>
          </cell>
          <cell r="HY288">
            <v>0</v>
          </cell>
          <cell r="HZ288">
            <v>0</v>
          </cell>
          <cell r="IA288">
            <v>0</v>
          </cell>
          <cell r="IB288">
            <v>0</v>
          </cell>
          <cell r="IC288">
            <v>0</v>
          </cell>
          <cell r="ID288">
            <v>0</v>
          </cell>
          <cell r="IE288">
            <v>0</v>
          </cell>
          <cell r="IF288">
            <v>0</v>
          </cell>
          <cell r="IG288">
            <v>0</v>
          </cell>
          <cell r="IH288">
            <v>0</v>
          </cell>
        </row>
        <row r="289">
          <cell r="A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0</v>
          </cell>
          <cell r="FP289">
            <v>0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0</v>
          </cell>
          <cell r="FW289">
            <v>0</v>
          </cell>
          <cell r="FX289">
            <v>0</v>
          </cell>
          <cell r="FY289">
            <v>0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0</v>
          </cell>
          <cell r="GG289">
            <v>0</v>
          </cell>
          <cell r="GH289">
            <v>0</v>
          </cell>
          <cell r="GI289">
            <v>0</v>
          </cell>
          <cell r="GJ289">
            <v>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0</v>
          </cell>
          <cell r="GY289">
            <v>0</v>
          </cell>
          <cell r="GZ289">
            <v>0</v>
          </cell>
          <cell r="HA289">
            <v>0</v>
          </cell>
          <cell r="HB289">
            <v>0</v>
          </cell>
          <cell r="HC289">
            <v>0</v>
          </cell>
          <cell r="HD289">
            <v>0</v>
          </cell>
          <cell r="HE289">
            <v>0</v>
          </cell>
          <cell r="HF289">
            <v>0</v>
          </cell>
          <cell r="HG289">
            <v>0</v>
          </cell>
          <cell r="HH289">
            <v>0</v>
          </cell>
          <cell r="HI289">
            <v>0</v>
          </cell>
          <cell r="HJ289">
            <v>0</v>
          </cell>
          <cell r="HK289">
            <v>0</v>
          </cell>
          <cell r="HL289">
            <v>0</v>
          </cell>
          <cell r="HM289">
            <v>0</v>
          </cell>
          <cell r="HN289">
            <v>0</v>
          </cell>
          <cell r="HO289">
            <v>0</v>
          </cell>
          <cell r="HP289">
            <v>0</v>
          </cell>
          <cell r="HQ289">
            <v>0</v>
          </cell>
          <cell r="HR289">
            <v>0</v>
          </cell>
          <cell r="HS289">
            <v>0</v>
          </cell>
          <cell r="HT289">
            <v>0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0</v>
          </cell>
        </row>
        <row r="290">
          <cell r="A290" t="str">
            <v>一日当たり利用可能コマ数_ホール1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954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1095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>
            <v>0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>
            <v>0</v>
          </cell>
          <cell r="GH290">
            <v>0</v>
          </cell>
          <cell r="GI290">
            <v>0</v>
          </cell>
          <cell r="GJ290">
            <v>0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0</v>
          </cell>
          <cell r="GR290">
            <v>0</v>
          </cell>
          <cell r="GS290">
            <v>0</v>
          </cell>
          <cell r="GT290">
            <v>0</v>
          </cell>
          <cell r="GU290">
            <v>1704</v>
          </cell>
          <cell r="GV290">
            <v>0</v>
          </cell>
          <cell r="GW290">
            <v>0</v>
          </cell>
          <cell r="GX290">
            <v>0</v>
          </cell>
          <cell r="GY290">
            <v>0</v>
          </cell>
          <cell r="GZ290">
            <v>0</v>
          </cell>
          <cell r="HA290">
            <v>0</v>
          </cell>
          <cell r="HB290">
            <v>0</v>
          </cell>
          <cell r="HC290">
            <v>0</v>
          </cell>
          <cell r="HD290">
            <v>0</v>
          </cell>
          <cell r="HE290">
            <v>0</v>
          </cell>
          <cell r="HF290">
            <v>0</v>
          </cell>
          <cell r="HG290">
            <v>0</v>
          </cell>
          <cell r="HH290">
            <v>0</v>
          </cell>
          <cell r="HI290">
            <v>0</v>
          </cell>
          <cell r="HJ290">
            <v>0</v>
          </cell>
          <cell r="HK290">
            <v>0</v>
          </cell>
          <cell r="HL290">
            <v>0</v>
          </cell>
          <cell r="HM290">
            <v>0</v>
          </cell>
          <cell r="HN290">
            <v>0</v>
          </cell>
          <cell r="HO290">
            <v>0</v>
          </cell>
          <cell r="HP290">
            <v>0</v>
          </cell>
          <cell r="HQ290">
            <v>0</v>
          </cell>
          <cell r="HR290">
            <v>0</v>
          </cell>
          <cell r="HS290">
            <v>0</v>
          </cell>
          <cell r="HT290">
            <v>0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0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0</v>
          </cell>
        </row>
        <row r="291">
          <cell r="A291" t="str">
            <v>一日当たり利用可能コマ数_ホール2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0</v>
          </cell>
          <cell r="FO291">
            <v>0</v>
          </cell>
          <cell r="FP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</row>
        <row r="292">
          <cell r="A292" t="str">
            <v>一日当たり利用可能コマ数_ホール3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0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</row>
        <row r="293">
          <cell r="A293" t="str">
            <v>一日当たり利用可能コマ数_ホール4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0</v>
          </cell>
          <cell r="FP293">
            <v>0</v>
          </cell>
          <cell r="FQ293">
            <v>0</v>
          </cell>
          <cell r="FR293">
            <v>0</v>
          </cell>
          <cell r="FS293">
            <v>0</v>
          </cell>
          <cell r="FT293">
            <v>0</v>
          </cell>
          <cell r="FU293">
            <v>0</v>
          </cell>
          <cell r="FV293">
            <v>0</v>
          </cell>
          <cell r="FW293">
            <v>0</v>
          </cell>
          <cell r="FX293">
            <v>0</v>
          </cell>
          <cell r="FY293">
            <v>0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0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0</v>
          </cell>
          <cell r="GY293">
            <v>0</v>
          </cell>
          <cell r="GZ293">
            <v>0</v>
          </cell>
          <cell r="HA293">
            <v>0</v>
          </cell>
          <cell r="HB293">
            <v>0</v>
          </cell>
          <cell r="HC293">
            <v>0</v>
          </cell>
          <cell r="HD293">
            <v>0</v>
          </cell>
          <cell r="HE293">
            <v>0</v>
          </cell>
          <cell r="HF293">
            <v>0</v>
          </cell>
          <cell r="HG293">
            <v>0</v>
          </cell>
          <cell r="HH293">
            <v>0</v>
          </cell>
          <cell r="HI293">
            <v>0</v>
          </cell>
          <cell r="HJ293">
            <v>0</v>
          </cell>
          <cell r="HK293">
            <v>0</v>
          </cell>
          <cell r="HL293">
            <v>0</v>
          </cell>
          <cell r="HM293">
            <v>0</v>
          </cell>
          <cell r="HN293">
            <v>0</v>
          </cell>
          <cell r="HO293">
            <v>0</v>
          </cell>
          <cell r="HP293">
            <v>0</v>
          </cell>
          <cell r="HQ293">
            <v>0</v>
          </cell>
          <cell r="HR293">
            <v>0</v>
          </cell>
          <cell r="HS293">
            <v>0</v>
          </cell>
          <cell r="HT293">
            <v>0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0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0</v>
          </cell>
        </row>
        <row r="294">
          <cell r="A294" t="str">
            <v>一日当たり利用可能コマ数_ホール5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0</v>
          </cell>
          <cell r="FP294">
            <v>0</v>
          </cell>
          <cell r="FQ294">
            <v>0</v>
          </cell>
          <cell r="FR294">
            <v>0</v>
          </cell>
          <cell r="FS294">
            <v>0</v>
          </cell>
          <cell r="FT294">
            <v>0</v>
          </cell>
          <cell r="FU294">
            <v>0</v>
          </cell>
          <cell r="FV294">
            <v>0</v>
          </cell>
          <cell r="FW294">
            <v>0</v>
          </cell>
          <cell r="FX294">
            <v>0</v>
          </cell>
          <cell r="FY294">
            <v>0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0</v>
          </cell>
          <cell r="GY294">
            <v>0</v>
          </cell>
          <cell r="GZ294">
            <v>0</v>
          </cell>
          <cell r="HA294">
            <v>0</v>
          </cell>
          <cell r="HB294">
            <v>0</v>
          </cell>
          <cell r="HC294">
            <v>0</v>
          </cell>
          <cell r="HD294">
            <v>0</v>
          </cell>
          <cell r="HE294">
            <v>0</v>
          </cell>
          <cell r="HF294">
            <v>0</v>
          </cell>
          <cell r="HG294">
            <v>0</v>
          </cell>
          <cell r="HH294">
            <v>0</v>
          </cell>
          <cell r="HI294">
            <v>0</v>
          </cell>
          <cell r="HJ294">
            <v>0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0</v>
          </cell>
          <cell r="HP294">
            <v>0</v>
          </cell>
          <cell r="HQ294">
            <v>0</v>
          </cell>
          <cell r="HR294">
            <v>0</v>
          </cell>
          <cell r="HS294">
            <v>0</v>
          </cell>
          <cell r="HT294">
            <v>0</v>
          </cell>
          <cell r="HU294">
            <v>0</v>
          </cell>
          <cell r="HV294">
            <v>0</v>
          </cell>
          <cell r="HW294">
            <v>0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0</v>
          </cell>
          <cell r="IF294">
            <v>0</v>
          </cell>
          <cell r="IG294">
            <v>0</v>
          </cell>
          <cell r="IH294">
            <v>0</v>
          </cell>
        </row>
        <row r="295">
          <cell r="A295" t="str">
            <v>一日当たり利用可能コマ数_ステージ1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</row>
        <row r="296">
          <cell r="A296" t="str">
            <v>一日当たり利用可能コマ数_ステージ2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0</v>
          </cell>
          <cell r="FL296">
            <v>0</v>
          </cell>
          <cell r="FM296">
            <v>0</v>
          </cell>
          <cell r="FN296">
            <v>0</v>
          </cell>
          <cell r="FO296">
            <v>0</v>
          </cell>
          <cell r="FP296">
            <v>0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0</v>
          </cell>
          <cell r="FW296">
            <v>0</v>
          </cell>
          <cell r="FX296">
            <v>0</v>
          </cell>
          <cell r="FY296">
            <v>0</v>
          </cell>
          <cell r="FZ296">
            <v>0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0</v>
          </cell>
          <cell r="GG296">
            <v>0</v>
          </cell>
          <cell r="GH296">
            <v>0</v>
          </cell>
          <cell r="GI296">
            <v>0</v>
          </cell>
          <cell r="GJ296">
            <v>0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0</v>
          </cell>
          <cell r="GY296">
            <v>0</v>
          </cell>
          <cell r="GZ296">
            <v>0</v>
          </cell>
          <cell r="HA296">
            <v>0</v>
          </cell>
          <cell r="HB296">
            <v>0</v>
          </cell>
          <cell r="HC296">
            <v>0</v>
          </cell>
          <cell r="HD296">
            <v>0</v>
          </cell>
          <cell r="HE296">
            <v>0</v>
          </cell>
          <cell r="HF296">
            <v>0</v>
          </cell>
          <cell r="HG296">
            <v>0</v>
          </cell>
          <cell r="HH296">
            <v>0</v>
          </cell>
          <cell r="HI296">
            <v>0</v>
          </cell>
          <cell r="HJ296">
            <v>0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0</v>
          </cell>
          <cell r="HQ296">
            <v>0</v>
          </cell>
          <cell r="HR296">
            <v>0</v>
          </cell>
          <cell r="HS296">
            <v>0</v>
          </cell>
          <cell r="HT296">
            <v>0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0</v>
          </cell>
        </row>
        <row r="297">
          <cell r="A297" t="str">
            <v>一日当たり利用可能コマ数_ステージ3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0</v>
          </cell>
          <cell r="FQ297">
            <v>0</v>
          </cell>
          <cell r="FR297">
            <v>0</v>
          </cell>
          <cell r="FS297">
            <v>0</v>
          </cell>
          <cell r="FT297">
            <v>0</v>
          </cell>
          <cell r="FU297">
            <v>0</v>
          </cell>
          <cell r="FV297">
            <v>0</v>
          </cell>
          <cell r="FW297">
            <v>0</v>
          </cell>
          <cell r="FX297">
            <v>0</v>
          </cell>
          <cell r="FY297">
            <v>0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0</v>
          </cell>
          <cell r="GG297">
            <v>0</v>
          </cell>
          <cell r="GH297">
            <v>0</v>
          </cell>
          <cell r="GI297">
            <v>0</v>
          </cell>
          <cell r="GJ297">
            <v>0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0</v>
          </cell>
          <cell r="GS297">
            <v>0</v>
          </cell>
          <cell r="GT297">
            <v>0</v>
          </cell>
          <cell r="GU297">
            <v>0</v>
          </cell>
          <cell r="GV297">
            <v>0</v>
          </cell>
          <cell r="GW297">
            <v>0</v>
          </cell>
          <cell r="GX297">
            <v>0</v>
          </cell>
          <cell r="GY297">
            <v>0</v>
          </cell>
          <cell r="GZ297">
            <v>0</v>
          </cell>
          <cell r="HA297">
            <v>0</v>
          </cell>
          <cell r="HB297">
            <v>0</v>
          </cell>
          <cell r="HC297">
            <v>0</v>
          </cell>
          <cell r="HD297">
            <v>0</v>
          </cell>
          <cell r="HE297">
            <v>0</v>
          </cell>
          <cell r="HF297">
            <v>0</v>
          </cell>
          <cell r="HG297">
            <v>0</v>
          </cell>
          <cell r="HH297">
            <v>0</v>
          </cell>
          <cell r="HI297">
            <v>0</v>
          </cell>
          <cell r="HJ297">
            <v>0</v>
          </cell>
          <cell r="HK297">
            <v>0</v>
          </cell>
          <cell r="HL297">
            <v>0</v>
          </cell>
          <cell r="HM297">
            <v>0</v>
          </cell>
          <cell r="HN297">
            <v>0</v>
          </cell>
          <cell r="HO297">
            <v>0</v>
          </cell>
          <cell r="HP297">
            <v>0</v>
          </cell>
          <cell r="HQ297">
            <v>0</v>
          </cell>
          <cell r="HR297">
            <v>0</v>
          </cell>
          <cell r="HS297">
            <v>0</v>
          </cell>
          <cell r="HT297">
            <v>0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0</v>
          </cell>
          <cell r="IC297">
            <v>0</v>
          </cell>
          <cell r="ID297">
            <v>0</v>
          </cell>
          <cell r="IE297">
            <v>0</v>
          </cell>
          <cell r="IF297">
            <v>0</v>
          </cell>
          <cell r="IG297">
            <v>0</v>
          </cell>
          <cell r="IH297">
            <v>0</v>
          </cell>
        </row>
        <row r="298">
          <cell r="A298" t="str">
            <v>一日当たり利用可能コマ数_ステージ4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0</v>
          </cell>
          <cell r="FL298">
            <v>0</v>
          </cell>
          <cell r="FM298">
            <v>0</v>
          </cell>
          <cell r="FN298">
            <v>0</v>
          </cell>
          <cell r="FO298">
            <v>0</v>
          </cell>
          <cell r="FP298">
            <v>0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</row>
        <row r="299">
          <cell r="A299" t="str">
            <v>一日当たり利用可能コマ数_ステージ5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0</v>
          </cell>
          <cell r="FY299">
            <v>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0</v>
          </cell>
          <cell r="HA299">
            <v>0</v>
          </cell>
          <cell r="HB299">
            <v>0</v>
          </cell>
          <cell r="HC299">
            <v>0</v>
          </cell>
          <cell r="HD299">
            <v>0</v>
          </cell>
          <cell r="HE299">
            <v>0</v>
          </cell>
          <cell r="HF299">
            <v>0</v>
          </cell>
          <cell r="HG299">
            <v>0</v>
          </cell>
          <cell r="HH299">
            <v>0</v>
          </cell>
          <cell r="HI299">
            <v>0</v>
          </cell>
          <cell r="HJ299">
            <v>0</v>
          </cell>
          <cell r="HK299">
            <v>0</v>
          </cell>
          <cell r="HL299">
            <v>0</v>
          </cell>
          <cell r="HM299">
            <v>0</v>
          </cell>
          <cell r="HN299">
            <v>0</v>
          </cell>
          <cell r="HO299">
            <v>0</v>
          </cell>
          <cell r="HP299">
            <v>0</v>
          </cell>
          <cell r="HQ299">
            <v>0</v>
          </cell>
          <cell r="HR299">
            <v>0</v>
          </cell>
          <cell r="HS299">
            <v>0</v>
          </cell>
          <cell r="HT299">
            <v>0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</row>
        <row r="300">
          <cell r="A300" t="str">
            <v>一日当たり利用可能コマ数_控え室1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0</v>
          </cell>
          <cell r="FY300">
            <v>0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0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0</v>
          </cell>
          <cell r="HA300">
            <v>0</v>
          </cell>
          <cell r="HB300">
            <v>0</v>
          </cell>
          <cell r="HC300">
            <v>0</v>
          </cell>
          <cell r="HD300">
            <v>0</v>
          </cell>
          <cell r="HE300">
            <v>0</v>
          </cell>
          <cell r="HF300">
            <v>0</v>
          </cell>
          <cell r="HG300">
            <v>0</v>
          </cell>
          <cell r="HH300">
            <v>0</v>
          </cell>
          <cell r="HI300">
            <v>0</v>
          </cell>
          <cell r="HJ300">
            <v>0</v>
          </cell>
          <cell r="HK300">
            <v>0</v>
          </cell>
          <cell r="HL300">
            <v>0</v>
          </cell>
          <cell r="HM300">
            <v>0</v>
          </cell>
          <cell r="HN300">
            <v>0</v>
          </cell>
          <cell r="HO300">
            <v>0</v>
          </cell>
          <cell r="HP300">
            <v>0</v>
          </cell>
          <cell r="HQ300">
            <v>0</v>
          </cell>
          <cell r="HR300">
            <v>0</v>
          </cell>
          <cell r="HS300">
            <v>0</v>
          </cell>
          <cell r="HT300">
            <v>0</v>
          </cell>
          <cell r="HU300">
            <v>0</v>
          </cell>
          <cell r="HV300">
            <v>0</v>
          </cell>
          <cell r="HW300">
            <v>0</v>
          </cell>
          <cell r="HX300">
            <v>0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0</v>
          </cell>
        </row>
        <row r="301">
          <cell r="A301" t="str">
            <v>一日当たり利用可能コマ数_控え室2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0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</row>
        <row r="302">
          <cell r="A302" t="str">
            <v>一日当たり利用可能コマ数_控え室3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0</v>
          </cell>
          <cell r="FL302">
            <v>0</v>
          </cell>
          <cell r="FM302">
            <v>0</v>
          </cell>
          <cell r="FN302">
            <v>0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0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0</v>
          </cell>
          <cell r="FY302">
            <v>0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0</v>
          </cell>
          <cell r="GV302">
            <v>0</v>
          </cell>
          <cell r="GW302">
            <v>0</v>
          </cell>
          <cell r="GX302">
            <v>0</v>
          </cell>
          <cell r="GY302">
            <v>0</v>
          </cell>
          <cell r="GZ302">
            <v>0</v>
          </cell>
          <cell r="HA302">
            <v>0</v>
          </cell>
          <cell r="HB302">
            <v>0</v>
          </cell>
          <cell r="HC302">
            <v>0</v>
          </cell>
          <cell r="HD302">
            <v>0</v>
          </cell>
          <cell r="HE302">
            <v>0</v>
          </cell>
          <cell r="HF302">
            <v>0</v>
          </cell>
          <cell r="HG302">
            <v>0</v>
          </cell>
          <cell r="HH302">
            <v>0</v>
          </cell>
          <cell r="HI302">
            <v>0</v>
          </cell>
          <cell r="HJ302">
            <v>0</v>
          </cell>
          <cell r="HK302">
            <v>0</v>
          </cell>
          <cell r="HL302">
            <v>0</v>
          </cell>
          <cell r="HM302">
            <v>0</v>
          </cell>
          <cell r="HN302">
            <v>0</v>
          </cell>
          <cell r="HO302">
            <v>0</v>
          </cell>
          <cell r="HP302">
            <v>0</v>
          </cell>
          <cell r="HQ302">
            <v>0</v>
          </cell>
          <cell r="HR302">
            <v>0</v>
          </cell>
          <cell r="HS302">
            <v>0</v>
          </cell>
          <cell r="HT302">
            <v>0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0</v>
          </cell>
        </row>
        <row r="303">
          <cell r="A303" t="str">
            <v>一日当たり利用可能コマ数_控え室4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0</v>
          </cell>
          <cell r="FS303">
            <v>0</v>
          </cell>
          <cell r="FT303">
            <v>0</v>
          </cell>
          <cell r="FU303">
            <v>0</v>
          </cell>
          <cell r="FV303">
            <v>0</v>
          </cell>
          <cell r="FW303">
            <v>0</v>
          </cell>
          <cell r="FX303">
            <v>0</v>
          </cell>
          <cell r="FY303">
            <v>0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0</v>
          </cell>
          <cell r="GG303">
            <v>0</v>
          </cell>
          <cell r="GH303">
            <v>0</v>
          </cell>
          <cell r="GI303">
            <v>0</v>
          </cell>
          <cell r="GJ303">
            <v>0</v>
          </cell>
          <cell r="GK303">
            <v>0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0</v>
          </cell>
          <cell r="GY303">
            <v>0</v>
          </cell>
          <cell r="GZ303">
            <v>0</v>
          </cell>
          <cell r="HA303">
            <v>0</v>
          </cell>
          <cell r="HB303">
            <v>0</v>
          </cell>
          <cell r="HC303">
            <v>0</v>
          </cell>
          <cell r="HD303">
            <v>0</v>
          </cell>
          <cell r="HE303">
            <v>0</v>
          </cell>
          <cell r="HF303">
            <v>0</v>
          </cell>
          <cell r="HG303">
            <v>0</v>
          </cell>
          <cell r="HH303">
            <v>0</v>
          </cell>
          <cell r="HI303">
            <v>0</v>
          </cell>
          <cell r="HJ303">
            <v>0</v>
          </cell>
          <cell r="HK303">
            <v>0</v>
          </cell>
          <cell r="HL303">
            <v>0</v>
          </cell>
          <cell r="HM303">
            <v>0</v>
          </cell>
          <cell r="HN303">
            <v>0</v>
          </cell>
          <cell r="HO303">
            <v>0</v>
          </cell>
          <cell r="HP303">
            <v>0</v>
          </cell>
          <cell r="HQ303">
            <v>0</v>
          </cell>
          <cell r="HR303">
            <v>0</v>
          </cell>
          <cell r="HS303">
            <v>0</v>
          </cell>
          <cell r="HT303">
            <v>0</v>
          </cell>
          <cell r="HU303">
            <v>0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</row>
        <row r="304">
          <cell r="A304" t="str">
            <v>一日当たり利用可能コマ数_控え室5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0</v>
          </cell>
          <cell r="FK304">
            <v>0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0</v>
          </cell>
          <cell r="FS304">
            <v>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>
            <v>0</v>
          </cell>
          <cell r="FY304">
            <v>0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0</v>
          </cell>
          <cell r="GY304">
            <v>0</v>
          </cell>
          <cell r="GZ304">
            <v>0</v>
          </cell>
          <cell r="HA304">
            <v>0</v>
          </cell>
          <cell r="HB304">
            <v>0</v>
          </cell>
          <cell r="HC304">
            <v>0</v>
          </cell>
          <cell r="HD304">
            <v>0</v>
          </cell>
          <cell r="HE304">
            <v>0</v>
          </cell>
          <cell r="HF304">
            <v>0</v>
          </cell>
          <cell r="HG304">
            <v>0</v>
          </cell>
          <cell r="HH304">
            <v>0</v>
          </cell>
          <cell r="HI304">
            <v>0</v>
          </cell>
          <cell r="HJ304">
            <v>0</v>
          </cell>
          <cell r="HK304">
            <v>0</v>
          </cell>
          <cell r="HL304">
            <v>0</v>
          </cell>
          <cell r="HM304">
            <v>0</v>
          </cell>
          <cell r="HN304">
            <v>0</v>
          </cell>
          <cell r="HO304">
            <v>0</v>
          </cell>
          <cell r="HP304">
            <v>0</v>
          </cell>
          <cell r="HQ304">
            <v>0</v>
          </cell>
          <cell r="HR304">
            <v>0</v>
          </cell>
          <cell r="HS304">
            <v>0</v>
          </cell>
          <cell r="HT304">
            <v>0</v>
          </cell>
          <cell r="HU304">
            <v>0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0</v>
          </cell>
        </row>
        <row r="305">
          <cell r="A305" t="str">
            <v>一日当たり利用可能コマ数_ホワイエ・ロビー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0</v>
          </cell>
          <cell r="FP305">
            <v>0</v>
          </cell>
          <cell r="FQ305">
            <v>0</v>
          </cell>
          <cell r="FR305">
            <v>0</v>
          </cell>
          <cell r="FS305">
            <v>0</v>
          </cell>
          <cell r="FT305">
            <v>0</v>
          </cell>
          <cell r="FU305">
            <v>0</v>
          </cell>
          <cell r="FV305">
            <v>0</v>
          </cell>
          <cell r="FW305">
            <v>0</v>
          </cell>
          <cell r="FX305">
            <v>0</v>
          </cell>
          <cell r="FY305">
            <v>0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0</v>
          </cell>
          <cell r="GY305">
            <v>0</v>
          </cell>
          <cell r="GZ305">
            <v>0</v>
          </cell>
          <cell r="HA305">
            <v>0</v>
          </cell>
          <cell r="HB305">
            <v>0</v>
          </cell>
          <cell r="HC305">
            <v>0</v>
          </cell>
          <cell r="HD305">
            <v>0</v>
          </cell>
          <cell r="HE305">
            <v>0</v>
          </cell>
          <cell r="HF305">
            <v>0</v>
          </cell>
          <cell r="HG305">
            <v>0</v>
          </cell>
          <cell r="HH305">
            <v>0</v>
          </cell>
          <cell r="HI305">
            <v>0</v>
          </cell>
          <cell r="HJ305">
            <v>0</v>
          </cell>
          <cell r="HK305">
            <v>0</v>
          </cell>
          <cell r="HL305">
            <v>0</v>
          </cell>
          <cell r="HM305">
            <v>0</v>
          </cell>
          <cell r="HN305">
            <v>0</v>
          </cell>
          <cell r="HO305">
            <v>0</v>
          </cell>
          <cell r="HP305">
            <v>0</v>
          </cell>
          <cell r="HQ305">
            <v>0</v>
          </cell>
          <cell r="HR305">
            <v>0</v>
          </cell>
          <cell r="HS305">
            <v>0</v>
          </cell>
          <cell r="HT305">
            <v>0</v>
          </cell>
          <cell r="HU305">
            <v>0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0</v>
          </cell>
        </row>
        <row r="306">
          <cell r="A306" t="str">
            <v>一日当たり利用可能コマ数_講堂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0</v>
          </cell>
          <cell r="GY306">
            <v>0</v>
          </cell>
          <cell r="GZ306">
            <v>0</v>
          </cell>
          <cell r="HA306">
            <v>0</v>
          </cell>
          <cell r="HB306">
            <v>0</v>
          </cell>
          <cell r="HC306">
            <v>0</v>
          </cell>
          <cell r="HD306">
            <v>0</v>
          </cell>
          <cell r="HE306">
            <v>0</v>
          </cell>
          <cell r="HF306">
            <v>0</v>
          </cell>
          <cell r="HG306">
            <v>0</v>
          </cell>
          <cell r="HH306">
            <v>0</v>
          </cell>
          <cell r="HI306">
            <v>0</v>
          </cell>
          <cell r="HJ306">
            <v>0</v>
          </cell>
          <cell r="HK306">
            <v>0</v>
          </cell>
          <cell r="HL306">
            <v>0</v>
          </cell>
          <cell r="HM306">
            <v>0</v>
          </cell>
          <cell r="HN306">
            <v>0</v>
          </cell>
          <cell r="HO306">
            <v>0</v>
          </cell>
          <cell r="HP306">
            <v>0</v>
          </cell>
          <cell r="HQ306">
            <v>0</v>
          </cell>
          <cell r="HR306">
            <v>0</v>
          </cell>
          <cell r="HS306">
            <v>0</v>
          </cell>
          <cell r="HT306">
            <v>0</v>
          </cell>
          <cell r="HU306">
            <v>0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0</v>
          </cell>
        </row>
        <row r="307">
          <cell r="A307" t="str">
            <v>一日当たり利用可能コマ数_会議室・講座室1</v>
          </cell>
          <cell r="E307">
            <v>2352</v>
          </cell>
          <cell r="F307">
            <v>1176</v>
          </cell>
          <cell r="G307">
            <v>2352</v>
          </cell>
          <cell r="H307">
            <v>2352</v>
          </cell>
          <cell r="I307">
            <v>2352</v>
          </cell>
          <cell r="J307">
            <v>2352</v>
          </cell>
          <cell r="K307">
            <v>2520</v>
          </cell>
          <cell r="L307">
            <v>1824</v>
          </cell>
          <cell r="M307">
            <v>2682</v>
          </cell>
          <cell r="N307">
            <v>1764</v>
          </cell>
          <cell r="O307">
            <v>1728</v>
          </cell>
          <cell r="P307">
            <v>1908</v>
          </cell>
          <cell r="Q307">
            <v>3504</v>
          </cell>
          <cell r="R307">
            <v>0</v>
          </cell>
          <cell r="S307">
            <v>1914</v>
          </cell>
          <cell r="T307">
            <v>2556</v>
          </cell>
          <cell r="U307">
            <v>2718</v>
          </cell>
          <cell r="V307">
            <v>1788</v>
          </cell>
          <cell r="W307">
            <v>2384</v>
          </cell>
          <cell r="X307">
            <v>1824</v>
          </cell>
          <cell r="Y307">
            <v>1806</v>
          </cell>
          <cell r="Z307">
            <v>1668</v>
          </cell>
          <cell r="AA307">
            <v>1686</v>
          </cell>
          <cell r="AB307">
            <v>1572</v>
          </cell>
          <cell r="AC307">
            <v>1650</v>
          </cell>
          <cell r="AD307">
            <v>1788</v>
          </cell>
          <cell r="AE307">
            <v>1650</v>
          </cell>
          <cell r="AF307">
            <v>1824</v>
          </cell>
          <cell r="AG307">
            <v>1818</v>
          </cell>
          <cell r="AH307">
            <v>2691</v>
          </cell>
          <cell r="AI307">
            <v>1728</v>
          </cell>
          <cell r="AJ307">
            <v>1800</v>
          </cell>
          <cell r="AK307">
            <v>2440</v>
          </cell>
          <cell r="AL307">
            <v>1716</v>
          </cell>
          <cell r="AM307">
            <v>1680</v>
          </cell>
          <cell r="AN307">
            <v>1764</v>
          </cell>
          <cell r="AO307">
            <v>2178</v>
          </cell>
          <cell r="AP307">
            <v>3720</v>
          </cell>
          <cell r="AQ307">
            <v>3408</v>
          </cell>
          <cell r="AR307">
            <v>2190</v>
          </cell>
          <cell r="AS307">
            <v>1728</v>
          </cell>
          <cell r="AT307">
            <v>2034</v>
          </cell>
          <cell r="AU307">
            <v>1830</v>
          </cell>
          <cell r="AV307">
            <v>1818</v>
          </cell>
          <cell r="AW307">
            <v>1740</v>
          </cell>
          <cell r="AX307">
            <v>1902</v>
          </cell>
          <cell r="AY307">
            <v>1005</v>
          </cell>
          <cell r="AZ307">
            <v>1800</v>
          </cell>
          <cell r="BA307">
            <v>1998</v>
          </cell>
          <cell r="BB307">
            <v>1806</v>
          </cell>
          <cell r="BC307">
            <v>1842</v>
          </cell>
          <cell r="BD307">
            <v>2130</v>
          </cell>
          <cell r="BE307">
            <v>1944</v>
          </cell>
          <cell r="BF307">
            <v>882</v>
          </cell>
          <cell r="BG307">
            <v>1746</v>
          </cell>
          <cell r="BH307">
            <v>2592</v>
          </cell>
          <cell r="BI307">
            <v>1800</v>
          </cell>
          <cell r="BJ307">
            <v>2331</v>
          </cell>
          <cell r="BK307">
            <v>2736</v>
          </cell>
          <cell r="BL307">
            <v>1800</v>
          </cell>
          <cell r="BM307">
            <v>1968</v>
          </cell>
          <cell r="BN307">
            <v>1824</v>
          </cell>
          <cell r="BO307">
            <v>1806</v>
          </cell>
          <cell r="BP307">
            <v>954</v>
          </cell>
          <cell r="BQ307">
            <v>933</v>
          </cell>
          <cell r="BR307">
            <v>912</v>
          </cell>
          <cell r="BS307">
            <v>1824</v>
          </cell>
          <cell r="BT307">
            <v>918</v>
          </cell>
          <cell r="BU307">
            <v>1782</v>
          </cell>
          <cell r="BV307">
            <v>1824</v>
          </cell>
          <cell r="BW307">
            <v>2619</v>
          </cell>
          <cell r="BX307">
            <v>2745</v>
          </cell>
          <cell r="BY307">
            <v>1830</v>
          </cell>
          <cell r="BZ307">
            <v>2296</v>
          </cell>
          <cell r="CA307">
            <v>1632</v>
          </cell>
          <cell r="CB307">
            <v>2022</v>
          </cell>
          <cell r="CC307">
            <v>1974</v>
          </cell>
          <cell r="CD307">
            <v>2619</v>
          </cell>
          <cell r="CE307">
            <v>1740</v>
          </cell>
          <cell r="CF307">
            <v>1686</v>
          </cell>
          <cell r="CG307">
            <v>1758</v>
          </cell>
          <cell r="CH307">
            <v>3468</v>
          </cell>
          <cell r="CI307">
            <v>2312</v>
          </cell>
          <cell r="CJ307">
            <v>891</v>
          </cell>
          <cell r="CK307">
            <v>1686</v>
          </cell>
          <cell r="CL307">
            <v>2574</v>
          </cell>
          <cell r="CM307">
            <v>2529</v>
          </cell>
          <cell r="CN307">
            <v>2112</v>
          </cell>
          <cell r="CO307">
            <v>2943</v>
          </cell>
          <cell r="CP307">
            <v>2202</v>
          </cell>
          <cell r="CQ307">
            <v>1806</v>
          </cell>
          <cell r="CR307">
            <v>1818</v>
          </cell>
          <cell r="CS307">
            <v>2046</v>
          </cell>
          <cell r="CT307">
            <v>1830</v>
          </cell>
          <cell r="CU307">
            <v>2028</v>
          </cell>
          <cell r="CV307">
            <v>1824</v>
          </cell>
          <cell r="CW307">
            <v>753</v>
          </cell>
          <cell r="CX307">
            <v>1536</v>
          </cell>
          <cell r="CY307">
            <v>2118</v>
          </cell>
          <cell r="CZ307">
            <v>2190</v>
          </cell>
          <cell r="DA307">
            <v>2142</v>
          </cell>
          <cell r="DB307">
            <v>1824</v>
          </cell>
          <cell r="DC307">
            <v>1644</v>
          </cell>
          <cell r="DD307">
            <v>1878</v>
          </cell>
          <cell r="DE307">
            <v>1758</v>
          </cell>
          <cell r="DF307">
            <v>912</v>
          </cell>
          <cell r="DG307">
            <v>1728</v>
          </cell>
          <cell r="DH307">
            <v>2432</v>
          </cell>
          <cell r="DI307">
            <v>1071</v>
          </cell>
          <cell r="DJ307">
            <v>0</v>
          </cell>
          <cell r="DK307">
            <v>1830</v>
          </cell>
          <cell r="DL307">
            <v>1971</v>
          </cell>
          <cell r="DM307">
            <v>2781</v>
          </cell>
          <cell r="DN307">
            <v>2673</v>
          </cell>
          <cell r="DO307">
            <v>2718</v>
          </cell>
          <cell r="DP307">
            <v>1788</v>
          </cell>
          <cell r="DQ307">
            <v>1722</v>
          </cell>
          <cell r="DR307">
            <v>1812</v>
          </cell>
          <cell r="DS307">
            <v>1968</v>
          </cell>
          <cell r="DT307">
            <v>1788</v>
          </cell>
          <cell r="DU307">
            <v>1800</v>
          </cell>
          <cell r="DV307">
            <v>1806</v>
          </cell>
          <cell r="DW307">
            <v>1788</v>
          </cell>
          <cell r="DX307">
            <v>1830</v>
          </cell>
          <cell r="DY307">
            <v>1800</v>
          </cell>
          <cell r="DZ307">
            <v>1836</v>
          </cell>
          <cell r="EA307">
            <v>1800</v>
          </cell>
          <cell r="EB307">
            <v>1746</v>
          </cell>
          <cell r="EC307">
            <v>1746</v>
          </cell>
          <cell r="ED307">
            <v>1788</v>
          </cell>
          <cell r="EE307">
            <v>2664</v>
          </cell>
          <cell r="EF307">
            <v>3600</v>
          </cell>
          <cell r="EG307">
            <v>2565</v>
          </cell>
          <cell r="EH307">
            <v>1734</v>
          </cell>
          <cell r="EI307">
            <v>1722</v>
          </cell>
          <cell r="EJ307">
            <v>1746</v>
          </cell>
          <cell r="EK307">
            <v>2592</v>
          </cell>
          <cell r="EL307">
            <v>1704</v>
          </cell>
          <cell r="EM307">
            <v>1812</v>
          </cell>
          <cell r="EN307">
            <v>1848</v>
          </cell>
          <cell r="EO307">
            <v>1818</v>
          </cell>
          <cell r="EP307">
            <v>2682</v>
          </cell>
          <cell r="EQ307">
            <v>2736</v>
          </cell>
          <cell r="ER307">
            <v>2718</v>
          </cell>
          <cell r="ES307">
            <v>954</v>
          </cell>
          <cell r="ET307">
            <v>2736</v>
          </cell>
          <cell r="EU307">
            <v>2583</v>
          </cell>
          <cell r="EV307">
            <v>3648</v>
          </cell>
          <cell r="EW307">
            <v>1740</v>
          </cell>
          <cell r="EX307">
            <v>1746</v>
          </cell>
          <cell r="EY307">
            <v>3516</v>
          </cell>
          <cell r="EZ307">
            <v>2619</v>
          </cell>
          <cell r="FA307">
            <v>1632</v>
          </cell>
          <cell r="FB307">
            <v>2880</v>
          </cell>
          <cell r="FC307">
            <v>1446</v>
          </cell>
          <cell r="FD307">
            <v>1728</v>
          </cell>
          <cell r="FE307">
            <v>1746</v>
          </cell>
          <cell r="FF307">
            <v>867</v>
          </cell>
          <cell r="FG307">
            <v>3624</v>
          </cell>
          <cell r="FH307">
            <v>1728</v>
          </cell>
          <cell r="FI307">
            <v>1728</v>
          </cell>
          <cell r="FJ307">
            <v>1746</v>
          </cell>
          <cell r="FK307">
            <v>1728</v>
          </cell>
          <cell r="FL307">
            <v>3444</v>
          </cell>
          <cell r="FM307">
            <v>1752</v>
          </cell>
          <cell r="FN307">
            <v>1938</v>
          </cell>
          <cell r="FO307">
            <v>1812</v>
          </cell>
          <cell r="FP307">
            <v>1716</v>
          </cell>
          <cell r="FQ307">
            <v>1728</v>
          </cell>
          <cell r="FR307">
            <v>1782</v>
          </cell>
          <cell r="FS307">
            <v>1830</v>
          </cell>
          <cell r="FT307">
            <v>1806</v>
          </cell>
          <cell r="FU307">
            <v>1806</v>
          </cell>
          <cell r="FV307">
            <v>2817</v>
          </cell>
          <cell r="FW307">
            <v>2718</v>
          </cell>
          <cell r="FX307">
            <v>1722</v>
          </cell>
          <cell r="FY307">
            <v>1758</v>
          </cell>
          <cell r="FZ307">
            <v>1710</v>
          </cell>
          <cell r="GA307">
            <v>2583</v>
          </cell>
          <cell r="GB307">
            <v>2655</v>
          </cell>
          <cell r="GC307">
            <v>2655</v>
          </cell>
          <cell r="GD307">
            <v>2718</v>
          </cell>
          <cell r="GE307">
            <v>3612</v>
          </cell>
          <cell r="GF307">
            <v>4320</v>
          </cell>
          <cell r="GG307">
            <v>2799</v>
          </cell>
          <cell r="GH307">
            <v>3576</v>
          </cell>
          <cell r="GI307">
            <v>1812</v>
          </cell>
          <cell r="GJ307">
            <v>3000</v>
          </cell>
          <cell r="GK307">
            <v>1668</v>
          </cell>
          <cell r="GL307">
            <v>1770</v>
          </cell>
          <cell r="GM307">
            <v>1698</v>
          </cell>
          <cell r="GN307">
            <v>1704</v>
          </cell>
          <cell r="GO307">
            <v>2556</v>
          </cell>
          <cell r="GP307">
            <v>1704</v>
          </cell>
          <cell r="GQ307">
            <v>2547</v>
          </cell>
          <cell r="GR307">
            <v>2556</v>
          </cell>
          <cell r="GS307">
            <v>2538</v>
          </cell>
          <cell r="GT307">
            <v>1704</v>
          </cell>
          <cell r="GU307">
            <v>0</v>
          </cell>
          <cell r="GV307">
            <v>1164</v>
          </cell>
          <cell r="GW307">
            <v>2637</v>
          </cell>
          <cell r="GX307">
            <v>2574</v>
          </cell>
          <cell r="GY307">
            <v>3015</v>
          </cell>
          <cell r="GZ307">
            <v>2565</v>
          </cell>
          <cell r="HA307">
            <v>1228</v>
          </cell>
          <cell r="HB307">
            <v>3123</v>
          </cell>
          <cell r="HC307">
            <v>2673</v>
          </cell>
          <cell r="HD307">
            <v>1890</v>
          </cell>
          <cell r="HE307">
            <v>1172</v>
          </cell>
          <cell r="HF307">
            <v>1794</v>
          </cell>
          <cell r="HG307">
            <v>2754</v>
          </cell>
          <cell r="HH307">
            <v>1962</v>
          </cell>
          <cell r="HI307">
            <v>4380</v>
          </cell>
          <cell r="HJ307">
            <v>2700</v>
          </cell>
          <cell r="HK307">
            <v>2691</v>
          </cell>
          <cell r="HL307">
            <v>3285</v>
          </cell>
          <cell r="HM307">
            <v>3660</v>
          </cell>
          <cell r="HN307">
            <v>2790</v>
          </cell>
          <cell r="HO307">
            <v>0</v>
          </cell>
          <cell r="HP307">
            <v>0</v>
          </cell>
          <cell r="HQ307">
            <v>0</v>
          </cell>
          <cell r="HR307">
            <v>0</v>
          </cell>
          <cell r="HS307">
            <v>0</v>
          </cell>
          <cell r="HT307">
            <v>0</v>
          </cell>
          <cell r="HU307">
            <v>885</v>
          </cell>
          <cell r="HV307">
            <v>960</v>
          </cell>
          <cell r="HW307">
            <v>780</v>
          </cell>
          <cell r="HX307">
            <v>2640</v>
          </cell>
          <cell r="HY307">
            <v>1968</v>
          </cell>
          <cell r="HZ307">
            <v>588</v>
          </cell>
          <cell r="IA307">
            <v>108</v>
          </cell>
          <cell r="IB307">
            <v>2700</v>
          </cell>
          <cell r="IC307">
            <v>4784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0</v>
          </cell>
        </row>
        <row r="308">
          <cell r="A308" t="str">
            <v>一日当たり利用可能コマ数_会議室・講座室2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0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0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L308">
            <v>0</v>
          </cell>
          <cell r="HM308">
            <v>0</v>
          </cell>
          <cell r="HN308">
            <v>0</v>
          </cell>
          <cell r="HO308">
            <v>0</v>
          </cell>
          <cell r="HP308">
            <v>0</v>
          </cell>
          <cell r="HQ308">
            <v>0</v>
          </cell>
          <cell r="HR308">
            <v>0</v>
          </cell>
          <cell r="HS308">
            <v>0</v>
          </cell>
          <cell r="HT308">
            <v>0</v>
          </cell>
          <cell r="HU308">
            <v>0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0</v>
          </cell>
        </row>
        <row r="309">
          <cell r="A309" t="str">
            <v>一日当たり利用可能コマ数_会議室・講座室3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0</v>
          </cell>
          <cell r="FP309">
            <v>0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0</v>
          </cell>
          <cell r="GY309">
            <v>0</v>
          </cell>
          <cell r="GZ309">
            <v>0</v>
          </cell>
          <cell r="HA309">
            <v>0</v>
          </cell>
          <cell r="HB309">
            <v>0</v>
          </cell>
          <cell r="HC309">
            <v>0</v>
          </cell>
          <cell r="HD309">
            <v>0</v>
          </cell>
          <cell r="HE309">
            <v>0</v>
          </cell>
          <cell r="HF309">
            <v>0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L309">
            <v>0</v>
          </cell>
          <cell r="HM309">
            <v>0</v>
          </cell>
          <cell r="HN309">
            <v>0</v>
          </cell>
          <cell r="HO309">
            <v>0</v>
          </cell>
          <cell r="HP309">
            <v>0</v>
          </cell>
          <cell r="HQ309">
            <v>0</v>
          </cell>
          <cell r="HR309">
            <v>0</v>
          </cell>
          <cell r="HS309">
            <v>0</v>
          </cell>
          <cell r="HT309">
            <v>0</v>
          </cell>
          <cell r="HU309">
            <v>0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</row>
        <row r="310">
          <cell r="A310" t="str">
            <v>一日当たり利用可能コマ数_会議室・講座室4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0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L310">
            <v>0</v>
          </cell>
          <cell r="HM310">
            <v>0</v>
          </cell>
          <cell r="HN310">
            <v>0</v>
          </cell>
          <cell r="HO310">
            <v>0</v>
          </cell>
          <cell r="HP310">
            <v>0</v>
          </cell>
          <cell r="HQ310">
            <v>0</v>
          </cell>
          <cell r="HR310">
            <v>0</v>
          </cell>
          <cell r="HS310">
            <v>0</v>
          </cell>
          <cell r="HT310">
            <v>0</v>
          </cell>
          <cell r="HU310">
            <v>0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</row>
        <row r="311">
          <cell r="A311" t="str">
            <v>一日当たり利用可能コマ数_会議室・講座室5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0</v>
          </cell>
          <cell r="FL311">
            <v>0</v>
          </cell>
          <cell r="FM311">
            <v>0</v>
          </cell>
          <cell r="FN311">
            <v>0</v>
          </cell>
          <cell r="FO311">
            <v>0</v>
          </cell>
          <cell r="FP311">
            <v>0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L311">
            <v>0</v>
          </cell>
          <cell r="HM311">
            <v>0</v>
          </cell>
          <cell r="HN311">
            <v>0</v>
          </cell>
          <cell r="HO311">
            <v>0</v>
          </cell>
          <cell r="HP311">
            <v>0</v>
          </cell>
          <cell r="HQ311">
            <v>0</v>
          </cell>
          <cell r="HR311">
            <v>0</v>
          </cell>
          <cell r="HS311">
            <v>0</v>
          </cell>
          <cell r="HT311">
            <v>0</v>
          </cell>
          <cell r="HU311">
            <v>0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</row>
        <row r="312">
          <cell r="A312" t="str">
            <v>一日当たり利用可能コマ数_会議室・講座室6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0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0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0</v>
          </cell>
          <cell r="GY312">
            <v>0</v>
          </cell>
          <cell r="GZ312">
            <v>0</v>
          </cell>
          <cell r="HA312">
            <v>0</v>
          </cell>
          <cell r="HB312">
            <v>0</v>
          </cell>
          <cell r="HC312">
            <v>0</v>
          </cell>
          <cell r="HD312">
            <v>0</v>
          </cell>
          <cell r="HE312">
            <v>0</v>
          </cell>
          <cell r="HF312">
            <v>0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L312">
            <v>0</v>
          </cell>
          <cell r="HM312">
            <v>0</v>
          </cell>
          <cell r="HN312">
            <v>0</v>
          </cell>
          <cell r="HO312">
            <v>0</v>
          </cell>
          <cell r="HP312">
            <v>0</v>
          </cell>
          <cell r="HQ312">
            <v>0</v>
          </cell>
          <cell r="HR312">
            <v>0</v>
          </cell>
          <cell r="HS312">
            <v>0</v>
          </cell>
          <cell r="HT312">
            <v>0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</row>
        <row r="313">
          <cell r="A313" t="str">
            <v>一日当たり利用可能コマ数_会議室・講座室7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0</v>
          </cell>
          <cell r="FL313">
            <v>0</v>
          </cell>
          <cell r="FM313">
            <v>0</v>
          </cell>
          <cell r="FN313">
            <v>0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0</v>
          </cell>
          <cell r="GV313">
            <v>0</v>
          </cell>
          <cell r="GW313">
            <v>0</v>
          </cell>
          <cell r="GX313">
            <v>0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L313">
            <v>0</v>
          </cell>
          <cell r="HM313">
            <v>0</v>
          </cell>
          <cell r="HN313">
            <v>0</v>
          </cell>
          <cell r="HO313">
            <v>0</v>
          </cell>
          <cell r="HP313">
            <v>0</v>
          </cell>
          <cell r="HQ313">
            <v>0</v>
          </cell>
          <cell r="HR313">
            <v>0</v>
          </cell>
          <cell r="HS313">
            <v>0</v>
          </cell>
          <cell r="HT313">
            <v>0</v>
          </cell>
          <cell r="HU313">
            <v>0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</row>
        <row r="314">
          <cell r="A314" t="str">
            <v>一日当たり利用可能コマ数_会議室・講座室8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0</v>
          </cell>
          <cell r="GS314">
            <v>0</v>
          </cell>
          <cell r="GT314">
            <v>0</v>
          </cell>
          <cell r="GU314">
            <v>0</v>
          </cell>
          <cell r="GV314">
            <v>0</v>
          </cell>
          <cell r="GW314">
            <v>0</v>
          </cell>
          <cell r="GX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0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L314">
            <v>0</v>
          </cell>
          <cell r="HM314">
            <v>0</v>
          </cell>
          <cell r="HN314">
            <v>0</v>
          </cell>
          <cell r="HO314">
            <v>0</v>
          </cell>
          <cell r="HP314">
            <v>0</v>
          </cell>
          <cell r="HQ314">
            <v>0</v>
          </cell>
          <cell r="HR314">
            <v>0</v>
          </cell>
          <cell r="HS314">
            <v>0</v>
          </cell>
          <cell r="HT314">
            <v>0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</row>
        <row r="315">
          <cell r="A315" t="str">
            <v>一日当たり利用可能コマ数_会議室・講座室9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</row>
        <row r="316">
          <cell r="A316" t="str">
            <v>一日当たり利用可能コマ数_会議室・講座室10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0</v>
          </cell>
          <cell r="FO316">
            <v>0</v>
          </cell>
          <cell r="FP316">
            <v>0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0</v>
          </cell>
          <cell r="GR316">
            <v>0</v>
          </cell>
          <cell r="GS316">
            <v>0</v>
          </cell>
          <cell r="GT316">
            <v>0</v>
          </cell>
          <cell r="GU316">
            <v>0</v>
          </cell>
          <cell r="GV316">
            <v>0</v>
          </cell>
          <cell r="GW316">
            <v>0</v>
          </cell>
          <cell r="GX316">
            <v>0</v>
          </cell>
          <cell r="GY316">
            <v>0</v>
          </cell>
          <cell r="GZ316">
            <v>0</v>
          </cell>
          <cell r="HA316">
            <v>0</v>
          </cell>
          <cell r="HB316">
            <v>0</v>
          </cell>
          <cell r="HC316">
            <v>0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L316">
            <v>0</v>
          </cell>
          <cell r="HM316">
            <v>0</v>
          </cell>
          <cell r="HN316">
            <v>0</v>
          </cell>
          <cell r="HO316">
            <v>0</v>
          </cell>
          <cell r="HP316">
            <v>0</v>
          </cell>
          <cell r="HQ316">
            <v>0</v>
          </cell>
          <cell r="HR316">
            <v>0</v>
          </cell>
          <cell r="HS316">
            <v>0</v>
          </cell>
          <cell r="HT316">
            <v>0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0</v>
          </cell>
          <cell r="IB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</row>
        <row r="317">
          <cell r="A317" t="str">
            <v>一日当たり利用可能コマ数_会議室・講座室11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0</v>
          </cell>
          <cell r="FP317">
            <v>0</v>
          </cell>
          <cell r="FQ317">
            <v>0</v>
          </cell>
          <cell r="FR317">
            <v>0</v>
          </cell>
          <cell r="FS317">
            <v>0</v>
          </cell>
          <cell r="FT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0</v>
          </cell>
          <cell r="GV317">
            <v>0</v>
          </cell>
          <cell r="GW317">
            <v>0</v>
          </cell>
          <cell r="GX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0</v>
          </cell>
          <cell r="HP317">
            <v>0</v>
          </cell>
          <cell r="HQ317">
            <v>0</v>
          </cell>
          <cell r="HR317">
            <v>0</v>
          </cell>
          <cell r="HS317">
            <v>0</v>
          </cell>
          <cell r="HT317">
            <v>0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0</v>
          </cell>
          <cell r="IB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</row>
        <row r="318">
          <cell r="A318" t="str">
            <v>一日当たり利用可能コマ数_会議室・講座室12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>
            <v>0</v>
          </cell>
          <cell r="FQ318">
            <v>0</v>
          </cell>
          <cell r="FR318">
            <v>0</v>
          </cell>
          <cell r="FS318">
            <v>0</v>
          </cell>
          <cell r="FT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H318">
            <v>0</v>
          </cell>
          <cell r="GI318">
            <v>0</v>
          </cell>
          <cell r="GJ318">
            <v>0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0</v>
          </cell>
          <cell r="GV318">
            <v>0</v>
          </cell>
          <cell r="GW318">
            <v>0</v>
          </cell>
          <cell r="GX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L318">
            <v>0</v>
          </cell>
          <cell r="HM318">
            <v>0</v>
          </cell>
          <cell r="HN318">
            <v>0</v>
          </cell>
          <cell r="HO318">
            <v>0</v>
          </cell>
          <cell r="HP318">
            <v>0</v>
          </cell>
          <cell r="HQ318">
            <v>0</v>
          </cell>
          <cell r="HR318">
            <v>0</v>
          </cell>
          <cell r="HS318">
            <v>0</v>
          </cell>
          <cell r="HT318">
            <v>0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</row>
        <row r="319">
          <cell r="A319" t="str">
            <v>一日当たり利用可能コマ数_会議室・講座室13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0</v>
          </cell>
          <cell r="FK319">
            <v>0</v>
          </cell>
          <cell r="FL319">
            <v>0</v>
          </cell>
          <cell r="FM319">
            <v>0</v>
          </cell>
          <cell r="FN319">
            <v>0</v>
          </cell>
          <cell r="FO319">
            <v>0</v>
          </cell>
          <cell r="FP319">
            <v>0</v>
          </cell>
          <cell r="FQ319">
            <v>0</v>
          </cell>
          <cell r="FR319">
            <v>0</v>
          </cell>
          <cell r="FS319">
            <v>0</v>
          </cell>
          <cell r="FT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H319">
            <v>0</v>
          </cell>
          <cell r="GI319">
            <v>0</v>
          </cell>
          <cell r="GJ319">
            <v>0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0</v>
          </cell>
          <cell r="GW319">
            <v>0</v>
          </cell>
          <cell r="GX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L319">
            <v>0</v>
          </cell>
          <cell r="HM319">
            <v>0</v>
          </cell>
          <cell r="HN319">
            <v>0</v>
          </cell>
          <cell r="HO319">
            <v>0</v>
          </cell>
          <cell r="HP319">
            <v>0</v>
          </cell>
          <cell r="HQ319">
            <v>0</v>
          </cell>
          <cell r="HR319">
            <v>0</v>
          </cell>
          <cell r="HS319">
            <v>0</v>
          </cell>
          <cell r="HT319">
            <v>0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</row>
        <row r="320">
          <cell r="A320" t="str">
            <v>一日当たり利用可能コマ数_会議室・講座室14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0</v>
          </cell>
          <cell r="FG320">
            <v>0</v>
          </cell>
          <cell r="FH320">
            <v>0</v>
          </cell>
          <cell r="FI320">
            <v>0</v>
          </cell>
          <cell r="FJ320">
            <v>0</v>
          </cell>
          <cell r="FK320">
            <v>0</v>
          </cell>
          <cell r="FL320">
            <v>0</v>
          </cell>
          <cell r="FM320">
            <v>0</v>
          </cell>
          <cell r="FN320">
            <v>0</v>
          </cell>
          <cell r="FO320">
            <v>0</v>
          </cell>
          <cell r="FP320">
            <v>0</v>
          </cell>
          <cell r="FQ320">
            <v>0</v>
          </cell>
          <cell r="FR320">
            <v>0</v>
          </cell>
          <cell r="FS320">
            <v>0</v>
          </cell>
          <cell r="FT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0</v>
          </cell>
          <cell r="GW320">
            <v>0</v>
          </cell>
          <cell r="GX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L320">
            <v>0</v>
          </cell>
          <cell r="HM320">
            <v>0</v>
          </cell>
          <cell r="HN320">
            <v>0</v>
          </cell>
          <cell r="HO320">
            <v>0</v>
          </cell>
          <cell r="HP320">
            <v>0</v>
          </cell>
          <cell r="HQ320">
            <v>0</v>
          </cell>
          <cell r="HR320">
            <v>0</v>
          </cell>
          <cell r="HS320">
            <v>0</v>
          </cell>
          <cell r="HT320">
            <v>0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</row>
        <row r="321">
          <cell r="A321" t="str">
            <v>一日当たり利用可能コマ数_会議室・講座室15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0</v>
          </cell>
          <cell r="FK321">
            <v>0</v>
          </cell>
          <cell r="FL321">
            <v>0</v>
          </cell>
          <cell r="FM321">
            <v>0</v>
          </cell>
          <cell r="FN321">
            <v>0</v>
          </cell>
          <cell r="FO321">
            <v>0</v>
          </cell>
          <cell r="FP321">
            <v>0</v>
          </cell>
          <cell r="FQ321">
            <v>0</v>
          </cell>
          <cell r="FR321">
            <v>0</v>
          </cell>
          <cell r="FS321">
            <v>0</v>
          </cell>
          <cell r="FT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0</v>
          </cell>
          <cell r="GW321">
            <v>0</v>
          </cell>
          <cell r="GX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L321">
            <v>0</v>
          </cell>
          <cell r="HM321">
            <v>0</v>
          </cell>
          <cell r="HN321">
            <v>0</v>
          </cell>
          <cell r="HO321">
            <v>0</v>
          </cell>
          <cell r="HP321">
            <v>0</v>
          </cell>
          <cell r="HQ321">
            <v>0</v>
          </cell>
          <cell r="HR321">
            <v>0</v>
          </cell>
          <cell r="HS321">
            <v>0</v>
          </cell>
          <cell r="HT321">
            <v>0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</row>
        <row r="322">
          <cell r="A322" t="str">
            <v>一日当たり利用可能コマ数_和室1</v>
          </cell>
          <cell r="E322">
            <v>2352</v>
          </cell>
          <cell r="F322">
            <v>2352</v>
          </cell>
          <cell r="G322">
            <v>2352</v>
          </cell>
          <cell r="H322">
            <v>2352</v>
          </cell>
          <cell r="I322">
            <v>2352</v>
          </cell>
          <cell r="J322">
            <v>2352</v>
          </cell>
          <cell r="K322">
            <v>1680</v>
          </cell>
          <cell r="L322">
            <v>1824</v>
          </cell>
          <cell r="M322">
            <v>1788</v>
          </cell>
          <cell r="N322">
            <v>1764</v>
          </cell>
          <cell r="O322">
            <v>1728</v>
          </cell>
          <cell r="P322">
            <v>1908</v>
          </cell>
          <cell r="Q322">
            <v>0</v>
          </cell>
          <cell r="R322">
            <v>0</v>
          </cell>
          <cell r="S322">
            <v>1914</v>
          </cell>
          <cell r="T322">
            <v>852</v>
          </cell>
          <cell r="U322">
            <v>906</v>
          </cell>
          <cell r="V322">
            <v>894</v>
          </cell>
          <cell r="W322">
            <v>2384</v>
          </cell>
          <cell r="X322">
            <v>1824</v>
          </cell>
          <cell r="Y322">
            <v>1806</v>
          </cell>
          <cell r="Z322">
            <v>1668</v>
          </cell>
          <cell r="AA322">
            <v>1686</v>
          </cell>
          <cell r="AB322">
            <v>1572</v>
          </cell>
          <cell r="AC322">
            <v>1650</v>
          </cell>
          <cell r="AD322">
            <v>1788</v>
          </cell>
          <cell r="AE322">
            <v>1650</v>
          </cell>
          <cell r="AF322">
            <v>1824</v>
          </cell>
          <cell r="AG322">
            <v>1818</v>
          </cell>
          <cell r="AH322">
            <v>1794</v>
          </cell>
          <cell r="AI322">
            <v>1728</v>
          </cell>
          <cell r="AJ322">
            <v>1800</v>
          </cell>
          <cell r="AK322">
            <v>2440</v>
          </cell>
          <cell r="AL322">
            <v>1716</v>
          </cell>
          <cell r="AM322">
            <v>1680</v>
          </cell>
          <cell r="AN322">
            <v>1764</v>
          </cell>
          <cell r="AO322">
            <v>1452</v>
          </cell>
          <cell r="AP322">
            <v>930</v>
          </cell>
          <cell r="AQ322">
            <v>0</v>
          </cell>
          <cell r="AR322">
            <v>0</v>
          </cell>
          <cell r="AS322">
            <v>1728</v>
          </cell>
          <cell r="AT322">
            <v>2034</v>
          </cell>
          <cell r="AU322">
            <v>1830</v>
          </cell>
          <cell r="AV322">
            <v>1818</v>
          </cell>
          <cell r="AW322">
            <v>1740</v>
          </cell>
          <cell r="AX322">
            <v>1902</v>
          </cell>
          <cell r="AY322">
            <v>2010</v>
          </cell>
          <cell r="AZ322">
            <v>1800</v>
          </cell>
          <cell r="BA322">
            <v>1998</v>
          </cell>
          <cell r="BB322">
            <v>1806</v>
          </cell>
          <cell r="BC322">
            <v>1842</v>
          </cell>
          <cell r="BD322">
            <v>1065</v>
          </cell>
          <cell r="BE322">
            <v>1944</v>
          </cell>
          <cell r="BF322">
            <v>882</v>
          </cell>
          <cell r="BG322">
            <v>1746</v>
          </cell>
          <cell r="BH322">
            <v>1728</v>
          </cell>
          <cell r="BI322">
            <v>1800</v>
          </cell>
          <cell r="BJ322">
            <v>1554</v>
          </cell>
          <cell r="BK322">
            <v>1824</v>
          </cell>
          <cell r="BL322">
            <v>900</v>
          </cell>
          <cell r="BM322">
            <v>984</v>
          </cell>
          <cell r="BN322">
            <v>1824</v>
          </cell>
          <cell r="BO322">
            <v>1806</v>
          </cell>
          <cell r="BP322">
            <v>954</v>
          </cell>
          <cell r="BQ322">
            <v>933</v>
          </cell>
          <cell r="BR322">
            <v>1824</v>
          </cell>
          <cell r="BS322">
            <v>912</v>
          </cell>
          <cell r="BT322">
            <v>918</v>
          </cell>
          <cell r="BU322">
            <v>1782</v>
          </cell>
          <cell r="BV322">
            <v>1824</v>
          </cell>
          <cell r="BW322">
            <v>873</v>
          </cell>
          <cell r="BX322">
            <v>1830</v>
          </cell>
          <cell r="BY322">
            <v>1830</v>
          </cell>
          <cell r="BZ322">
            <v>2296</v>
          </cell>
          <cell r="CA322">
            <v>1632</v>
          </cell>
          <cell r="CB322">
            <v>2022</v>
          </cell>
          <cell r="CC322">
            <v>1974</v>
          </cell>
          <cell r="CD322">
            <v>873</v>
          </cell>
          <cell r="CE322">
            <v>1740</v>
          </cell>
          <cell r="CF322">
            <v>1686</v>
          </cell>
          <cell r="CG322">
            <v>1758</v>
          </cell>
          <cell r="CH322">
            <v>0</v>
          </cell>
          <cell r="CI322">
            <v>2312</v>
          </cell>
          <cell r="CJ322">
            <v>1782</v>
          </cell>
          <cell r="CK322">
            <v>843</v>
          </cell>
          <cell r="CL322">
            <v>858</v>
          </cell>
          <cell r="CM322">
            <v>843</v>
          </cell>
          <cell r="CN322">
            <v>1056</v>
          </cell>
          <cell r="CO322">
            <v>981</v>
          </cell>
          <cell r="CP322">
            <v>0</v>
          </cell>
          <cell r="CQ322">
            <v>1806</v>
          </cell>
          <cell r="CR322">
            <v>1818</v>
          </cell>
          <cell r="CS322">
            <v>2046</v>
          </cell>
          <cell r="CT322">
            <v>1830</v>
          </cell>
          <cell r="CU322">
            <v>1014</v>
          </cell>
          <cell r="CV322">
            <v>912</v>
          </cell>
          <cell r="CW322">
            <v>753</v>
          </cell>
          <cell r="CX322">
            <v>1536</v>
          </cell>
          <cell r="CY322">
            <v>2118</v>
          </cell>
          <cell r="CZ322">
            <v>2190</v>
          </cell>
          <cell r="DA322">
            <v>2142</v>
          </cell>
          <cell r="DB322">
            <v>1824</v>
          </cell>
          <cell r="DC322">
            <v>1644</v>
          </cell>
          <cell r="DD322">
            <v>1878</v>
          </cell>
          <cell r="DE322">
            <v>1758</v>
          </cell>
          <cell r="DF322">
            <v>912</v>
          </cell>
          <cell r="DG322">
            <v>1728</v>
          </cell>
          <cell r="DH322">
            <v>2432</v>
          </cell>
          <cell r="DI322">
            <v>1071</v>
          </cell>
          <cell r="DJ322">
            <v>0</v>
          </cell>
          <cell r="DK322">
            <v>1830</v>
          </cell>
          <cell r="DL322">
            <v>1314</v>
          </cell>
          <cell r="DM322">
            <v>927</v>
          </cell>
          <cell r="DN322">
            <v>891</v>
          </cell>
          <cell r="DO322">
            <v>1812</v>
          </cell>
          <cell r="DP322">
            <v>1788</v>
          </cell>
          <cell r="DQ322">
            <v>1722</v>
          </cell>
          <cell r="DR322">
            <v>1812</v>
          </cell>
          <cell r="DS322">
            <v>1968</v>
          </cell>
          <cell r="DT322">
            <v>1788</v>
          </cell>
          <cell r="DU322">
            <v>1800</v>
          </cell>
          <cell r="DV322">
            <v>1806</v>
          </cell>
          <cell r="DW322">
            <v>1788</v>
          </cell>
          <cell r="DX322">
            <v>915</v>
          </cell>
          <cell r="DY322">
            <v>1800</v>
          </cell>
          <cell r="DZ322">
            <v>1836</v>
          </cell>
          <cell r="EA322">
            <v>1800</v>
          </cell>
          <cell r="EB322">
            <v>1746</v>
          </cell>
          <cell r="EC322">
            <v>873</v>
          </cell>
          <cell r="ED322">
            <v>1788</v>
          </cell>
          <cell r="EE322">
            <v>1776</v>
          </cell>
          <cell r="EF322">
            <v>900</v>
          </cell>
          <cell r="EG322">
            <v>1710</v>
          </cell>
          <cell r="EH322">
            <v>1734</v>
          </cell>
          <cell r="EI322">
            <v>1722</v>
          </cell>
          <cell r="EJ322">
            <v>1746</v>
          </cell>
          <cell r="EK322">
            <v>1728</v>
          </cell>
          <cell r="EL322">
            <v>1704</v>
          </cell>
          <cell r="EM322">
            <v>1812</v>
          </cell>
          <cell r="EN322">
            <v>1848</v>
          </cell>
          <cell r="EO322">
            <v>1818</v>
          </cell>
          <cell r="EP322">
            <v>0</v>
          </cell>
          <cell r="EQ322">
            <v>1824</v>
          </cell>
          <cell r="ER322">
            <v>1812</v>
          </cell>
          <cell r="ES322">
            <v>1908</v>
          </cell>
          <cell r="ET322">
            <v>1368</v>
          </cell>
          <cell r="EU322">
            <v>1722</v>
          </cell>
          <cell r="EV322">
            <v>1824</v>
          </cell>
          <cell r="EW322">
            <v>1740</v>
          </cell>
          <cell r="EX322">
            <v>1746</v>
          </cell>
          <cell r="EY322">
            <v>1758</v>
          </cell>
          <cell r="EZ322">
            <v>873</v>
          </cell>
          <cell r="FA322">
            <v>1632</v>
          </cell>
          <cell r="FB322">
            <v>1440</v>
          </cell>
          <cell r="FC322">
            <v>1446</v>
          </cell>
          <cell r="FD322">
            <v>1728</v>
          </cell>
          <cell r="FE322">
            <v>1746</v>
          </cell>
          <cell r="FF322">
            <v>1734</v>
          </cell>
          <cell r="FG322">
            <v>906</v>
          </cell>
          <cell r="FH322">
            <v>864</v>
          </cell>
          <cell r="FI322">
            <v>1728</v>
          </cell>
          <cell r="FJ322">
            <v>1746</v>
          </cell>
          <cell r="FK322">
            <v>1728</v>
          </cell>
          <cell r="FL322">
            <v>861</v>
          </cell>
          <cell r="FM322">
            <v>1752</v>
          </cell>
          <cell r="FN322">
            <v>1938</v>
          </cell>
          <cell r="FO322">
            <v>1812</v>
          </cell>
          <cell r="FP322">
            <v>1716</v>
          </cell>
          <cell r="FQ322">
            <v>1728</v>
          </cell>
          <cell r="FR322">
            <v>1782</v>
          </cell>
          <cell r="FS322">
            <v>1830</v>
          </cell>
          <cell r="FT322">
            <v>903</v>
          </cell>
          <cell r="FU322">
            <v>1806</v>
          </cell>
          <cell r="FV322">
            <v>1878</v>
          </cell>
          <cell r="FW322">
            <v>1812</v>
          </cell>
          <cell r="FX322">
            <v>1722</v>
          </cell>
          <cell r="FY322">
            <v>1758</v>
          </cell>
          <cell r="FZ322">
            <v>1710</v>
          </cell>
          <cell r="GA322">
            <v>861</v>
          </cell>
          <cell r="GB322">
            <v>885</v>
          </cell>
          <cell r="GC322">
            <v>885</v>
          </cell>
          <cell r="GD322">
            <v>1812</v>
          </cell>
          <cell r="GE322">
            <v>903</v>
          </cell>
          <cell r="GF322">
            <v>0</v>
          </cell>
          <cell r="GG322">
            <v>933</v>
          </cell>
          <cell r="GH322">
            <v>1788</v>
          </cell>
          <cell r="GI322">
            <v>1812</v>
          </cell>
          <cell r="GJ322">
            <v>0</v>
          </cell>
          <cell r="GK322">
            <v>1668</v>
          </cell>
          <cell r="GL322">
            <v>1770</v>
          </cell>
          <cell r="GM322">
            <v>1698</v>
          </cell>
          <cell r="GN322">
            <v>1704</v>
          </cell>
          <cell r="GO322">
            <v>852</v>
          </cell>
          <cell r="GP322">
            <v>1704</v>
          </cell>
          <cell r="GQ322">
            <v>849</v>
          </cell>
          <cell r="GR322">
            <v>852</v>
          </cell>
          <cell r="GS322">
            <v>846</v>
          </cell>
          <cell r="GT322">
            <v>1704</v>
          </cell>
          <cell r="GU322">
            <v>852</v>
          </cell>
          <cell r="GV322">
            <v>582</v>
          </cell>
          <cell r="GW322">
            <v>879</v>
          </cell>
          <cell r="GX322">
            <v>858</v>
          </cell>
          <cell r="GY322">
            <v>1005</v>
          </cell>
          <cell r="GZ322">
            <v>0</v>
          </cell>
          <cell r="HA322">
            <v>614</v>
          </cell>
          <cell r="HB322">
            <v>1041</v>
          </cell>
          <cell r="HC322">
            <v>1782</v>
          </cell>
          <cell r="HD322">
            <v>1890</v>
          </cell>
          <cell r="HE322">
            <v>1172</v>
          </cell>
          <cell r="HF322">
            <v>1794</v>
          </cell>
          <cell r="HG322">
            <v>918</v>
          </cell>
          <cell r="HH322">
            <v>1962</v>
          </cell>
          <cell r="HI322">
            <v>1095</v>
          </cell>
          <cell r="HJ322">
            <v>900</v>
          </cell>
          <cell r="HK322">
            <v>897</v>
          </cell>
          <cell r="HL322">
            <v>1095</v>
          </cell>
          <cell r="HM322">
            <v>0</v>
          </cell>
          <cell r="HN322">
            <v>930</v>
          </cell>
          <cell r="HO322">
            <v>0</v>
          </cell>
          <cell r="HP322">
            <v>0</v>
          </cell>
          <cell r="HQ322">
            <v>0</v>
          </cell>
          <cell r="HR322">
            <v>0</v>
          </cell>
          <cell r="HS322">
            <v>0</v>
          </cell>
          <cell r="HT322">
            <v>0</v>
          </cell>
          <cell r="HU322">
            <v>1770</v>
          </cell>
          <cell r="HV322">
            <v>480</v>
          </cell>
          <cell r="HW322">
            <v>195</v>
          </cell>
          <cell r="HX322">
            <v>660</v>
          </cell>
          <cell r="HY322">
            <v>1968</v>
          </cell>
          <cell r="HZ322">
            <v>294</v>
          </cell>
          <cell r="IA322">
            <v>54</v>
          </cell>
          <cell r="IB322">
            <v>1800</v>
          </cell>
          <cell r="IC322">
            <v>2392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</row>
        <row r="323">
          <cell r="A323" t="str">
            <v>一日当たり利用可能コマ数_和室2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0</v>
          </cell>
          <cell r="FK323">
            <v>0</v>
          </cell>
          <cell r="FL323">
            <v>0</v>
          </cell>
          <cell r="FM323">
            <v>0</v>
          </cell>
          <cell r="FN323">
            <v>0</v>
          </cell>
          <cell r="FO323">
            <v>0</v>
          </cell>
          <cell r="FP323">
            <v>0</v>
          </cell>
          <cell r="FQ323">
            <v>0</v>
          </cell>
          <cell r="FR323">
            <v>0</v>
          </cell>
          <cell r="FS323">
            <v>0</v>
          </cell>
          <cell r="FT323">
            <v>0</v>
          </cell>
          <cell r="FU323">
            <v>0</v>
          </cell>
          <cell r="FV323">
            <v>0</v>
          </cell>
          <cell r="FW323">
            <v>0</v>
          </cell>
          <cell r="FX323">
            <v>0</v>
          </cell>
          <cell r="FY323">
            <v>0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0</v>
          </cell>
          <cell r="GW323">
            <v>0</v>
          </cell>
          <cell r="GX323">
            <v>0</v>
          </cell>
          <cell r="GY323">
            <v>0</v>
          </cell>
          <cell r="GZ323">
            <v>0</v>
          </cell>
          <cell r="HA323">
            <v>0</v>
          </cell>
          <cell r="HB323">
            <v>0</v>
          </cell>
          <cell r="HC323">
            <v>0</v>
          </cell>
          <cell r="HD323">
            <v>0</v>
          </cell>
          <cell r="HE323">
            <v>0</v>
          </cell>
          <cell r="HF323">
            <v>0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L323">
            <v>0</v>
          </cell>
          <cell r="HM323">
            <v>0</v>
          </cell>
          <cell r="HN323">
            <v>0</v>
          </cell>
          <cell r="HO323">
            <v>0</v>
          </cell>
          <cell r="HP323">
            <v>0</v>
          </cell>
          <cell r="HQ323">
            <v>0</v>
          </cell>
          <cell r="HR323">
            <v>0</v>
          </cell>
          <cell r="HS323">
            <v>0</v>
          </cell>
          <cell r="HT323">
            <v>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0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</row>
        <row r="324">
          <cell r="A324" t="str">
            <v>一日当たり利用可能コマ数_和室3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0</v>
          </cell>
          <cell r="FK324">
            <v>0</v>
          </cell>
          <cell r="FL324">
            <v>0</v>
          </cell>
          <cell r="FM324">
            <v>0</v>
          </cell>
          <cell r="FN324">
            <v>0</v>
          </cell>
          <cell r="FO324">
            <v>0</v>
          </cell>
          <cell r="FP324">
            <v>0</v>
          </cell>
          <cell r="FQ324">
            <v>0</v>
          </cell>
          <cell r="FR324">
            <v>0</v>
          </cell>
          <cell r="FS324">
            <v>0</v>
          </cell>
          <cell r="FT324">
            <v>0</v>
          </cell>
          <cell r="FU324">
            <v>0</v>
          </cell>
          <cell r="FV324">
            <v>0</v>
          </cell>
          <cell r="FW324">
            <v>0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0</v>
          </cell>
          <cell r="GW324">
            <v>0</v>
          </cell>
          <cell r="GX324">
            <v>0</v>
          </cell>
          <cell r="GY324">
            <v>0</v>
          </cell>
          <cell r="GZ324">
            <v>0</v>
          </cell>
          <cell r="HA324">
            <v>0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0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L324">
            <v>0</v>
          </cell>
          <cell r="HM324">
            <v>0</v>
          </cell>
          <cell r="HN324">
            <v>0</v>
          </cell>
          <cell r="HO324">
            <v>0</v>
          </cell>
          <cell r="HP324">
            <v>0</v>
          </cell>
          <cell r="HQ324">
            <v>0</v>
          </cell>
          <cell r="HR324">
            <v>0</v>
          </cell>
          <cell r="HS324">
            <v>0</v>
          </cell>
          <cell r="HT324">
            <v>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0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</row>
        <row r="325">
          <cell r="A325" t="str">
            <v>一日当たり利用可能コマ数_和室4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0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0</v>
          </cell>
          <cell r="FU325">
            <v>0</v>
          </cell>
          <cell r="FV325">
            <v>0</v>
          </cell>
          <cell r="FW325">
            <v>0</v>
          </cell>
          <cell r="FX325">
            <v>0</v>
          </cell>
          <cell r="FY325">
            <v>0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0</v>
          </cell>
          <cell r="GW325">
            <v>0</v>
          </cell>
          <cell r="GX325">
            <v>0</v>
          </cell>
          <cell r="GY325">
            <v>0</v>
          </cell>
          <cell r="GZ325">
            <v>0</v>
          </cell>
          <cell r="HA325">
            <v>0</v>
          </cell>
          <cell r="HB325">
            <v>0</v>
          </cell>
          <cell r="HC325">
            <v>0</v>
          </cell>
          <cell r="HD325">
            <v>0</v>
          </cell>
          <cell r="HE325">
            <v>0</v>
          </cell>
          <cell r="HF325">
            <v>0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L325">
            <v>0</v>
          </cell>
          <cell r="HM325">
            <v>0</v>
          </cell>
          <cell r="HN325">
            <v>0</v>
          </cell>
          <cell r="HO325">
            <v>0</v>
          </cell>
          <cell r="HP325">
            <v>0</v>
          </cell>
          <cell r="HQ325">
            <v>0</v>
          </cell>
          <cell r="HR325">
            <v>0</v>
          </cell>
          <cell r="HS325">
            <v>0</v>
          </cell>
          <cell r="HT325">
            <v>0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0</v>
          </cell>
          <cell r="IG325">
            <v>0</v>
          </cell>
          <cell r="IH325">
            <v>0</v>
          </cell>
        </row>
        <row r="326">
          <cell r="A326" t="str">
            <v>一日当たり利用可能コマ数_和室5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0</v>
          </cell>
          <cell r="FK326">
            <v>0</v>
          </cell>
          <cell r="FL326">
            <v>0</v>
          </cell>
          <cell r="FM326">
            <v>0</v>
          </cell>
          <cell r="FN326">
            <v>0</v>
          </cell>
          <cell r="FO326">
            <v>0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0</v>
          </cell>
          <cell r="IG326">
            <v>0</v>
          </cell>
          <cell r="IH326">
            <v>0</v>
          </cell>
        </row>
        <row r="327">
          <cell r="A327" t="str">
            <v>一日当たり利用可能コマ数_和室6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0</v>
          </cell>
          <cell r="FO327">
            <v>0</v>
          </cell>
          <cell r="FP327">
            <v>0</v>
          </cell>
          <cell r="FQ327">
            <v>0</v>
          </cell>
          <cell r="FR327">
            <v>0</v>
          </cell>
          <cell r="FS327">
            <v>0</v>
          </cell>
          <cell r="FT327">
            <v>0</v>
          </cell>
          <cell r="FU327">
            <v>0</v>
          </cell>
          <cell r="FV327">
            <v>0</v>
          </cell>
          <cell r="FW327">
            <v>0</v>
          </cell>
          <cell r="FX327">
            <v>0</v>
          </cell>
          <cell r="FY327">
            <v>0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0</v>
          </cell>
          <cell r="GW327">
            <v>0</v>
          </cell>
          <cell r="GX327">
            <v>0</v>
          </cell>
          <cell r="GY327">
            <v>0</v>
          </cell>
          <cell r="GZ327">
            <v>0</v>
          </cell>
          <cell r="HA327">
            <v>0</v>
          </cell>
          <cell r="HB327">
            <v>0</v>
          </cell>
          <cell r="HC327">
            <v>0</v>
          </cell>
          <cell r="HD327">
            <v>0</v>
          </cell>
          <cell r="HE327">
            <v>0</v>
          </cell>
          <cell r="HF327">
            <v>0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L327">
            <v>0</v>
          </cell>
          <cell r="HM327">
            <v>0</v>
          </cell>
          <cell r="HN327">
            <v>0</v>
          </cell>
          <cell r="HO327">
            <v>0</v>
          </cell>
          <cell r="HP327">
            <v>0</v>
          </cell>
          <cell r="HQ327">
            <v>0</v>
          </cell>
          <cell r="HR327">
            <v>0</v>
          </cell>
          <cell r="HS327">
            <v>0</v>
          </cell>
          <cell r="HT327">
            <v>0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0</v>
          </cell>
          <cell r="IG327">
            <v>0</v>
          </cell>
          <cell r="IH327">
            <v>0</v>
          </cell>
        </row>
        <row r="328">
          <cell r="A328" t="str">
            <v>一日当たり利用可能コマ数_和室7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0</v>
          </cell>
          <cell r="FG328">
            <v>0</v>
          </cell>
          <cell r="FH328">
            <v>0</v>
          </cell>
          <cell r="FI328">
            <v>0</v>
          </cell>
          <cell r="FJ328">
            <v>0</v>
          </cell>
          <cell r="FK328">
            <v>0</v>
          </cell>
          <cell r="FL328">
            <v>0</v>
          </cell>
          <cell r="FM328">
            <v>0</v>
          </cell>
          <cell r="FN328">
            <v>0</v>
          </cell>
          <cell r="FO328">
            <v>0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0</v>
          </cell>
          <cell r="GW328">
            <v>0</v>
          </cell>
          <cell r="GX328">
            <v>0</v>
          </cell>
          <cell r="GY328">
            <v>0</v>
          </cell>
          <cell r="GZ328">
            <v>0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0</v>
          </cell>
          <cell r="IG328">
            <v>0</v>
          </cell>
          <cell r="IH328">
            <v>0</v>
          </cell>
        </row>
        <row r="329">
          <cell r="A329" t="str">
            <v>一日当たり利用可能コマ数_和室8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0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0</v>
          </cell>
          <cell r="FL329">
            <v>0</v>
          </cell>
          <cell r="FM329">
            <v>0</v>
          </cell>
          <cell r="FN329">
            <v>0</v>
          </cell>
          <cell r="FO329">
            <v>0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</row>
        <row r="330">
          <cell r="A330" t="str">
            <v>一日当たり利用可能コマ数_和室9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0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0</v>
          </cell>
          <cell r="FL330">
            <v>0</v>
          </cell>
          <cell r="FM330">
            <v>0</v>
          </cell>
          <cell r="FN330">
            <v>0</v>
          </cell>
          <cell r="FO330">
            <v>0</v>
          </cell>
          <cell r="FP330">
            <v>0</v>
          </cell>
          <cell r="FQ330">
            <v>0</v>
          </cell>
          <cell r="FR330">
            <v>0</v>
          </cell>
          <cell r="FS330">
            <v>0</v>
          </cell>
          <cell r="FT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0</v>
          </cell>
          <cell r="GV330">
            <v>0</v>
          </cell>
          <cell r="GW330">
            <v>0</v>
          </cell>
          <cell r="GX330">
            <v>0</v>
          </cell>
          <cell r="GY330">
            <v>0</v>
          </cell>
          <cell r="GZ330">
            <v>0</v>
          </cell>
          <cell r="HA330">
            <v>0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L330">
            <v>0</v>
          </cell>
          <cell r="HM330">
            <v>0</v>
          </cell>
          <cell r="HN330">
            <v>0</v>
          </cell>
          <cell r="HO330">
            <v>0</v>
          </cell>
          <cell r="HP330">
            <v>0</v>
          </cell>
          <cell r="HQ330">
            <v>0</v>
          </cell>
          <cell r="HR330">
            <v>0</v>
          </cell>
          <cell r="HS330">
            <v>0</v>
          </cell>
          <cell r="HT330">
            <v>0</v>
          </cell>
          <cell r="HU330">
            <v>0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</row>
        <row r="331">
          <cell r="A331" t="str">
            <v>一日当たり利用可能コマ数_和室10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0</v>
          </cell>
          <cell r="FL331">
            <v>0</v>
          </cell>
          <cell r="FM331">
            <v>0</v>
          </cell>
          <cell r="FN331">
            <v>0</v>
          </cell>
          <cell r="FO331">
            <v>0</v>
          </cell>
          <cell r="FP331">
            <v>0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</row>
        <row r="332">
          <cell r="A332" t="str">
            <v>一日当たり利用可能コマ数_調理室1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840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954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906</v>
          </cell>
          <cell r="V332">
            <v>894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897</v>
          </cell>
          <cell r="AI332">
            <v>864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852</v>
          </cell>
          <cell r="AR332">
            <v>1095</v>
          </cell>
          <cell r="AS332">
            <v>864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1156</v>
          </cell>
          <cell r="CJ332">
            <v>0</v>
          </cell>
          <cell r="CK332">
            <v>0</v>
          </cell>
          <cell r="CL332">
            <v>858</v>
          </cell>
          <cell r="CM332">
            <v>0</v>
          </cell>
          <cell r="CN332">
            <v>0</v>
          </cell>
          <cell r="CO332">
            <v>981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0</v>
          </cell>
          <cell r="FS332">
            <v>0</v>
          </cell>
          <cell r="FT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0</v>
          </cell>
          <cell r="GM332">
            <v>0</v>
          </cell>
          <cell r="GN332">
            <v>0</v>
          </cell>
          <cell r="GO332">
            <v>0</v>
          </cell>
          <cell r="GP332">
            <v>0</v>
          </cell>
          <cell r="GQ332">
            <v>0</v>
          </cell>
          <cell r="GR332">
            <v>0</v>
          </cell>
          <cell r="GS332">
            <v>0</v>
          </cell>
          <cell r="GT332">
            <v>0</v>
          </cell>
          <cell r="GU332">
            <v>0</v>
          </cell>
          <cell r="GV332">
            <v>0</v>
          </cell>
          <cell r="GW332">
            <v>0</v>
          </cell>
          <cell r="GX332">
            <v>0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L332">
            <v>0</v>
          </cell>
          <cell r="HM332">
            <v>0</v>
          </cell>
          <cell r="HN332">
            <v>0</v>
          </cell>
          <cell r="HO332">
            <v>0</v>
          </cell>
          <cell r="HP332">
            <v>0</v>
          </cell>
          <cell r="HQ332">
            <v>0</v>
          </cell>
          <cell r="HR332">
            <v>0</v>
          </cell>
          <cell r="HS332">
            <v>0</v>
          </cell>
          <cell r="HT332">
            <v>0</v>
          </cell>
          <cell r="HU332">
            <v>0</v>
          </cell>
          <cell r="HV332">
            <v>0</v>
          </cell>
          <cell r="HW332">
            <v>0</v>
          </cell>
          <cell r="HX332">
            <v>660</v>
          </cell>
          <cell r="HY332">
            <v>0</v>
          </cell>
          <cell r="HZ332">
            <v>0</v>
          </cell>
          <cell r="IA332">
            <v>0</v>
          </cell>
          <cell r="IB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</row>
        <row r="333">
          <cell r="A333" t="str">
            <v>一日当たり利用可能コマ数_調理室2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0</v>
          </cell>
          <cell r="FG333">
            <v>0</v>
          </cell>
          <cell r="FH333">
            <v>0</v>
          </cell>
          <cell r="FI333">
            <v>0</v>
          </cell>
          <cell r="FJ333">
            <v>0</v>
          </cell>
          <cell r="FK333">
            <v>0</v>
          </cell>
          <cell r="FL333">
            <v>0</v>
          </cell>
          <cell r="FM333">
            <v>0</v>
          </cell>
          <cell r="FN333">
            <v>0</v>
          </cell>
          <cell r="FO333">
            <v>0</v>
          </cell>
          <cell r="FP333">
            <v>0</v>
          </cell>
          <cell r="FQ333">
            <v>0</v>
          </cell>
          <cell r="FR333">
            <v>0</v>
          </cell>
          <cell r="FS333">
            <v>0</v>
          </cell>
          <cell r="FT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0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0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0</v>
          </cell>
          <cell r="HP333">
            <v>0</v>
          </cell>
          <cell r="HQ333">
            <v>0</v>
          </cell>
          <cell r="HR333">
            <v>0</v>
          </cell>
          <cell r="HS333">
            <v>0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</row>
        <row r="334">
          <cell r="A334" t="str">
            <v>一日当たり利用可能コマ数_調理室3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0</v>
          </cell>
          <cell r="FP334">
            <v>0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</row>
        <row r="335">
          <cell r="A335" t="str">
            <v>一日当たり利用可能コマ数_調理室4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0</v>
          </cell>
          <cell r="FO335">
            <v>0</v>
          </cell>
          <cell r="FP335">
            <v>0</v>
          </cell>
          <cell r="FQ335">
            <v>0</v>
          </cell>
          <cell r="FR335">
            <v>0</v>
          </cell>
          <cell r="FS335">
            <v>0</v>
          </cell>
          <cell r="FT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0</v>
          </cell>
          <cell r="GM335">
            <v>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0</v>
          </cell>
          <cell r="GV335">
            <v>0</v>
          </cell>
          <cell r="GW335">
            <v>0</v>
          </cell>
          <cell r="GX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L335">
            <v>0</v>
          </cell>
          <cell r="HM335">
            <v>0</v>
          </cell>
          <cell r="HN335">
            <v>0</v>
          </cell>
          <cell r="HO335">
            <v>0</v>
          </cell>
          <cell r="HP335">
            <v>0</v>
          </cell>
          <cell r="HQ335">
            <v>0</v>
          </cell>
          <cell r="HR335">
            <v>0</v>
          </cell>
          <cell r="HS335">
            <v>0</v>
          </cell>
          <cell r="HT335">
            <v>0</v>
          </cell>
          <cell r="HU335">
            <v>0</v>
          </cell>
          <cell r="HV335">
            <v>0</v>
          </cell>
          <cell r="HW335">
            <v>0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</row>
        <row r="336">
          <cell r="A336" t="str">
            <v>一日当たり利用可能コマ数_調理室5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0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0</v>
          </cell>
          <cell r="HR336">
            <v>0</v>
          </cell>
          <cell r="HS336">
            <v>0</v>
          </cell>
          <cell r="HT336">
            <v>0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0</v>
          </cell>
          <cell r="IB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</row>
        <row r="337">
          <cell r="A337" t="str">
            <v>一日当たり利用可能コマ数_その他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0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0</v>
          </cell>
          <cell r="HR337">
            <v>0</v>
          </cell>
          <cell r="HS337">
            <v>0</v>
          </cell>
          <cell r="HT337">
            <v>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</row>
        <row r="338">
          <cell r="A338" t="str">
            <v>一日当たり利用可能コマ数_音楽室2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0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0</v>
          </cell>
          <cell r="GW338">
            <v>0</v>
          </cell>
          <cell r="GX338">
            <v>0</v>
          </cell>
          <cell r="GY338">
            <v>0</v>
          </cell>
          <cell r="GZ338">
            <v>0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</row>
        <row r="339">
          <cell r="A339" t="str">
            <v>一日当たり利用可能コマ数_音楽室3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0</v>
          </cell>
          <cell r="FL339">
            <v>0</v>
          </cell>
          <cell r="FM339">
            <v>0</v>
          </cell>
          <cell r="FN339">
            <v>0</v>
          </cell>
          <cell r="FO339">
            <v>0</v>
          </cell>
          <cell r="FP339">
            <v>0</v>
          </cell>
          <cell r="FQ339">
            <v>0</v>
          </cell>
          <cell r="FR339">
            <v>0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0</v>
          </cell>
          <cell r="GM339">
            <v>0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0</v>
          </cell>
          <cell r="HR339">
            <v>0</v>
          </cell>
          <cell r="HS339">
            <v>0</v>
          </cell>
          <cell r="HT339">
            <v>0</v>
          </cell>
          <cell r="HU339">
            <v>0</v>
          </cell>
          <cell r="HV339">
            <v>0</v>
          </cell>
          <cell r="HW339">
            <v>0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</row>
        <row r="340">
          <cell r="A340" t="str">
            <v>一日当たり利用可能コマ数_音楽室4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0</v>
          </cell>
          <cell r="FM340">
            <v>0</v>
          </cell>
          <cell r="FN340">
            <v>0</v>
          </cell>
          <cell r="FO340">
            <v>0</v>
          </cell>
          <cell r="FP340">
            <v>0</v>
          </cell>
          <cell r="FQ340">
            <v>0</v>
          </cell>
          <cell r="FR340">
            <v>0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0</v>
          </cell>
          <cell r="HR340">
            <v>0</v>
          </cell>
          <cell r="HS340">
            <v>0</v>
          </cell>
          <cell r="HT340">
            <v>0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</row>
        <row r="341">
          <cell r="A341" t="str">
            <v>一日当たり利用可能コマ数_音楽室5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0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</row>
        <row r="342">
          <cell r="A342" t="str">
            <v>一日当たり利用可能コマ数_工作・工芸室1</v>
          </cell>
          <cell r="E342">
            <v>1176</v>
          </cell>
          <cell r="F342">
            <v>1176</v>
          </cell>
          <cell r="G342">
            <v>1176</v>
          </cell>
          <cell r="H342">
            <v>1176</v>
          </cell>
          <cell r="I342">
            <v>1176</v>
          </cell>
          <cell r="J342">
            <v>1176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0</v>
          </cell>
          <cell r="FK342">
            <v>0</v>
          </cell>
          <cell r="FL342">
            <v>0</v>
          </cell>
          <cell r="FM342">
            <v>0</v>
          </cell>
          <cell r="FN342">
            <v>0</v>
          </cell>
          <cell r="FO342">
            <v>0</v>
          </cell>
          <cell r="FP342">
            <v>0</v>
          </cell>
          <cell r="FQ342">
            <v>0</v>
          </cell>
          <cell r="FR342">
            <v>0</v>
          </cell>
          <cell r="FS342">
            <v>0</v>
          </cell>
          <cell r="FT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0</v>
          </cell>
          <cell r="GM342">
            <v>0</v>
          </cell>
          <cell r="GN342">
            <v>0</v>
          </cell>
          <cell r="GO342">
            <v>0</v>
          </cell>
          <cell r="GP342">
            <v>0</v>
          </cell>
          <cell r="GQ342">
            <v>0</v>
          </cell>
          <cell r="GR342">
            <v>0</v>
          </cell>
          <cell r="GS342">
            <v>0</v>
          </cell>
          <cell r="GT342">
            <v>0</v>
          </cell>
          <cell r="GU342">
            <v>0</v>
          </cell>
          <cell r="GV342">
            <v>0</v>
          </cell>
          <cell r="GW342">
            <v>0</v>
          </cell>
          <cell r="GX342">
            <v>0</v>
          </cell>
          <cell r="GY342">
            <v>0</v>
          </cell>
          <cell r="GZ342">
            <v>0</v>
          </cell>
          <cell r="HA342">
            <v>0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0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L342">
            <v>0</v>
          </cell>
          <cell r="HM342">
            <v>0</v>
          </cell>
          <cell r="HN342">
            <v>0</v>
          </cell>
          <cell r="HO342">
            <v>0</v>
          </cell>
          <cell r="HP342">
            <v>0</v>
          </cell>
          <cell r="HQ342">
            <v>0</v>
          </cell>
          <cell r="HR342">
            <v>0</v>
          </cell>
          <cell r="HS342">
            <v>0</v>
          </cell>
          <cell r="HT342">
            <v>0</v>
          </cell>
          <cell r="HU342">
            <v>0</v>
          </cell>
          <cell r="HV342">
            <v>0</v>
          </cell>
          <cell r="HW342">
            <v>0</v>
          </cell>
          <cell r="HX342">
            <v>0</v>
          </cell>
          <cell r="HY342">
            <v>0</v>
          </cell>
          <cell r="HZ342">
            <v>0</v>
          </cell>
          <cell r="IA342">
            <v>0</v>
          </cell>
          <cell r="IB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</row>
        <row r="343">
          <cell r="A343" t="str">
            <v>一日当たり利用可能コマ数_工作・工芸室2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0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0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</row>
        <row r="344">
          <cell r="A344" t="str">
            <v>一日当たり利用可能コマ数_工作・工芸室3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</row>
        <row r="345">
          <cell r="A345" t="str">
            <v>一日当たり利用可能コマ数_工作・工芸室4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>
            <v>0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0</v>
          </cell>
          <cell r="FP345">
            <v>0</v>
          </cell>
          <cell r="FQ345">
            <v>0</v>
          </cell>
          <cell r="FR345">
            <v>0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0</v>
          </cell>
          <cell r="GV345">
            <v>0</v>
          </cell>
          <cell r="GW345">
            <v>0</v>
          </cell>
          <cell r="GX345">
            <v>0</v>
          </cell>
          <cell r="GY345">
            <v>0</v>
          </cell>
          <cell r="GZ345">
            <v>0</v>
          </cell>
          <cell r="HA345">
            <v>0</v>
          </cell>
          <cell r="HB345">
            <v>0</v>
          </cell>
          <cell r="HC345">
            <v>0</v>
          </cell>
          <cell r="HD345">
            <v>0</v>
          </cell>
          <cell r="HE345">
            <v>0</v>
          </cell>
          <cell r="HF345">
            <v>0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0</v>
          </cell>
          <cell r="HP345">
            <v>0</v>
          </cell>
          <cell r="HQ345">
            <v>0</v>
          </cell>
          <cell r="HR345">
            <v>0</v>
          </cell>
          <cell r="HS345">
            <v>0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</row>
        <row r="346">
          <cell r="A346" t="str">
            <v>一日当たり利用可能コマ数_工作・工芸室5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0</v>
          </cell>
          <cell r="FK346">
            <v>0</v>
          </cell>
          <cell r="FL346">
            <v>0</v>
          </cell>
          <cell r="FM346">
            <v>0</v>
          </cell>
          <cell r="FN346">
            <v>0</v>
          </cell>
          <cell r="FO346">
            <v>0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0</v>
          </cell>
          <cell r="IG346">
            <v>0</v>
          </cell>
          <cell r="IH346">
            <v>0</v>
          </cell>
        </row>
        <row r="347">
          <cell r="A347" t="str">
            <v>一日当たり利用可能コマ数_視聴覚室1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894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858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852</v>
          </cell>
          <cell r="AR347">
            <v>1095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972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879</v>
          </cell>
          <cell r="DF347">
            <v>0</v>
          </cell>
          <cell r="DG347">
            <v>0</v>
          </cell>
          <cell r="DH347">
            <v>1216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855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0</v>
          </cell>
          <cell r="FL347">
            <v>0</v>
          </cell>
          <cell r="FM347">
            <v>876</v>
          </cell>
          <cell r="FN347">
            <v>0</v>
          </cell>
          <cell r="FO347">
            <v>0</v>
          </cell>
          <cell r="FP347">
            <v>0</v>
          </cell>
          <cell r="FQ347">
            <v>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930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</row>
        <row r="348">
          <cell r="A348" t="str">
            <v>一日当たり利用可能コマ数_視聴覚室2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>
            <v>0</v>
          </cell>
          <cell r="ET348">
            <v>0</v>
          </cell>
          <cell r="EU348">
            <v>0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0</v>
          </cell>
          <cell r="FK348">
            <v>0</v>
          </cell>
          <cell r="FL348">
            <v>0</v>
          </cell>
          <cell r="FM348">
            <v>0</v>
          </cell>
          <cell r="FN348">
            <v>0</v>
          </cell>
          <cell r="FO348">
            <v>0</v>
          </cell>
          <cell r="FP348">
            <v>0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</row>
        <row r="349">
          <cell r="A349" t="str">
            <v>一日当たり利用可能コマ数_視聴覚室3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0</v>
          </cell>
          <cell r="FK349">
            <v>0</v>
          </cell>
          <cell r="FL349">
            <v>0</v>
          </cell>
          <cell r="FM349">
            <v>0</v>
          </cell>
          <cell r="FN349">
            <v>0</v>
          </cell>
          <cell r="FO349">
            <v>0</v>
          </cell>
          <cell r="FP349">
            <v>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</row>
        <row r="350">
          <cell r="A350" t="str">
            <v>一日当たり利用可能コマ数_視聴覚室4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0</v>
          </cell>
          <cell r="ET350">
            <v>0</v>
          </cell>
          <cell r="EU350">
            <v>0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0</v>
          </cell>
          <cell r="FK350">
            <v>0</v>
          </cell>
          <cell r="FL350">
            <v>0</v>
          </cell>
          <cell r="FM350">
            <v>0</v>
          </cell>
          <cell r="FN350">
            <v>0</v>
          </cell>
          <cell r="FO350">
            <v>0</v>
          </cell>
          <cell r="FP350">
            <v>0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</row>
        <row r="351">
          <cell r="A351" t="str">
            <v>一日当たり利用可能コマ数_視聴覚室5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0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0</v>
          </cell>
          <cell r="FK351">
            <v>0</v>
          </cell>
          <cell r="FL351">
            <v>0</v>
          </cell>
          <cell r="FM351">
            <v>0</v>
          </cell>
          <cell r="FN351">
            <v>0</v>
          </cell>
          <cell r="FO351">
            <v>0</v>
          </cell>
          <cell r="FP351">
            <v>0</v>
          </cell>
          <cell r="FQ351">
            <v>0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</row>
        <row r="352">
          <cell r="A352" t="str">
            <v>一日当たり利用可能コマ数_運動室1</v>
          </cell>
          <cell r="E352">
            <v>1176</v>
          </cell>
          <cell r="F352">
            <v>1176</v>
          </cell>
          <cell r="G352">
            <v>1176</v>
          </cell>
          <cell r="H352">
            <v>1176</v>
          </cell>
          <cell r="I352">
            <v>1176</v>
          </cell>
          <cell r="J352">
            <v>1176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>
            <v>0</v>
          </cell>
          <cell r="ET352">
            <v>0</v>
          </cell>
          <cell r="EU352">
            <v>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0</v>
          </cell>
          <cell r="FG352">
            <v>0</v>
          </cell>
          <cell r="FH352">
            <v>0</v>
          </cell>
          <cell r="FI352">
            <v>0</v>
          </cell>
          <cell r="FJ352">
            <v>0</v>
          </cell>
          <cell r="FK352">
            <v>0</v>
          </cell>
          <cell r="FL352">
            <v>0</v>
          </cell>
          <cell r="FM352">
            <v>0</v>
          </cell>
          <cell r="FN352">
            <v>0</v>
          </cell>
          <cell r="FO352">
            <v>0</v>
          </cell>
          <cell r="FP352">
            <v>0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</row>
        <row r="353">
          <cell r="A353" t="str">
            <v>一日当たり利用可能コマ数_運動室2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>
            <v>0</v>
          </cell>
          <cell r="ES353">
            <v>0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0</v>
          </cell>
          <cell r="FG353">
            <v>0</v>
          </cell>
          <cell r="FH353">
            <v>0</v>
          </cell>
          <cell r="FI353">
            <v>0</v>
          </cell>
          <cell r="FJ353">
            <v>0</v>
          </cell>
          <cell r="FK353">
            <v>0</v>
          </cell>
          <cell r="FL353">
            <v>0</v>
          </cell>
          <cell r="FM353">
            <v>0</v>
          </cell>
          <cell r="FN353">
            <v>0</v>
          </cell>
          <cell r="FO353">
            <v>0</v>
          </cell>
          <cell r="FP353">
            <v>0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</row>
        <row r="354">
          <cell r="A354" t="str">
            <v>一日当たり利用可能コマ数_運動室3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  <cell r="ER354">
            <v>0</v>
          </cell>
          <cell r="ES354">
            <v>0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0</v>
          </cell>
          <cell r="FK354">
            <v>0</v>
          </cell>
          <cell r="FL354">
            <v>0</v>
          </cell>
          <cell r="FM354">
            <v>0</v>
          </cell>
          <cell r="FN354">
            <v>0</v>
          </cell>
          <cell r="FO354">
            <v>0</v>
          </cell>
          <cell r="FP354">
            <v>0</v>
          </cell>
          <cell r="FQ354">
            <v>0</v>
          </cell>
          <cell r="FR354">
            <v>0</v>
          </cell>
          <cell r="FS354">
            <v>0</v>
          </cell>
          <cell r="FT354">
            <v>0</v>
          </cell>
          <cell r="FU354">
            <v>0</v>
          </cell>
          <cell r="FV354">
            <v>0</v>
          </cell>
          <cell r="FW354">
            <v>0</v>
          </cell>
          <cell r="FX354">
            <v>0</v>
          </cell>
          <cell r="FY354">
            <v>0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0</v>
          </cell>
          <cell r="GV354">
            <v>0</v>
          </cell>
          <cell r="GW354">
            <v>0</v>
          </cell>
          <cell r="GX354">
            <v>0</v>
          </cell>
          <cell r="GY354">
            <v>0</v>
          </cell>
          <cell r="GZ354">
            <v>0</v>
          </cell>
          <cell r="HA354">
            <v>0</v>
          </cell>
          <cell r="HB354">
            <v>0</v>
          </cell>
          <cell r="HC354">
            <v>0</v>
          </cell>
          <cell r="HD354">
            <v>0</v>
          </cell>
          <cell r="HE354">
            <v>0</v>
          </cell>
          <cell r="HF354">
            <v>0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L354">
            <v>0</v>
          </cell>
          <cell r="HM354">
            <v>0</v>
          </cell>
          <cell r="HN354">
            <v>0</v>
          </cell>
          <cell r="HO354">
            <v>0</v>
          </cell>
          <cell r="HP354">
            <v>0</v>
          </cell>
          <cell r="HQ354">
            <v>0</v>
          </cell>
          <cell r="HR354">
            <v>0</v>
          </cell>
          <cell r="HS354">
            <v>0</v>
          </cell>
          <cell r="HT354">
            <v>0</v>
          </cell>
          <cell r="HU354">
            <v>0</v>
          </cell>
          <cell r="HV354">
            <v>0</v>
          </cell>
          <cell r="HW354">
            <v>0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0</v>
          </cell>
          <cell r="IF354">
            <v>0</v>
          </cell>
          <cell r="IG354">
            <v>0</v>
          </cell>
          <cell r="IH354">
            <v>0</v>
          </cell>
        </row>
        <row r="355">
          <cell r="A355" t="str">
            <v>一日当たり利用可能コマ数_運動室4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  <cell r="ER355">
            <v>0</v>
          </cell>
          <cell r="ES355">
            <v>0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0</v>
          </cell>
          <cell r="FK355">
            <v>0</v>
          </cell>
          <cell r="FL355">
            <v>0</v>
          </cell>
          <cell r="FM355">
            <v>0</v>
          </cell>
          <cell r="FN355">
            <v>0</v>
          </cell>
          <cell r="FO355">
            <v>0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</row>
        <row r="356">
          <cell r="A356" t="str">
            <v>一日当たり利用可能コマ数_運動室5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  <cell r="ER356">
            <v>0</v>
          </cell>
          <cell r="ES356">
            <v>0</v>
          </cell>
          <cell r="ET356">
            <v>0</v>
          </cell>
          <cell r="EU356">
            <v>0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0</v>
          </cell>
          <cell r="FK356">
            <v>0</v>
          </cell>
          <cell r="FL356">
            <v>0</v>
          </cell>
          <cell r="FM356">
            <v>0</v>
          </cell>
          <cell r="FN356">
            <v>0</v>
          </cell>
          <cell r="FO356">
            <v>0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0</v>
          </cell>
          <cell r="GW356">
            <v>0</v>
          </cell>
          <cell r="GX356">
            <v>0</v>
          </cell>
          <cell r="GY356">
            <v>0</v>
          </cell>
          <cell r="GZ356">
            <v>0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0</v>
          </cell>
          <cell r="IG356">
            <v>0</v>
          </cell>
          <cell r="IH356">
            <v>0</v>
          </cell>
        </row>
        <row r="357">
          <cell r="A357" t="str">
            <v>一日当たり利用可能コマ数_浴室・プール1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1176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915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0</v>
          </cell>
          <cell r="ES357">
            <v>2862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0</v>
          </cell>
          <cell r="FK357">
            <v>864</v>
          </cell>
          <cell r="FL357">
            <v>0</v>
          </cell>
          <cell r="FM357">
            <v>0</v>
          </cell>
          <cell r="FN357">
            <v>0</v>
          </cell>
          <cell r="FO357">
            <v>0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903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855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894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852</v>
          </cell>
          <cell r="GP357">
            <v>0</v>
          </cell>
          <cell r="GQ357">
            <v>0</v>
          </cell>
          <cell r="GR357">
            <v>852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855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0</v>
          </cell>
          <cell r="IF357">
            <v>0</v>
          </cell>
          <cell r="IG357">
            <v>0</v>
          </cell>
          <cell r="IH357">
            <v>0</v>
          </cell>
        </row>
        <row r="358">
          <cell r="A358" t="str">
            <v>一日当たり利用可能コマ数_浴室・プール2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  <cell r="ES358">
            <v>0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0</v>
          </cell>
          <cell r="IG358">
            <v>0</v>
          </cell>
          <cell r="IH358">
            <v>0</v>
          </cell>
        </row>
        <row r="359">
          <cell r="A359" t="str">
            <v>一日当たり利用可能コマ数_浴室・プール3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>
            <v>0</v>
          </cell>
          <cell r="FB359">
            <v>0</v>
          </cell>
          <cell r="FC359">
            <v>0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0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</row>
        <row r="360">
          <cell r="A360" t="str">
            <v>一日当たり利用可能コマ数_浴室・プール4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0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0</v>
          </cell>
          <cell r="FK360">
            <v>0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0</v>
          </cell>
          <cell r="FQ360">
            <v>0</v>
          </cell>
          <cell r="FR360">
            <v>0</v>
          </cell>
          <cell r="FS360">
            <v>0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0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0</v>
          </cell>
          <cell r="HR360">
            <v>0</v>
          </cell>
          <cell r="HS360">
            <v>0</v>
          </cell>
          <cell r="HT360">
            <v>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0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0</v>
          </cell>
        </row>
        <row r="361">
          <cell r="A361" t="str">
            <v>一日当たり利用可能コマ数_浴室・プール5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  <cell r="ES361">
            <v>0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0</v>
          </cell>
          <cell r="FK361">
            <v>0</v>
          </cell>
          <cell r="FL361">
            <v>0</v>
          </cell>
          <cell r="FM361">
            <v>0</v>
          </cell>
          <cell r="FN361">
            <v>0</v>
          </cell>
          <cell r="FO361">
            <v>0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</row>
        <row r="362">
          <cell r="A362" t="str">
            <v>一日当たり利用可能コマ数_保育室1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1824</v>
          </cell>
          <cell r="M362">
            <v>1788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903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2440</v>
          </cell>
          <cell r="AL362">
            <v>858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912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873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1728</v>
          </cell>
          <cell r="FI362">
            <v>0</v>
          </cell>
          <cell r="FJ362">
            <v>0</v>
          </cell>
          <cell r="FK362">
            <v>0</v>
          </cell>
          <cell r="FL362">
            <v>0</v>
          </cell>
          <cell r="FM362">
            <v>0</v>
          </cell>
          <cell r="FN362">
            <v>0</v>
          </cell>
          <cell r="FO362">
            <v>0</v>
          </cell>
          <cell r="FP362">
            <v>0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0</v>
          </cell>
          <cell r="FW362">
            <v>0</v>
          </cell>
          <cell r="FX362">
            <v>0</v>
          </cell>
          <cell r="FY362">
            <v>0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0</v>
          </cell>
          <cell r="HR362">
            <v>0</v>
          </cell>
          <cell r="HS362">
            <v>0</v>
          </cell>
          <cell r="HT362">
            <v>0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0</v>
          </cell>
        </row>
        <row r="363">
          <cell r="A363" t="str">
            <v>一日当たり利用可能コマ数_保育室2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0</v>
          </cell>
          <cell r="ET363">
            <v>0</v>
          </cell>
          <cell r="EU363">
            <v>0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0</v>
          </cell>
          <cell r="FL363">
            <v>0</v>
          </cell>
          <cell r="FM363">
            <v>0</v>
          </cell>
          <cell r="FN363">
            <v>0</v>
          </cell>
          <cell r="FO363">
            <v>0</v>
          </cell>
          <cell r="FP363">
            <v>0</v>
          </cell>
          <cell r="FQ363">
            <v>0</v>
          </cell>
          <cell r="FR363">
            <v>0</v>
          </cell>
          <cell r="FS363">
            <v>0</v>
          </cell>
          <cell r="FT363">
            <v>0</v>
          </cell>
          <cell r="FU363">
            <v>0</v>
          </cell>
          <cell r="FV363">
            <v>0</v>
          </cell>
          <cell r="FW363">
            <v>0</v>
          </cell>
          <cell r="FX363">
            <v>0</v>
          </cell>
          <cell r="FY363">
            <v>0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0</v>
          </cell>
          <cell r="GM363">
            <v>0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0</v>
          </cell>
          <cell r="HR363">
            <v>0</v>
          </cell>
          <cell r="HS363">
            <v>0</v>
          </cell>
          <cell r="HT363">
            <v>0</v>
          </cell>
          <cell r="HU363">
            <v>0</v>
          </cell>
          <cell r="HV363">
            <v>0</v>
          </cell>
          <cell r="HW363">
            <v>0</v>
          </cell>
          <cell r="HX363">
            <v>0</v>
          </cell>
          <cell r="HY363">
            <v>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0</v>
          </cell>
        </row>
        <row r="364">
          <cell r="A364" t="str">
            <v>一日当たり利用可能コマ数_保育室3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0</v>
          </cell>
          <cell r="FK364">
            <v>0</v>
          </cell>
          <cell r="FL364">
            <v>0</v>
          </cell>
          <cell r="FM364">
            <v>0</v>
          </cell>
          <cell r="FN364">
            <v>0</v>
          </cell>
          <cell r="FO364">
            <v>0</v>
          </cell>
          <cell r="FP364">
            <v>0</v>
          </cell>
          <cell r="FQ364">
            <v>0</v>
          </cell>
          <cell r="FR364">
            <v>0</v>
          </cell>
          <cell r="FS364">
            <v>0</v>
          </cell>
          <cell r="FT364">
            <v>0</v>
          </cell>
          <cell r="FU364">
            <v>0</v>
          </cell>
          <cell r="FV364">
            <v>0</v>
          </cell>
          <cell r="FW364">
            <v>0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0</v>
          </cell>
          <cell r="GY364">
            <v>0</v>
          </cell>
          <cell r="GZ364">
            <v>0</v>
          </cell>
          <cell r="HA364">
            <v>0</v>
          </cell>
          <cell r="HB364">
            <v>0</v>
          </cell>
          <cell r="HC364">
            <v>0</v>
          </cell>
          <cell r="HD364">
            <v>0</v>
          </cell>
          <cell r="HE364">
            <v>0</v>
          </cell>
          <cell r="HF364">
            <v>0</v>
          </cell>
          <cell r="HG364">
            <v>0</v>
          </cell>
          <cell r="HH364">
            <v>0</v>
          </cell>
          <cell r="HI364">
            <v>0</v>
          </cell>
          <cell r="HJ364">
            <v>0</v>
          </cell>
          <cell r="HK364">
            <v>0</v>
          </cell>
          <cell r="HL364">
            <v>0</v>
          </cell>
          <cell r="HM364">
            <v>0</v>
          </cell>
          <cell r="HN364">
            <v>0</v>
          </cell>
          <cell r="HO364">
            <v>0</v>
          </cell>
          <cell r="HP364">
            <v>0</v>
          </cell>
          <cell r="HQ364">
            <v>0</v>
          </cell>
          <cell r="HR364">
            <v>0</v>
          </cell>
          <cell r="HS364">
            <v>0</v>
          </cell>
          <cell r="HT364">
            <v>0</v>
          </cell>
          <cell r="HU364">
            <v>0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0</v>
          </cell>
        </row>
        <row r="365">
          <cell r="A365" t="str">
            <v>一日当たり利用可能コマ数_保育室4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0</v>
          </cell>
          <cell r="FK365">
            <v>0</v>
          </cell>
          <cell r="FL365">
            <v>0</v>
          </cell>
          <cell r="FM365">
            <v>0</v>
          </cell>
          <cell r="FN365">
            <v>0</v>
          </cell>
          <cell r="FO365">
            <v>0</v>
          </cell>
          <cell r="FP365">
            <v>0</v>
          </cell>
          <cell r="FQ365">
            <v>0</v>
          </cell>
          <cell r="FR365">
            <v>0</v>
          </cell>
          <cell r="FS365">
            <v>0</v>
          </cell>
          <cell r="FT365">
            <v>0</v>
          </cell>
          <cell r="FU365">
            <v>0</v>
          </cell>
          <cell r="FV365">
            <v>0</v>
          </cell>
          <cell r="FW365">
            <v>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0</v>
          </cell>
          <cell r="GM365">
            <v>0</v>
          </cell>
          <cell r="GN365">
            <v>0</v>
          </cell>
          <cell r="GO365">
            <v>0</v>
          </cell>
          <cell r="GP365">
            <v>0</v>
          </cell>
          <cell r="GQ365">
            <v>0</v>
          </cell>
          <cell r="GR365">
            <v>0</v>
          </cell>
          <cell r="GS365">
            <v>0</v>
          </cell>
          <cell r="GT365">
            <v>0</v>
          </cell>
          <cell r="GU365">
            <v>0</v>
          </cell>
          <cell r="GV365">
            <v>0</v>
          </cell>
          <cell r="GW365">
            <v>0</v>
          </cell>
          <cell r="GX365">
            <v>0</v>
          </cell>
          <cell r="GY365">
            <v>0</v>
          </cell>
          <cell r="GZ365">
            <v>0</v>
          </cell>
          <cell r="HA365">
            <v>0</v>
          </cell>
          <cell r="HB365">
            <v>0</v>
          </cell>
          <cell r="HC365">
            <v>0</v>
          </cell>
          <cell r="HD365">
            <v>0</v>
          </cell>
          <cell r="HE365">
            <v>0</v>
          </cell>
          <cell r="HF365">
            <v>0</v>
          </cell>
          <cell r="HG365">
            <v>0</v>
          </cell>
          <cell r="HH365">
            <v>0</v>
          </cell>
          <cell r="HI365">
            <v>0</v>
          </cell>
          <cell r="HJ365">
            <v>0</v>
          </cell>
          <cell r="HK365">
            <v>0</v>
          </cell>
          <cell r="HL365">
            <v>0</v>
          </cell>
          <cell r="HM365">
            <v>0</v>
          </cell>
          <cell r="HN365">
            <v>0</v>
          </cell>
          <cell r="HO365">
            <v>0</v>
          </cell>
          <cell r="HP365">
            <v>0</v>
          </cell>
          <cell r="HQ365">
            <v>0</v>
          </cell>
          <cell r="HR365">
            <v>0</v>
          </cell>
          <cell r="HS365">
            <v>0</v>
          </cell>
          <cell r="HT365">
            <v>0</v>
          </cell>
          <cell r="HU365">
            <v>0</v>
          </cell>
          <cell r="HV365">
            <v>0</v>
          </cell>
          <cell r="HW365">
            <v>0</v>
          </cell>
          <cell r="HX365">
            <v>0</v>
          </cell>
          <cell r="HY365">
            <v>0</v>
          </cell>
          <cell r="HZ365">
            <v>0</v>
          </cell>
          <cell r="IA365">
            <v>0</v>
          </cell>
          <cell r="IB365">
            <v>0</v>
          </cell>
          <cell r="IC365">
            <v>0</v>
          </cell>
          <cell r="ID365">
            <v>0</v>
          </cell>
          <cell r="IE365">
            <v>0</v>
          </cell>
          <cell r="IF365">
            <v>0</v>
          </cell>
          <cell r="IG365">
            <v>0</v>
          </cell>
          <cell r="IH365">
            <v>0</v>
          </cell>
        </row>
        <row r="366">
          <cell r="A366" t="str">
            <v>一日当たり利用可能コマ数_保育室5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0</v>
          </cell>
          <cell r="FK366">
            <v>0</v>
          </cell>
          <cell r="FL366">
            <v>0</v>
          </cell>
          <cell r="FM366">
            <v>0</v>
          </cell>
          <cell r="FN366">
            <v>0</v>
          </cell>
          <cell r="FO366">
            <v>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0</v>
          </cell>
          <cell r="GM366">
            <v>0</v>
          </cell>
          <cell r="GN366">
            <v>0</v>
          </cell>
          <cell r="GO366">
            <v>0</v>
          </cell>
          <cell r="GP366">
            <v>0</v>
          </cell>
          <cell r="GQ366">
            <v>0</v>
          </cell>
          <cell r="GR366">
            <v>0</v>
          </cell>
          <cell r="GS366">
            <v>0</v>
          </cell>
          <cell r="GT366">
            <v>0</v>
          </cell>
          <cell r="GU366">
            <v>0</v>
          </cell>
          <cell r="GV366">
            <v>0</v>
          </cell>
          <cell r="GW366">
            <v>0</v>
          </cell>
          <cell r="GX366">
            <v>0</v>
          </cell>
          <cell r="GY366">
            <v>0</v>
          </cell>
          <cell r="GZ366">
            <v>0</v>
          </cell>
          <cell r="HA366">
            <v>0</v>
          </cell>
          <cell r="HB366">
            <v>0</v>
          </cell>
          <cell r="HC366">
            <v>0</v>
          </cell>
          <cell r="HD366">
            <v>0</v>
          </cell>
          <cell r="HE366">
            <v>0</v>
          </cell>
          <cell r="HF366">
            <v>0</v>
          </cell>
          <cell r="HG366">
            <v>0</v>
          </cell>
          <cell r="HH366">
            <v>0</v>
          </cell>
          <cell r="HI366">
            <v>0</v>
          </cell>
          <cell r="HJ366">
            <v>0</v>
          </cell>
          <cell r="HK366">
            <v>0</v>
          </cell>
          <cell r="HL366">
            <v>0</v>
          </cell>
          <cell r="HM366">
            <v>0</v>
          </cell>
          <cell r="HN366">
            <v>0</v>
          </cell>
          <cell r="HO366">
            <v>0</v>
          </cell>
          <cell r="HP366">
            <v>0</v>
          </cell>
          <cell r="HQ366">
            <v>0</v>
          </cell>
          <cell r="HR366">
            <v>0</v>
          </cell>
          <cell r="HS366">
            <v>0</v>
          </cell>
          <cell r="HT366">
            <v>0</v>
          </cell>
          <cell r="HU366">
            <v>0</v>
          </cell>
          <cell r="HV366">
            <v>0</v>
          </cell>
          <cell r="HW366">
            <v>0</v>
          </cell>
          <cell r="HX366">
            <v>0</v>
          </cell>
          <cell r="HY366">
            <v>0</v>
          </cell>
          <cell r="HZ366">
            <v>0</v>
          </cell>
          <cell r="IA366">
            <v>0</v>
          </cell>
          <cell r="IB366">
            <v>0</v>
          </cell>
          <cell r="IC366">
            <v>0</v>
          </cell>
          <cell r="ID366">
            <v>0</v>
          </cell>
          <cell r="IE366">
            <v>0</v>
          </cell>
          <cell r="IF366">
            <v>0</v>
          </cell>
          <cell r="IG366">
            <v>0</v>
          </cell>
          <cell r="IH366">
            <v>0</v>
          </cell>
        </row>
        <row r="367">
          <cell r="A367" t="str">
            <v>一日当たり利用可能コマ数_事務室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894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0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0</v>
          </cell>
          <cell r="FK367">
            <v>0</v>
          </cell>
          <cell r="FL367">
            <v>0</v>
          </cell>
          <cell r="FM367">
            <v>0</v>
          </cell>
          <cell r="FN367">
            <v>0</v>
          </cell>
          <cell r="FO367">
            <v>0</v>
          </cell>
          <cell r="FP367">
            <v>0</v>
          </cell>
          <cell r="FQ367">
            <v>0</v>
          </cell>
          <cell r="FR367">
            <v>0</v>
          </cell>
          <cell r="FS367">
            <v>0</v>
          </cell>
          <cell r="FT367">
            <v>0</v>
          </cell>
          <cell r="FU367">
            <v>0</v>
          </cell>
          <cell r="FV367">
            <v>0</v>
          </cell>
          <cell r="FW367">
            <v>0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0</v>
          </cell>
          <cell r="GM367">
            <v>0</v>
          </cell>
          <cell r="GN367">
            <v>0</v>
          </cell>
          <cell r="GO367">
            <v>0</v>
          </cell>
          <cell r="GP367">
            <v>0</v>
          </cell>
          <cell r="GQ367">
            <v>0</v>
          </cell>
          <cell r="GR367">
            <v>0</v>
          </cell>
          <cell r="GS367">
            <v>0</v>
          </cell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  <cell r="HA367">
            <v>0</v>
          </cell>
          <cell r="HB367">
            <v>0</v>
          </cell>
          <cell r="HC367">
            <v>0</v>
          </cell>
          <cell r="HD367">
            <v>0</v>
          </cell>
          <cell r="HE367">
            <v>0</v>
          </cell>
          <cell r="HF367">
            <v>0</v>
          </cell>
          <cell r="HG367">
            <v>0</v>
          </cell>
          <cell r="HH367">
            <v>0</v>
          </cell>
          <cell r="HI367">
            <v>0</v>
          </cell>
          <cell r="HJ367">
            <v>0</v>
          </cell>
          <cell r="HK367">
            <v>0</v>
          </cell>
          <cell r="HL367">
            <v>0</v>
          </cell>
          <cell r="HM367">
            <v>0</v>
          </cell>
          <cell r="HN367">
            <v>0</v>
          </cell>
          <cell r="HO367">
            <v>0</v>
          </cell>
          <cell r="HP367">
            <v>0</v>
          </cell>
          <cell r="HQ367">
            <v>0</v>
          </cell>
          <cell r="HR367">
            <v>0</v>
          </cell>
          <cell r="HS367">
            <v>0</v>
          </cell>
          <cell r="HT367">
            <v>0</v>
          </cell>
          <cell r="HU367">
            <v>0</v>
          </cell>
          <cell r="HV367">
            <v>0</v>
          </cell>
          <cell r="HW367">
            <v>0</v>
          </cell>
          <cell r="HX367">
            <v>0</v>
          </cell>
          <cell r="HY367">
            <v>0</v>
          </cell>
          <cell r="HZ367">
            <v>0</v>
          </cell>
          <cell r="IA367">
            <v>0</v>
          </cell>
          <cell r="IB367">
            <v>0</v>
          </cell>
          <cell r="IC367">
            <v>0</v>
          </cell>
          <cell r="ID367">
            <v>0</v>
          </cell>
          <cell r="IE367">
            <v>0</v>
          </cell>
          <cell r="IF367">
            <v>0</v>
          </cell>
          <cell r="IG367">
            <v>0</v>
          </cell>
          <cell r="IH367">
            <v>0</v>
          </cell>
        </row>
        <row r="368">
          <cell r="A368" t="str">
            <v>一日当たり利用可能コマ数_その他共用部等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0</v>
          </cell>
          <cell r="FK368">
            <v>0</v>
          </cell>
          <cell r="FL368">
            <v>0</v>
          </cell>
          <cell r="FM368">
            <v>0</v>
          </cell>
          <cell r="FN368">
            <v>0</v>
          </cell>
          <cell r="FO368">
            <v>0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0</v>
          </cell>
          <cell r="GM368">
            <v>0</v>
          </cell>
          <cell r="GN368">
            <v>0</v>
          </cell>
          <cell r="GO368">
            <v>0</v>
          </cell>
          <cell r="GP368">
            <v>0</v>
          </cell>
          <cell r="GQ368">
            <v>0</v>
          </cell>
          <cell r="GR368">
            <v>0</v>
          </cell>
          <cell r="GS368">
            <v>0</v>
          </cell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  <cell r="HA368">
            <v>0</v>
          </cell>
          <cell r="HB368">
            <v>0</v>
          </cell>
          <cell r="HC368">
            <v>0</v>
          </cell>
          <cell r="HD368">
            <v>0</v>
          </cell>
          <cell r="HE368">
            <v>0</v>
          </cell>
          <cell r="HF368">
            <v>0</v>
          </cell>
          <cell r="HG368">
            <v>0</v>
          </cell>
          <cell r="HH368">
            <v>0</v>
          </cell>
          <cell r="HI368">
            <v>0</v>
          </cell>
          <cell r="HJ368">
            <v>0</v>
          </cell>
          <cell r="HK368">
            <v>0</v>
          </cell>
          <cell r="HL368">
            <v>0</v>
          </cell>
          <cell r="HM368">
            <v>0</v>
          </cell>
          <cell r="HN368">
            <v>0</v>
          </cell>
          <cell r="HO368">
            <v>0</v>
          </cell>
          <cell r="HP368">
            <v>0</v>
          </cell>
          <cell r="HQ368">
            <v>0</v>
          </cell>
          <cell r="HR368">
            <v>0</v>
          </cell>
          <cell r="HS368">
            <v>0</v>
          </cell>
          <cell r="HT368">
            <v>0</v>
          </cell>
          <cell r="HU368">
            <v>0</v>
          </cell>
          <cell r="HV368">
            <v>0</v>
          </cell>
          <cell r="HW368">
            <v>0</v>
          </cell>
          <cell r="HX368">
            <v>0</v>
          </cell>
          <cell r="HY368">
            <v>0</v>
          </cell>
          <cell r="HZ368">
            <v>0</v>
          </cell>
          <cell r="IA368">
            <v>0</v>
          </cell>
          <cell r="IB368">
            <v>0</v>
          </cell>
          <cell r="IC368">
            <v>0</v>
          </cell>
          <cell r="ID368">
            <v>0</v>
          </cell>
          <cell r="IE368">
            <v>0</v>
          </cell>
          <cell r="IF368">
            <v>0</v>
          </cell>
          <cell r="IG368">
            <v>0</v>
          </cell>
          <cell r="IH368">
            <v>0</v>
          </cell>
        </row>
        <row r="369">
          <cell r="A369">
            <v>0</v>
          </cell>
          <cell r="E369">
            <v>7056</v>
          </cell>
          <cell r="F369">
            <v>5880</v>
          </cell>
          <cell r="G369">
            <v>7056</v>
          </cell>
          <cell r="H369">
            <v>7056</v>
          </cell>
          <cell r="I369">
            <v>7056</v>
          </cell>
          <cell r="J369">
            <v>8232</v>
          </cell>
          <cell r="K369">
            <v>5040</v>
          </cell>
          <cell r="L369">
            <v>5472</v>
          </cell>
          <cell r="M369">
            <v>6258</v>
          </cell>
          <cell r="N369">
            <v>3528</v>
          </cell>
          <cell r="O369">
            <v>3456</v>
          </cell>
          <cell r="P369">
            <v>5724</v>
          </cell>
          <cell r="Q369">
            <v>3504</v>
          </cell>
          <cell r="R369">
            <v>894</v>
          </cell>
          <cell r="S369">
            <v>3828</v>
          </cell>
          <cell r="T369">
            <v>3408</v>
          </cell>
          <cell r="U369">
            <v>4530</v>
          </cell>
          <cell r="V369">
            <v>4470</v>
          </cell>
          <cell r="W369">
            <v>4768</v>
          </cell>
          <cell r="X369">
            <v>3648</v>
          </cell>
          <cell r="Y369">
            <v>4515</v>
          </cell>
          <cell r="Z369">
            <v>3336</v>
          </cell>
          <cell r="AA369">
            <v>3372</v>
          </cell>
          <cell r="AB369">
            <v>3144</v>
          </cell>
          <cell r="AC369">
            <v>3300</v>
          </cell>
          <cell r="AD369">
            <v>3576</v>
          </cell>
          <cell r="AE369">
            <v>3300</v>
          </cell>
          <cell r="AF369">
            <v>3648</v>
          </cell>
          <cell r="AG369">
            <v>3636</v>
          </cell>
          <cell r="AH369">
            <v>5382</v>
          </cell>
          <cell r="AI369">
            <v>4320</v>
          </cell>
          <cell r="AJ369">
            <v>3600</v>
          </cell>
          <cell r="AK369">
            <v>7320</v>
          </cell>
          <cell r="AL369">
            <v>5148</v>
          </cell>
          <cell r="AM369">
            <v>3360</v>
          </cell>
          <cell r="AN369">
            <v>3528</v>
          </cell>
          <cell r="AO369">
            <v>3630</v>
          </cell>
          <cell r="AP369">
            <v>4650</v>
          </cell>
          <cell r="AQ369">
            <v>5112</v>
          </cell>
          <cell r="AR369">
            <v>5475</v>
          </cell>
          <cell r="AS369">
            <v>4320</v>
          </cell>
          <cell r="AT369">
            <v>4068</v>
          </cell>
          <cell r="AU369">
            <v>3660</v>
          </cell>
          <cell r="AV369">
            <v>3636</v>
          </cell>
          <cell r="AW369">
            <v>3480</v>
          </cell>
          <cell r="AX369">
            <v>3804</v>
          </cell>
          <cell r="AY369">
            <v>3015</v>
          </cell>
          <cell r="AZ369">
            <v>3600</v>
          </cell>
          <cell r="BA369">
            <v>3996</v>
          </cell>
          <cell r="BB369">
            <v>3612</v>
          </cell>
          <cell r="BC369">
            <v>3684</v>
          </cell>
          <cell r="BD369">
            <v>3195</v>
          </cell>
          <cell r="BE369">
            <v>4860</v>
          </cell>
          <cell r="BF369">
            <v>1764</v>
          </cell>
          <cell r="BG369">
            <v>3492</v>
          </cell>
          <cell r="BH369">
            <v>4320</v>
          </cell>
          <cell r="BI369">
            <v>3600</v>
          </cell>
          <cell r="BJ369">
            <v>3885</v>
          </cell>
          <cell r="BK369">
            <v>4560</v>
          </cell>
          <cell r="BL369">
            <v>2700</v>
          </cell>
          <cell r="BM369">
            <v>2952</v>
          </cell>
          <cell r="BN369">
            <v>3648</v>
          </cell>
          <cell r="BO369">
            <v>3612</v>
          </cell>
          <cell r="BP369">
            <v>1908</v>
          </cell>
          <cell r="BQ369">
            <v>1866</v>
          </cell>
          <cell r="BR369">
            <v>2736</v>
          </cell>
          <cell r="BS369">
            <v>2736</v>
          </cell>
          <cell r="BT369">
            <v>1836</v>
          </cell>
          <cell r="BU369">
            <v>3564</v>
          </cell>
          <cell r="BV369">
            <v>3648</v>
          </cell>
          <cell r="BW369">
            <v>3492</v>
          </cell>
          <cell r="BX369">
            <v>4575</v>
          </cell>
          <cell r="BY369">
            <v>3660</v>
          </cell>
          <cell r="BZ369">
            <v>4592</v>
          </cell>
          <cell r="CA369">
            <v>3264</v>
          </cell>
          <cell r="CB369">
            <v>4044</v>
          </cell>
          <cell r="CC369">
            <v>3948</v>
          </cell>
          <cell r="CD369">
            <v>3492</v>
          </cell>
          <cell r="CE369">
            <v>3480</v>
          </cell>
          <cell r="CF369">
            <v>3372</v>
          </cell>
          <cell r="CG369">
            <v>3516</v>
          </cell>
          <cell r="CH369">
            <v>3468</v>
          </cell>
          <cell r="CI369">
            <v>5780</v>
          </cell>
          <cell r="CJ369">
            <v>2673</v>
          </cell>
          <cell r="CK369">
            <v>2529</v>
          </cell>
          <cell r="CL369">
            <v>4290</v>
          </cell>
          <cell r="CM369">
            <v>3372</v>
          </cell>
          <cell r="CN369">
            <v>3168</v>
          </cell>
          <cell r="CO369">
            <v>4905</v>
          </cell>
          <cell r="CP369">
            <v>2202</v>
          </cell>
          <cell r="CQ369">
            <v>3612</v>
          </cell>
          <cell r="CR369">
            <v>3636</v>
          </cell>
          <cell r="CS369">
            <v>4092</v>
          </cell>
          <cell r="CT369">
            <v>3660</v>
          </cell>
          <cell r="CU369">
            <v>3042</v>
          </cell>
          <cell r="CV369">
            <v>2736</v>
          </cell>
          <cell r="CW369">
            <v>1506</v>
          </cell>
          <cell r="CX369">
            <v>3072</v>
          </cell>
          <cell r="CY369">
            <v>4236</v>
          </cell>
          <cell r="CZ369">
            <v>4380</v>
          </cell>
          <cell r="DA369">
            <v>4284</v>
          </cell>
          <cell r="DB369">
            <v>4560</v>
          </cell>
          <cell r="DC369">
            <v>3288</v>
          </cell>
          <cell r="DD369">
            <v>3756</v>
          </cell>
          <cell r="DE369">
            <v>4395</v>
          </cell>
          <cell r="DF369">
            <v>1824</v>
          </cell>
          <cell r="DG369">
            <v>3456</v>
          </cell>
          <cell r="DH369">
            <v>6080</v>
          </cell>
          <cell r="DI369">
            <v>2142</v>
          </cell>
          <cell r="DJ369">
            <v>0</v>
          </cell>
          <cell r="DK369">
            <v>3660</v>
          </cell>
          <cell r="DL369">
            <v>3285</v>
          </cell>
          <cell r="DM369">
            <v>3708</v>
          </cell>
          <cell r="DN369">
            <v>3564</v>
          </cell>
          <cell r="DO369">
            <v>4530</v>
          </cell>
          <cell r="DP369">
            <v>3576</v>
          </cell>
          <cell r="DQ369">
            <v>3444</v>
          </cell>
          <cell r="DR369">
            <v>3624</v>
          </cell>
          <cell r="DS369">
            <v>3936</v>
          </cell>
          <cell r="DT369">
            <v>3576</v>
          </cell>
          <cell r="DU369">
            <v>3600</v>
          </cell>
          <cell r="DV369">
            <v>3612</v>
          </cell>
          <cell r="DW369">
            <v>3576</v>
          </cell>
          <cell r="DX369">
            <v>2745</v>
          </cell>
          <cell r="DY369">
            <v>4515</v>
          </cell>
          <cell r="DZ369">
            <v>3672</v>
          </cell>
          <cell r="EA369">
            <v>3600</v>
          </cell>
          <cell r="EB369">
            <v>3492</v>
          </cell>
          <cell r="EC369">
            <v>2619</v>
          </cell>
          <cell r="ED369">
            <v>3576</v>
          </cell>
          <cell r="EE369">
            <v>4440</v>
          </cell>
          <cell r="EF369">
            <v>4500</v>
          </cell>
          <cell r="EG369">
            <v>5130</v>
          </cell>
          <cell r="EH369">
            <v>3468</v>
          </cell>
          <cell r="EI369">
            <v>3444</v>
          </cell>
          <cell r="EJ369">
            <v>3492</v>
          </cell>
          <cell r="EK369">
            <v>4320</v>
          </cell>
          <cell r="EL369">
            <v>3408</v>
          </cell>
          <cell r="EM369">
            <v>3624</v>
          </cell>
          <cell r="EN369">
            <v>3696</v>
          </cell>
          <cell r="EO369">
            <v>3636</v>
          </cell>
          <cell r="EP369">
            <v>2682</v>
          </cell>
          <cell r="EQ369">
            <v>4560</v>
          </cell>
          <cell r="ER369">
            <v>4530</v>
          </cell>
          <cell r="ES369">
            <v>5724</v>
          </cell>
          <cell r="ET369">
            <v>4104</v>
          </cell>
          <cell r="EU369">
            <v>4305</v>
          </cell>
          <cell r="EV369">
            <v>5472</v>
          </cell>
          <cell r="EW369">
            <v>3480</v>
          </cell>
          <cell r="EX369">
            <v>3492</v>
          </cell>
          <cell r="EY369">
            <v>5274</v>
          </cell>
          <cell r="EZ369">
            <v>4365</v>
          </cell>
          <cell r="FA369">
            <v>3264</v>
          </cell>
          <cell r="FB369">
            <v>4320</v>
          </cell>
          <cell r="FC369">
            <v>2892</v>
          </cell>
          <cell r="FD369">
            <v>3456</v>
          </cell>
          <cell r="FE369">
            <v>3492</v>
          </cell>
          <cell r="FF369">
            <v>2601</v>
          </cell>
          <cell r="FG369">
            <v>4530</v>
          </cell>
          <cell r="FH369">
            <v>4320</v>
          </cell>
          <cell r="FI369">
            <v>3456</v>
          </cell>
          <cell r="FJ369">
            <v>3492</v>
          </cell>
          <cell r="FK369">
            <v>4320</v>
          </cell>
          <cell r="FL369">
            <v>4305</v>
          </cell>
          <cell r="FM369">
            <v>4380</v>
          </cell>
          <cell r="FN369">
            <v>3876</v>
          </cell>
          <cell r="FO369">
            <v>3624</v>
          </cell>
          <cell r="FP369">
            <v>3432</v>
          </cell>
          <cell r="FQ369">
            <v>3456</v>
          </cell>
          <cell r="FR369">
            <v>3564</v>
          </cell>
          <cell r="FS369">
            <v>3660</v>
          </cell>
          <cell r="FT369">
            <v>3612</v>
          </cell>
          <cell r="FU369">
            <v>3612</v>
          </cell>
          <cell r="FV369">
            <v>4695</v>
          </cell>
          <cell r="FW369">
            <v>4530</v>
          </cell>
          <cell r="FX369">
            <v>3444</v>
          </cell>
          <cell r="FY369">
            <v>3516</v>
          </cell>
          <cell r="FZ369">
            <v>4275</v>
          </cell>
          <cell r="GA369">
            <v>3444</v>
          </cell>
          <cell r="GB369">
            <v>3540</v>
          </cell>
          <cell r="GC369">
            <v>3540</v>
          </cell>
          <cell r="GD369">
            <v>4530</v>
          </cell>
          <cell r="GE369">
            <v>4515</v>
          </cell>
          <cell r="GF369">
            <v>4320</v>
          </cell>
          <cell r="GG369">
            <v>3732</v>
          </cell>
          <cell r="GH369">
            <v>6258</v>
          </cell>
          <cell r="GI369">
            <v>3624</v>
          </cell>
          <cell r="GJ369">
            <v>3000</v>
          </cell>
          <cell r="GK369">
            <v>3336</v>
          </cell>
          <cell r="GL369">
            <v>3540</v>
          </cell>
          <cell r="GM369">
            <v>3396</v>
          </cell>
          <cell r="GN369">
            <v>3408</v>
          </cell>
          <cell r="GO369">
            <v>4260</v>
          </cell>
          <cell r="GP369">
            <v>3408</v>
          </cell>
          <cell r="GQ369">
            <v>3396</v>
          </cell>
          <cell r="GR369">
            <v>4260</v>
          </cell>
          <cell r="GS369">
            <v>3384</v>
          </cell>
          <cell r="GT369">
            <v>3408</v>
          </cell>
          <cell r="GU369">
            <v>2556</v>
          </cell>
          <cell r="GV369">
            <v>1746</v>
          </cell>
          <cell r="GW369">
            <v>3516</v>
          </cell>
          <cell r="GX369">
            <v>3432</v>
          </cell>
          <cell r="GY369">
            <v>4020</v>
          </cell>
          <cell r="GZ369">
            <v>3420</v>
          </cell>
          <cell r="HA369">
            <v>1842</v>
          </cell>
          <cell r="HB369">
            <v>4164</v>
          </cell>
          <cell r="HC369">
            <v>4455</v>
          </cell>
          <cell r="HD369">
            <v>3780</v>
          </cell>
          <cell r="HE369">
            <v>2344</v>
          </cell>
          <cell r="HF369">
            <v>3588</v>
          </cell>
          <cell r="HG369">
            <v>3672</v>
          </cell>
          <cell r="HH369">
            <v>3924</v>
          </cell>
          <cell r="HI369">
            <v>5475</v>
          </cell>
          <cell r="HJ369">
            <v>3600</v>
          </cell>
          <cell r="HK369">
            <v>3588</v>
          </cell>
          <cell r="HL369">
            <v>4380</v>
          </cell>
          <cell r="HM369">
            <v>3660</v>
          </cell>
          <cell r="HN369">
            <v>4650</v>
          </cell>
          <cell r="HO369">
            <v>0</v>
          </cell>
          <cell r="HP369">
            <v>0</v>
          </cell>
          <cell r="HQ369">
            <v>0</v>
          </cell>
          <cell r="HR369">
            <v>0</v>
          </cell>
          <cell r="HS369">
            <v>0</v>
          </cell>
          <cell r="HT369">
            <v>0</v>
          </cell>
          <cell r="HU369">
            <v>2655</v>
          </cell>
          <cell r="HV369">
            <v>1440</v>
          </cell>
          <cell r="HW369">
            <v>975</v>
          </cell>
          <cell r="HX369">
            <v>3960</v>
          </cell>
          <cell r="HY369">
            <v>3936</v>
          </cell>
          <cell r="HZ369">
            <v>882</v>
          </cell>
          <cell r="IA369">
            <v>162</v>
          </cell>
          <cell r="IB369">
            <v>4500</v>
          </cell>
          <cell r="IC369">
            <v>7176</v>
          </cell>
          <cell r="ID369">
            <v>0</v>
          </cell>
          <cell r="IE369">
            <v>0</v>
          </cell>
          <cell r="IF369">
            <v>0</v>
          </cell>
          <cell r="IG369">
            <v>0</v>
          </cell>
          <cell r="IH369">
            <v>0</v>
          </cell>
        </row>
        <row r="370">
          <cell r="A370" t="str">
            <v>建物状況_データ出展・備考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0</v>
          </cell>
          <cell r="FK370">
            <v>0</v>
          </cell>
          <cell r="FL370">
            <v>0</v>
          </cell>
          <cell r="FM370">
            <v>0</v>
          </cell>
          <cell r="FN370">
            <v>0</v>
          </cell>
          <cell r="FO370">
            <v>0</v>
          </cell>
          <cell r="FP370">
            <v>0</v>
          </cell>
          <cell r="FQ370">
            <v>0</v>
          </cell>
          <cell r="FR370">
            <v>0</v>
          </cell>
          <cell r="FS370">
            <v>0</v>
          </cell>
          <cell r="FT370">
            <v>0</v>
          </cell>
          <cell r="FU370">
            <v>0</v>
          </cell>
          <cell r="FV370">
            <v>0</v>
          </cell>
          <cell r="FW370">
            <v>0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0</v>
          </cell>
          <cell r="GM370">
            <v>0</v>
          </cell>
          <cell r="GN370">
            <v>0</v>
          </cell>
          <cell r="GO370">
            <v>0</v>
          </cell>
          <cell r="GP370">
            <v>0</v>
          </cell>
          <cell r="GQ370">
            <v>0</v>
          </cell>
          <cell r="GR370">
            <v>0</v>
          </cell>
          <cell r="GS370">
            <v>0</v>
          </cell>
          <cell r="GT370">
            <v>0</v>
          </cell>
          <cell r="GU370">
            <v>0</v>
          </cell>
          <cell r="GV370">
            <v>0</v>
          </cell>
          <cell r="GW370">
            <v>0</v>
          </cell>
          <cell r="GX370">
            <v>0</v>
          </cell>
          <cell r="GY370">
            <v>0</v>
          </cell>
          <cell r="GZ370">
            <v>0</v>
          </cell>
          <cell r="HA370">
            <v>0</v>
          </cell>
          <cell r="HB370">
            <v>0</v>
          </cell>
          <cell r="HC370">
            <v>0</v>
          </cell>
          <cell r="HD370">
            <v>0</v>
          </cell>
          <cell r="HE370">
            <v>0</v>
          </cell>
          <cell r="HF370">
            <v>0</v>
          </cell>
          <cell r="HG370">
            <v>0</v>
          </cell>
          <cell r="HH370">
            <v>0</v>
          </cell>
          <cell r="HI370">
            <v>0</v>
          </cell>
          <cell r="HJ370">
            <v>0</v>
          </cell>
          <cell r="HK370">
            <v>0</v>
          </cell>
          <cell r="HL370">
            <v>0</v>
          </cell>
          <cell r="HM370">
            <v>0</v>
          </cell>
          <cell r="HN370">
            <v>0</v>
          </cell>
          <cell r="HO370">
            <v>0</v>
          </cell>
          <cell r="HP370">
            <v>0</v>
          </cell>
          <cell r="HQ370">
            <v>0</v>
          </cell>
          <cell r="HR370">
            <v>0</v>
          </cell>
          <cell r="HS370">
            <v>0</v>
          </cell>
          <cell r="HT370">
            <v>0</v>
          </cell>
          <cell r="HU370">
            <v>0</v>
          </cell>
          <cell r="HV370">
            <v>0</v>
          </cell>
          <cell r="HW370">
            <v>0</v>
          </cell>
          <cell r="HX370">
            <v>0</v>
          </cell>
          <cell r="HY370">
            <v>0</v>
          </cell>
          <cell r="HZ370">
            <v>0</v>
          </cell>
          <cell r="IA370">
            <v>0</v>
          </cell>
          <cell r="IB370">
            <v>0</v>
          </cell>
          <cell r="IC370">
            <v>0</v>
          </cell>
          <cell r="ID370">
            <v>0</v>
          </cell>
          <cell r="IE370">
            <v>0</v>
          </cell>
          <cell r="IF370">
            <v>0</v>
          </cell>
          <cell r="IG370">
            <v>0</v>
          </cell>
          <cell r="IH370">
            <v>0</v>
          </cell>
        </row>
        <row r="371">
          <cell r="A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0</v>
          </cell>
          <cell r="FK371">
            <v>0</v>
          </cell>
          <cell r="FL371">
            <v>0</v>
          </cell>
          <cell r="FM371">
            <v>0</v>
          </cell>
          <cell r="FN371">
            <v>0</v>
          </cell>
          <cell r="FO371">
            <v>0</v>
          </cell>
          <cell r="FP371">
            <v>0</v>
          </cell>
          <cell r="FQ371">
            <v>0</v>
          </cell>
          <cell r="FR371">
            <v>0</v>
          </cell>
          <cell r="FS371">
            <v>0</v>
          </cell>
          <cell r="FT371">
            <v>0</v>
          </cell>
          <cell r="FU371">
            <v>0</v>
          </cell>
          <cell r="FV371">
            <v>0</v>
          </cell>
          <cell r="FW371">
            <v>0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0</v>
          </cell>
          <cell r="GM371">
            <v>0</v>
          </cell>
          <cell r="GN371">
            <v>0</v>
          </cell>
          <cell r="GO371">
            <v>0</v>
          </cell>
          <cell r="GP371">
            <v>0</v>
          </cell>
          <cell r="GQ371">
            <v>0</v>
          </cell>
          <cell r="GR371">
            <v>0</v>
          </cell>
          <cell r="GS371">
            <v>0</v>
          </cell>
          <cell r="GT371">
            <v>0</v>
          </cell>
          <cell r="GU371">
            <v>0</v>
          </cell>
          <cell r="GV371">
            <v>0</v>
          </cell>
          <cell r="GW371">
            <v>0</v>
          </cell>
          <cell r="GX371">
            <v>0</v>
          </cell>
          <cell r="GY371">
            <v>0</v>
          </cell>
          <cell r="GZ371">
            <v>0</v>
          </cell>
          <cell r="HA371">
            <v>0</v>
          </cell>
          <cell r="HB371">
            <v>0</v>
          </cell>
          <cell r="HC371">
            <v>0</v>
          </cell>
          <cell r="HD371">
            <v>0</v>
          </cell>
          <cell r="HE371">
            <v>0</v>
          </cell>
          <cell r="HF371">
            <v>0</v>
          </cell>
          <cell r="HG371">
            <v>0</v>
          </cell>
          <cell r="HH371">
            <v>0</v>
          </cell>
          <cell r="HI371">
            <v>0</v>
          </cell>
          <cell r="HJ371">
            <v>0</v>
          </cell>
          <cell r="HK371">
            <v>0</v>
          </cell>
          <cell r="HL371">
            <v>0</v>
          </cell>
          <cell r="HM371">
            <v>0</v>
          </cell>
          <cell r="HN371">
            <v>0</v>
          </cell>
          <cell r="HO371">
            <v>0</v>
          </cell>
          <cell r="HP371">
            <v>0</v>
          </cell>
          <cell r="HQ371">
            <v>0</v>
          </cell>
          <cell r="HR371">
            <v>0</v>
          </cell>
          <cell r="HS371">
            <v>0</v>
          </cell>
          <cell r="HT371">
            <v>0</v>
          </cell>
          <cell r="HU371">
            <v>0</v>
          </cell>
          <cell r="HV371">
            <v>0</v>
          </cell>
          <cell r="HW371">
            <v>0</v>
          </cell>
          <cell r="HX371">
            <v>0</v>
          </cell>
          <cell r="HY371">
            <v>0</v>
          </cell>
          <cell r="HZ371">
            <v>0</v>
          </cell>
          <cell r="IA371">
            <v>0</v>
          </cell>
          <cell r="IB371">
            <v>0</v>
          </cell>
          <cell r="IC371">
            <v>0</v>
          </cell>
          <cell r="ID371">
            <v>0</v>
          </cell>
          <cell r="IE371">
            <v>0</v>
          </cell>
          <cell r="IF371">
            <v>0</v>
          </cell>
          <cell r="IG371">
            <v>0</v>
          </cell>
          <cell r="IH371">
            <v>0</v>
          </cell>
        </row>
        <row r="372">
          <cell r="A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  <cell r="GS372">
            <v>0</v>
          </cell>
          <cell r="GT372">
            <v>0</v>
          </cell>
          <cell r="GU372">
            <v>0</v>
          </cell>
          <cell r="GV372">
            <v>0</v>
          </cell>
          <cell r="GW372">
            <v>0</v>
          </cell>
          <cell r="GX372">
            <v>0</v>
          </cell>
          <cell r="GY372">
            <v>0</v>
          </cell>
          <cell r="GZ372">
            <v>0</v>
          </cell>
          <cell r="HA372">
            <v>0</v>
          </cell>
          <cell r="HB372">
            <v>0</v>
          </cell>
          <cell r="HC372">
            <v>0</v>
          </cell>
          <cell r="HD372">
            <v>0</v>
          </cell>
          <cell r="HE372">
            <v>0</v>
          </cell>
          <cell r="HF372">
            <v>0</v>
          </cell>
          <cell r="HG372">
            <v>0</v>
          </cell>
          <cell r="HH372">
            <v>0</v>
          </cell>
          <cell r="HI372">
            <v>0</v>
          </cell>
          <cell r="HJ372">
            <v>0</v>
          </cell>
          <cell r="HK372">
            <v>0</v>
          </cell>
          <cell r="HL372">
            <v>0</v>
          </cell>
          <cell r="HM372">
            <v>0</v>
          </cell>
          <cell r="HN372">
            <v>0</v>
          </cell>
          <cell r="HO372">
            <v>0</v>
          </cell>
          <cell r="HP372">
            <v>0</v>
          </cell>
          <cell r="HQ372">
            <v>0</v>
          </cell>
          <cell r="HR372">
            <v>0</v>
          </cell>
          <cell r="HS372">
            <v>0</v>
          </cell>
          <cell r="HT372">
            <v>0</v>
          </cell>
          <cell r="HU372">
            <v>0</v>
          </cell>
          <cell r="HV372">
            <v>0</v>
          </cell>
          <cell r="HW372">
            <v>0</v>
          </cell>
          <cell r="HX372">
            <v>0</v>
          </cell>
          <cell r="HY372">
            <v>0</v>
          </cell>
          <cell r="HZ372">
            <v>0</v>
          </cell>
          <cell r="IA372">
            <v>0</v>
          </cell>
          <cell r="IB372">
            <v>0</v>
          </cell>
          <cell r="IC372">
            <v>0</v>
          </cell>
          <cell r="ID372">
            <v>0</v>
          </cell>
          <cell r="IE372">
            <v>0</v>
          </cell>
          <cell r="IF372">
            <v>0</v>
          </cell>
          <cell r="IG372">
            <v>0</v>
          </cell>
          <cell r="IH372">
            <v>0</v>
          </cell>
        </row>
        <row r="373">
          <cell r="A373" t="str">
            <v>主な開催事業_集会・会議・講習会等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  <cell r="GS373">
            <v>0</v>
          </cell>
          <cell r="GT373">
            <v>0</v>
          </cell>
          <cell r="GU373">
            <v>0</v>
          </cell>
          <cell r="GV373">
            <v>0</v>
          </cell>
          <cell r="GW373">
            <v>0</v>
          </cell>
          <cell r="GX373">
            <v>0</v>
          </cell>
          <cell r="GY373">
            <v>0</v>
          </cell>
          <cell r="GZ373">
            <v>0</v>
          </cell>
          <cell r="HA373">
            <v>0</v>
          </cell>
          <cell r="HB373">
            <v>0</v>
          </cell>
          <cell r="HC373">
            <v>0</v>
          </cell>
          <cell r="HD373">
            <v>0</v>
          </cell>
          <cell r="HE373">
            <v>0</v>
          </cell>
          <cell r="HF373">
            <v>0</v>
          </cell>
          <cell r="HG373">
            <v>0</v>
          </cell>
          <cell r="HH373">
            <v>0</v>
          </cell>
          <cell r="HI373">
            <v>0</v>
          </cell>
          <cell r="HJ373">
            <v>0</v>
          </cell>
          <cell r="HK373">
            <v>0</v>
          </cell>
          <cell r="HL373">
            <v>0</v>
          </cell>
          <cell r="HM373">
            <v>0</v>
          </cell>
          <cell r="HN373">
            <v>0</v>
          </cell>
          <cell r="HO373">
            <v>0</v>
          </cell>
          <cell r="HP373">
            <v>0</v>
          </cell>
          <cell r="HQ373">
            <v>0</v>
          </cell>
          <cell r="HR373">
            <v>0</v>
          </cell>
          <cell r="HS373">
            <v>0</v>
          </cell>
          <cell r="HT373">
            <v>0</v>
          </cell>
          <cell r="HU373">
            <v>0</v>
          </cell>
          <cell r="HV373">
            <v>0</v>
          </cell>
          <cell r="HW373">
            <v>0</v>
          </cell>
          <cell r="HX373">
            <v>0</v>
          </cell>
          <cell r="HY373">
            <v>0</v>
          </cell>
          <cell r="HZ373">
            <v>0</v>
          </cell>
          <cell r="IA373">
            <v>0</v>
          </cell>
          <cell r="IB373">
            <v>0</v>
          </cell>
          <cell r="IC373">
            <v>0</v>
          </cell>
          <cell r="ID373">
            <v>0</v>
          </cell>
          <cell r="IE373">
            <v>0</v>
          </cell>
          <cell r="IF373">
            <v>0</v>
          </cell>
          <cell r="IG373">
            <v>0</v>
          </cell>
          <cell r="IH373">
            <v>0</v>
          </cell>
        </row>
        <row r="374">
          <cell r="A374" t="str">
            <v>主な開催事業_調理教室・実習等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  <cell r="GS374">
            <v>0</v>
          </cell>
          <cell r="GT374">
            <v>0</v>
          </cell>
          <cell r="GU374">
            <v>0</v>
          </cell>
          <cell r="GV374">
            <v>0</v>
          </cell>
          <cell r="GW374">
            <v>0</v>
          </cell>
          <cell r="GX374">
            <v>0</v>
          </cell>
          <cell r="GY374">
            <v>0</v>
          </cell>
          <cell r="GZ374">
            <v>0</v>
          </cell>
          <cell r="HA374">
            <v>0</v>
          </cell>
          <cell r="HB374">
            <v>0</v>
          </cell>
          <cell r="HC374">
            <v>0</v>
          </cell>
          <cell r="HD374">
            <v>0</v>
          </cell>
          <cell r="HE374">
            <v>0</v>
          </cell>
          <cell r="HF374">
            <v>0</v>
          </cell>
          <cell r="HG374">
            <v>0</v>
          </cell>
          <cell r="HH374">
            <v>0</v>
          </cell>
          <cell r="HI374">
            <v>0</v>
          </cell>
          <cell r="HJ374">
            <v>0</v>
          </cell>
          <cell r="HK374">
            <v>0</v>
          </cell>
          <cell r="HL374">
            <v>0</v>
          </cell>
          <cell r="HM374">
            <v>0</v>
          </cell>
          <cell r="HN374">
            <v>0</v>
          </cell>
          <cell r="HO374">
            <v>0</v>
          </cell>
          <cell r="HP374">
            <v>0</v>
          </cell>
          <cell r="HQ374">
            <v>0</v>
          </cell>
          <cell r="HR374">
            <v>0</v>
          </cell>
          <cell r="HS374">
            <v>0</v>
          </cell>
          <cell r="HT374">
            <v>0</v>
          </cell>
          <cell r="HU374">
            <v>0</v>
          </cell>
          <cell r="HV374">
            <v>0</v>
          </cell>
          <cell r="HW374">
            <v>0</v>
          </cell>
          <cell r="HX374">
            <v>0</v>
          </cell>
          <cell r="HY374">
            <v>0</v>
          </cell>
          <cell r="HZ374">
            <v>0</v>
          </cell>
          <cell r="IA374">
            <v>0</v>
          </cell>
          <cell r="IB374">
            <v>0</v>
          </cell>
          <cell r="IC374">
            <v>0</v>
          </cell>
          <cell r="ID374">
            <v>0</v>
          </cell>
          <cell r="IE374">
            <v>0</v>
          </cell>
          <cell r="IF374">
            <v>0</v>
          </cell>
          <cell r="IG374">
            <v>0</v>
          </cell>
          <cell r="IH374">
            <v>0</v>
          </cell>
        </row>
        <row r="375">
          <cell r="A375" t="str">
            <v>主な開催事業_映画・演劇・演奏会等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  <cell r="GS375">
            <v>0</v>
          </cell>
          <cell r="GT375">
            <v>0</v>
          </cell>
          <cell r="GU375">
            <v>0</v>
          </cell>
          <cell r="GV375">
            <v>0</v>
          </cell>
          <cell r="GW375">
            <v>0</v>
          </cell>
          <cell r="GX375">
            <v>0</v>
          </cell>
          <cell r="GY375">
            <v>0</v>
          </cell>
          <cell r="GZ375">
            <v>0</v>
          </cell>
          <cell r="HA375">
            <v>0</v>
          </cell>
          <cell r="HB375">
            <v>0</v>
          </cell>
          <cell r="HC375">
            <v>0</v>
          </cell>
          <cell r="HD375">
            <v>0</v>
          </cell>
          <cell r="HE375">
            <v>0</v>
          </cell>
          <cell r="HF375">
            <v>0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L375">
            <v>0</v>
          </cell>
          <cell r="HM375">
            <v>0</v>
          </cell>
          <cell r="HN375">
            <v>0</v>
          </cell>
          <cell r="HO375">
            <v>0</v>
          </cell>
          <cell r="HP375">
            <v>0</v>
          </cell>
          <cell r="HQ375">
            <v>0</v>
          </cell>
          <cell r="HR375">
            <v>0</v>
          </cell>
          <cell r="HS375">
            <v>0</v>
          </cell>
          <cell r="HT375">
            <v>0</v>
          </cell>
          <cell r="HU375">
            <v>0</v>
          </cell>
          <cell r="HV375">
            <v>0</v>
          </cell>
          <cell r="HW375">
            <v>0</v>
          </cell>
          <cell r="HX375">
            <v>0</v>
          </cell>
          <cell r="HY375">
            <v>0</v>
          </cell>
          <cell r="HZ375">
            <v>0</v>
          </cell>
          <cell r="IA375">
            <v>0</v>
          </cell>
          <cell r="IB375">
            <v>0</v>
          </cell>
          <cell r="IC375">
            <v>0</v>
          </cell>
          <cell r="ID375">
            <v>0</v>
          </cell>
          <cell r="IE375">
            <v>0</v>
          </cell>
          <cell r="IF375">
            <v>0</v>
          </cell>
          <cell r="IG375">
            <v>0</v>
          </cell>
          <cell r="IH375">
            <v>0</v>
          </cell>
        </row>
        <row r="376">
          <cell r="A376" t="str">
            <v>主な開催事業_体操・ダンス等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  <cell r="GS376">
            <v>0</v>
          </cell>
          <cell r="GT376">
            <v>0</v>
          </cell>
          <cell r="GU376">
            <v>0</v>
          </cell>
          <cell r="GV376">
            <v>0</v>
          </cell>
          <cell r="GW376">
            <v>0</v>
          </cell>
          <cell r="GX376">
            <v>0</v>
          </cell>
          <cell r="GY376">
            <v>0</v>
          </cell>
          <cell r="GZ376">
            <v>0</v>
          </cell>
          <cell r="HA376">
            <v>0</v>
          </cell>
          <cell r="HB376">
            <v>0</v>
          </cell>
          <cell r="HC376">
            <v>0</v>
          </cell>
          <cell r="HD376">
            <v>0</v>
          </cell>
          <cell r="HE376">
            <v>0</v>
          </cell>
          <cell r="HF376">
            <v>0</v>
          </cell>
          <cell r="HG376">
            <v>0</v>
          </cell>
          <cell r="HH376">
            <v>0</v>
          </cell>
          <cell r="HI376">
            <v>0</v>
          </cell>
          <cell r="HJ376">
            <v>0</v>
          </cell>
          <cell r="HK376">
            <v>0</v>
          </cell>
          <cell r="HL376">
            <v>0</v>
          </cell>
          <cell r="HM376">
            <v>0</v>
          </cell>
          <cell r="HN376">
            <v>0</v>
          </cell>
          <cell r="HO376">
            <v>0</v>
          </cell>
          <cell r="HP376">
            <v>0</v>
          </cell>
          <cell r="HQ376">
            <v>0</v>
          </cell>
          <cell r="HR376">
            <v>0</v>
          </cell>
          <cell r="HS376">
            <v>0</v>
          </cell>
          <cell r="HT376">
            <v>0</v>
          </cell>
          <cell r="HU376">
            <v>0</v>
          </cell>
          <cell r="HV376">
            <v>0</v>
          </cell>
          <cell r="HW376">
            <v>0</v>
          </cell>
          <cell r="HX376">
            <v>0</v>
          </cell>
          <cell r="HY376">
            <v>0</v>
          </cell>
          <cell r="HZ376">
            <v>0</v>
          </cell>
          <cell r="IA376">
            <v>0</v>
          </cell>
          <cell r="IB376">
            <v>0</v>
          </cell>
          <cell r="IC376">
            <v>0</v>
          </cell>
          <cell r="ID376">
            <v>0</v>
          </cell>
          <cell r="IE376">
            <v>0</v>
          </cell>
          <cell r="IF376">
            <v>0</v>
          </cell>
          <cell r="IG376">
            <v>0</v>
          </cell>
          <cell r="IH376">
            <v>0</v>
          </cell>
        </row>
        <row r="377">
          <cell r="A377" t="str">
            <v>主な開催事業_その他の主催事業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  <cell r="GS377">
            <v>0</v>
          </cell>
          <cell r="GT377">
            <v>0</v>
          </cell>
          <cell r="GU377">
            <v>0</v>
          </cell>
          <cell r="GV377">
            <v>0</v>
          </cell>
          <cell r="GW377">
            <v>0</v>
          </cell>
          <cell r="GX377">
            <v>0</v>
          </cell>
          <cell r="GY377">
            <v>0</v>
          </cell>
          <cell r="GZ377">
            <v>0</v>
          </cell>
          <cell r="HA377">
            <v>0</v>
          </cell>
          <cell r="HB377">
            <v>0</v>
          </cell>
          <cell r="HC377">
            <v>0</v>
          </cell>
          <cell r="HD377">
            <v>0</v>
          </cell>
          <cell r="HE377">
            <v>0</v>
          </cell>
          <cell r="HF377">
            <v>0</v>
          </cell>
          <cell r="HG377">
            <v>0</v>
          </cell>
          <cell r="HH377">
            <v>0</v>
          </cell>
          <cell r="HI377">
            <v>0</v>
          </cell>
          <cell r="HJ377">
            <v>0</v>
          </cell>
          <cell r="HK377">
            <v>0</v>
          </cell>
          <cell r="HL377">
            <v>0</v>
          </cell>
          <cell r="HM377">
            <v>0</v>
          </cell>
          <cell r="HN377">
            <v>0</v>
          </cell>
          <cell r="HO377">
            <v>0</v>
          </cell>
          <cell r="HP377">
            <v>0</v>
          </cell>
          <cell r="HQ377">
            <v>0</v>
          </cell>
          <cell r="HR377">
            <v>0</v>
          </cell>
          <cell r="HS377">
            <v>0</v>
          </cell>
          <cell r="HT377">
            <v>0</v>
          </cell>
          <cell r="HU377">
            <v>0</v>
          </cell>
          <cell r="HV377">
            <v>0</v>
          </cell>
          <cell r="HW377">
            <v>0</v>
          </cell>
          <cell r="HX377">
            <v>0</v>
          </cell>
          <cell r="HY377">
            <v>0</v>
          </cell>
          <cell r="HZ377">
            <v>0</v>
          </cell>
          <cell r="IA377">
            <v>0</v>
          </cell>
          <cell r="IB377">
            <v>0</v>
          </cell>
          <cell r="IC377">
            <v>0</v>
          </cell>
          <cell r="ID377">
            <v>0</v>
          </cell>
          <cell r="IE377">
            <v>0</v>
          </cell>
          <cell r="IF377">
            <v>0</v>
          </cell>
          <cell r="IG377">
            <v>0</v>
          </cell>
          <cell r="IH377">
            <v>0</v>
          </cell>
        </row>
        <row r="378">
          <cell r="A378" t="str">
            <v>主な開催事業_その他2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  <cell r="GS378">
            <v>0</v>
          </cell>
          <cell r="GT378">
            <v>0</v>
          </cell>
          <cell r="GU378">
            <v>0</v>
          </cell>
          <cell r="GV378">
            <v>0</v>
          </cell>
          <cell r="GW378">
            <v>0</v>
          </cell>
          <cell r="GX378">
            <v>0</v>
          </cell>
          <cell r="GY378">
            <v>0</v>
          </cell>
          <cell r="GZ378">
            <v>0</v>
          </cell>
          <cell r="HA378">
            <v>0</v>
          </cell>
          <cell r="HB378">
            <v>0</v>
          </cell>
          <cell r="HC378">
            <v>0</v>
          </cell>
          <cell r="HD378">
            <v>0</v>
          </cell>
          <cell r="HE378">
            <v>0</v>
          </cell>
          <cell r="HF378">
            <v>0</v>
          </cell>
          <cell r="HG378">
            <v>0</v>
          </cell>
          <cell r="HH378">
            <v>0</v>
          </cell>
          <cell r="HI378">
            <v>0</v>
          </cell>
          <cell r="HJ378">
            <v>0</v>
          </cell>
          <cell r="HK378">
            <v>0</v>
          </cell>
          <cell r="HL378">
            <v>0</v>
          </cell>
          <cell r="HM378">
            <v>0</v>
          </cell>
          <cell r="HN378">
            <v>0</v>
          </cell>
          <cell r="HO378">
            <v>0</v>
          </cell>
          <cell r="HP378">
            <v>0</v>
          </cell>
          <cell r="HQ378">
            <v>0</v>
          </cell>
          <cell r="HR378">
            <v>0</v>
          </cell>
          <cell r="HS378">
            <v>0</v>
          </cell>
          <cell r="HT378">
            <v>0</v>
          </cell>
          <cell r="HU378">
            <v>0</v>
          </cell>
          <cell r="HV378">
            <v>0</v>
          </cell>
          <cell r="HW378">
            <v>0</v>
          </cell>
          <cell r="HX378">
            <v>0</v>
          </cell>
          <cell r="HY378">
            <v>0</v>
          </cell>
          <cell r="HZ378">
            <v>0</v>
          </cell>
          <cell r="IA378">
            <v>0</v>
          </cell>
          <cell r="IB378">
            <v>0</v>
          </cell>
          <cell r="IC378">
            <v>0</v>
          </cell>
          <cell r="ID378">
            <v>0</v>
          </cell>
          <cell r="IE378">
            <v>0</v>
          </cell>
          <cell r="IF378">
            <v>0</v>
          </cell>
          <cell r="IG378">
            <v>0</v>
          </cell>
          <cell r="IH378">
            <v>0</v>
          </cell>
        </row>
        <row r="379">
          <cell r="A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  <cell r="GS379">
            <v>0</v>
          </cell>
          <cell r="GT379">
            <v>0</v>
          </cell>
          <cell r="GU379">
            <v>0</v>
          </cell>
          <cell r="GV379">
            <v>0</v>
          </cell>
          <cell r="GW379">
            <v>0</v>
          </cell>
          <cell r="GX379">
            <v>0</v>
          </cell>
          <cell r="GY379">
            <v>0</v>
          </cell>
          <cell r="GZ379">
            <v>0</v>
          </cell>
          <cell r="HA379">
            <v>0</v>
          </cell>
          <cell r="HB379">
            <v>0</v>
          </cell>
          <cell r="HC379">
            <v>0</v>
          </cell>
          <cell r="HD379">
            <v>0</v>
          </cell>
          <cell r="HE379">
            <v>0</v>
          </cell>
          <cell r="HF379">
            <v>0</v>
          </cell>
          <cell r="HG379">
            <v>0</v>
          </cell>
          <cell r="HH379">
            <v>0</v>
          </cell>
          <cell r="HI379">
            <v>0</v>
          </cell>
          <cell r="HJ379">
            <v>0</v>
          </cell>
          <cell r="HK379">
            <v>0</v>
          </cell>
          <cell r="HL379">
            <v>0</v>
          </cell>
          <cell r="HM379">
            <v>0</v>
          </cell>
          <cell r="HN379">
            <v>0</v>
          </cell>
          <cell r="HO379">
            <v>0</v>
          </cell>
          <cell r="HP379">
            <v>0</v>
          </cell>
          <cell r="HQ379">
            <v>0</v>
          </cell>
          <cell r="HR379">
            <v>0</v>
          </cell>
          <cell r="HS379">
            <v>0</v>
          </cell>
          <cell r="HT379">
            <v>0</v>
          </cell>
          <cell r="HU379">
            <v>0</v>
          </cell>
          <cell r="HV379">
            <v>0</v>
          </cell>
          <cell r="HW379">
            <v>0</v>
          </cell>
          <cell r="HX379">
            <v>0</v>
          </cell>
          <cell r="HY379">
            <v>0</v>
          </cell>
          <cell r="HZ379">
            <v>0</v>
          </cell>
          <cell r="IA379">
            <v>0</v>
          </cell>
          <cell r="IB379">
            <v>0</v>
          </cell>
          <cell r="IC379">
            <v>0</v>
          </cell>
          <cell r="ID379">
            <v>0</v>
          </cell>
          <cell r="IE379">
            <v>0</v>
          </cell>
          <cell r="IF379">
            <v>0</v>
          </cell>
          <cell r="IG379">
            <v>0</v>
          </cell>
          <cell r="IH379">
            <v>0</v>
          </cell>
        </row>
        <row r="380">
          <cell r="A380" t="str">
            <v>年間開催回数_集会・会議・講習会等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  <cell r="GS380">
            <v>0</v>
          </cell>
          <cell r="GT380">
            <v>0</v>
          </cell>
          <cell r="GU380">
            <v>0</v>
          </cell>
          <cell r="GV380">
            <v>0</v>
          </cell>
          <cell r="GW380">
            <v>0</v>
          </cell>
          <cell r="GX380">
            <v>0</v>
          </cell>
          <cell r="GY380">
            <v>0</v>
          </cell>
          <cell r="GZ380">
            <v>0</v>
          </cell>
          <cell r="HA380">
            <v>0</v>
          </cell>
          <cell r="HB380">
            <v>0</v>
          </cell>
          <cell r="HC380">
            <v>0</v>
          </cell>
          <cell r="HD380">
            <v>0</v>
          </cell>
          <cell r="HE380">
            <v>0</v>
          </cell>
          <cell r="HF380">
            <v>0</v>
          </cell>
          <cell r="HG380">
            <v>0</v>
          </cell>
          <cell r="HH380">
            <v>0</v>
          </cell>
          <cell r="HI380">
            <v>0</v>
          </cell>
          <cell r="HJ380">
            <v>0</v>
          </cell>
          <cell r="HK380">
            <v>0</v>
          </cell>
          <cell r="HL380">
            <v>0</v>
          </cell>
          <cell r="HM380">
            <v>0</v>
          </cell>
          <cell r="HN380">
            <v>0</v>
          </cell>
          <cell r="HO380">
            <v>0</v>
          </cell>
          <cell r="HP380">
            <v>0</v>
          </cell>
          <cell r="HQ380">
            <v>0</v>
          </cell>
          <cell r="HR380">
            <v>0</v>
          </cell>
          <cell r="HS380">
            <v>0</v>
          </cell>
          <cell r="HT380">
            <v>0</v>
          </cell>
          <cell r="HU380">
            <v>0</v>
          </cell>
          <cell r="HV380">
            <v>0</v>
          </cell>
          <cell r="HW380">
            <v>0</v>
          </cell>
          <cell r="HX380">
            <v>0</v>
          </cell>
          <cell r="HY380">
            <v>0</v>
          </cell>
          <cell r="HZ380">
            <v>0</v>
          </cell>
          <cell r="IA380">
            <v>0</v>
          </cell>
          <cell r="IB380">
            <v>0</v>
          </cell>
          <cell r="IC380">
            <v>0</v>
          </cell>
          <cell r="ID380">
            <v>0</v>
          </cell>
          <cell r="IE380">
            <v>0</v>
          </cell>
          <cell r="IF380">
            <v>0</v>
          </cell>
          <cell r="IG380">
            <v>0</v>
          </cell>
          <cell r="IH380">
            <v>0</v>
          </cell>
        </row>
        <row r="381">
          <cell r="A381" t="str">
            <v>年間開催回数_調理教室・実習等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  <cell r="GS381">
            <v>0</v>
          </cell>
          <cell r="GT381">
            <v>0</v>
          </cell>
          <cell r="GU381">
            <v>0</v>
          </cell>
          <cell r="GV381">
            <v>0</v>
          </cell>
          <cell r="GW381">
            <v>0</v>
          </cell>
          <cell r="GX381">
            <v>0</v>
          </cell>
          <cell r="GY381">
            <v>0</v>
          </cell>
          <cell r="GZ381">
            <v>0</v>
          </cell>
          <cell r="HA381">
            <v>0</v>
          </cell>
          <cell r="HB381">
            <v>0</v>
          </cell>
          <cell r="HC381">
            <v>0</v>
          </cell>
          <cell r="HD381">
            <v>0</v>
          </cell>
          <cell r="HE381">
            <v>0</v>
          </cell>
          <cell r="HF381">
            <v>0</v>
          </cell>
          <cell r="HG381">
            <v>0</v>
          </cell>
          <cell r="HH381">
            <v>0</v>
          </cell>
          <cell r="HI381">
            <v>0</v>
          </cell>
          <cell r="HJ381">
            <v>0</v>
          </cell>
          <cell r="HK381">
            <v>0</v>
          </cell>
          <cell r="HL381">
            <v>0</v>
          </cell>
          <cell r="HM381">
            <v>0</v>
          </cell>
          <cell r="HN381">
            <v>0</v>
          </cell>
          <cell r="HO381">
            <v>0</v>
          </cell>
          <cell r="HP381">
            <v>0</v>
          </cell>
          <cell r="HQ381">
            <v>0</v>
          </cell>
          <cell r="HR381">
            <v>0</v>
          </cell>
          <cell r="HS381">
            <v>0</v>
          </cell>
          <cell r="HT381">
            <v>0</v>
          </cell>
          <cell r="HU381">
            <v>0</v>
          </cell>
          <cell r="HV381">
            <v>0</v>
          </cell>
          <cell r="HW381">
            <v>0</v>
          </cell>
          <cell r="HX381">
            <v>0</v>
          </cell>
          <cell r="HY381">
            <v>0</v>
          </cell>
          <cell r="HZ381">
            <v>0</v>
          </cell>
          <cell r="IA381">
            <v>0</v>
          </cell>
          <cell r="IB381">
            <v>0</v>
          </cell>
          <cell r="IC381">
            <v>0</v>
          </cell>
          <cell r="ID381">
            <v>0</v>
          </cell>
          <cell r="IE381">
            <v>0</v>
          </cell>
          <cell r="IF381">
            <v>0</v>
          </cell>
          <cell r="IG381">
            <v>0</v>
          </cell>
          <cell r="IH381">
            <v>0</v>
          </cell>
        </row>
        <row r="382">
          <cell r="A382" t="str">
            <v>年間開催回数_映画・演劇・演奏会等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  <cell r="GS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  <cell r="GZ382">
            <v>0</v>
          </cell>
          <cell r="HA382">
            <v>0</v>
          </cell>
          <cell r="HB382">
            <v>0</v>
          </cell>
          <cell r="HC382">
            <v>0</v>
          </cell>
          <cell r="HD382">
            <v>0</v>
          </cell>
          <cell r="HE382">
            <v>0</v>
          </cell>
          <cell r="HF382">
            <v>0</v>
          </cell>
          <cell r="HG382">
            <v>0</v>
          </cell>
          <cell r="HH382">
            <v>0</v>
          </cell>
          <cell r="HI382">
            <v>0</v>
          </cell>
          <cell r="HJ382">
            <v>0</v>
          </cell>
          <cell r="HK382">
            <v>0</v>
          </cell>
          <cell r="HL382">
            <v>0</v>
          </cell>
          <cell r="HM382">
            <v>0</v>
          </cell>
          <cell r="HN382">
            <v>0</v>
          </cell>
          <cell r="HO382">
            <v>0</v>
          </cell>
          <cell r="HP382">
            <v>0</v>
          </cell>
          <cell r="HQ382">
            <v>0</v>
          </cell>
          <cell r="HR382">
            <v>0</v>
          </cell>
          <cell r="HS382">
            <v>0</v>
          </cell>
          <cell r="HT382">
            <v>0</v>
          </cell>
          <cell r="HU382">
            <v>0</v>
          </cell>
          <cell r="HV382">
            <v>0</v>
          </cell>
          <cell r="HW382">
            <v>0</v>
          </cell>
          <cell r="HX382">
            <v>0</v>
          </cell>
          <cell r="HY382">
            <v>0</v>
          </cell>
          <cell r="HZ382">
            <v>0</v>
          </cell>
          <cell r="IA382">
            <v>0</v>
          </cell>
          <cell r="IB382">
            <v>0</v>
          </cell>
          <cell r="IC382">
            <v>0</v>
          </cell>
          <cell r="ID382">
            <v>0</v>
          </cell>
          <cell r="IE382">
            <v>0</v>
          </cell>
          <cell r="IF382">
            <v>0</v>
          </cell>
          <cell r="IG382">
            <v>0</v>
          </cell>
          <cell r="IH382">
            <v>0</v>
          </cell>
        </row>
        <row r="383">
          <cell r="A383" t="str">
            <v>年間開催回数_体操・ダンス等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  <cell r="GS383">
            <v>0</v>
          </cell>
          <cell r="GT383">
            <v>0</v>
          </cell>
          <cell r="GU383">
            <v>0</v>
          </cell>
          <cell r="GV383">
            <v>0</v>
          </cell>
          <cell r="GW383">
            <v>0</v>
          </cell>
          <cell r="GX383">
            <v>0</v>
          </cell>
          <cell r="GY383">
            <v>0</v>
          </cell>
          <cell r="GZ383">
            <v>0</v>
          </cell>
          <cell r="HA383">
            <v>0</v>
          </cell>
          <cell r="HB383">
            <v>0</v>
          </cell>
          <cell r="HC383">
            <v>0</v>
          </cell>
          <cell r="HD383">
            <v>0</v>
          </cell>
          <cell r="HE383">
            <v>0</v>
          </cell>
          <cell r="HF383">
            <v>0</v>
          </cell>
          <cell r="HG383">
            <v>0</v>
          </cell>
          <cell r="HH383">
            <v>0</v>
          </cell>
          <cell r="HI383">
            <v>0</v>
          </cell>
          <cell r="HJ383">
            <v>0</v>
          </cell>
          <cell r="HK383">
            <v>0</v>
          </cell>
          <cell r="HL383">
            <v>0</v>
          </cell>
          <cell r="HM383">
            <v>0</v>
          </cell>
          <cell r="HN383">
            <v>0</v>
          </cell>
          <cell r="HO383">
            <v>0</v>
          </cell>
          <cell r="HP383">
            <v>0</v>
          </cell>
          <cell r="HQ383">
            <v>0</v>
          </cell>
          <cell r="HR383">
            <v>0</v>
          </cell>
          <cell r="HS383">
            <v>0</v>
          </cell>
          <cell r="HT383">
            <v>0</v>
          </cell>
          <cell r="HU383">
            <v>0</v>
          </cell>
          <cell r="HV383">
            <v>0</v>
          </cell>
          <cell r="HW383">
            <v>0</v>
          </cell>
          <cell r="HX383">
            <v>0</v>
          </cell>
          <cell r="HY383">
            <v>0</v>
          </cell>
          <cell r="HZ383">
            <v>0</v>
          </cell>
          <cell r="IA383">
            <v>0</v>
          </cell>
          <cell r="IB383">
            <v>0</v>
          </cell>
          <cell r="IC383">
            <v>0</v>
          </cell>
          <cell r="ID383">
            <v>0</v>
          </cell>
          <cell r="IE383">
            <v>0</v>
          </cell>
          <cell r="IF383">
            <v>0</v>
          </cell>
          <cell r="IG383">
            <v>0</v>
          </cell>
          <cell r="IH383">
            <v>0</v>
          </cell>
        </row>
        <row r="384">
          <cell r="A384" t="str">
            <v>年間開催回数_その他の主催事業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  <cell r="GS384">
            <v>0</v>
          </cell>
          <cell r="GT384">
            <v>0</v>
          </cell>
          <cell r="GU384">
            <v>0</v>
          </cell>
          <cell r="GV384">
            <v>0</v>
          </cell>
          <cell r="GW384">
            <v>0</v>
          </cell>
          <cell r="GX384">
            <v>0</v>
          </cell>
          <cell r="GY384">
            <v>0</v>
          </cell>
          <cell r="GZ384">
            <v>0</v>
          </cell>
          <cell r="HA384">
            <v>0</v>
          </cell>
          <cell r="HB384">
            <v>0</v>
          </cell>
          <cell r="HC384">
            <v>0</v>
          </cell>
          <cell r="HD384">
            <v>0</v>
          </cell>
          <cell r="HE384">
            <v>0</v>
          </cell>
          <cell r="HF384">
            <v>0</v>
          </cell>
          <cell r="HG384">
            <v>0</v>
          </cell>
          <cell r="HH384">
            <v>0</v>
          </cell>
          <cell r="HI384">
            <v>0</v>
          </cell>
          <cell r="HJ384">
            <v>0</v>
          </cell>
          <cell r="HK384">
            <v>0</v>
          </cell>
          <cell r="HL384">
            <v>0</v>
          </cell>
          <cell r="HM384">
            <v>0</v>
          </cell>
          <cell r="HN384">
            <v>0</v>
          </cell>
          <cell r="HO384">
            <v>0</v>
          </cell>
          <cell r="HP384">
            <v>0</v>
          </cell>
          <cell r="HQ384">
            <v>0</v>
          </cell>
          <cell r="HR384">
            <v>0</v>
          </cell>
          <cell r="HS384">
            <v>0</v>
          </cell>
          <cell r="HT384">
            <v>0</v>
          </cell>
          <cell r="HU384">
            <v>0</v>
          </cell>
          <cell r="HV384">
            <v>0</v>
          </cell>
          <cell r="HW384">
            <v>0</v>
          </cell>
          <cell r="HX384">
            <v>0</v>
          </cell>
          <cell r="HY384">
            <v>0</v>
          </cell>
          <cell r="HZ384">
            <v>0</v>
          </cell>
          <cell r="IA384">
            <v>0</v>
          </cell>
          <cell r="IB384">
            <v>0</v>
          </cell>
          <cell r="IC384">
            <v>0</v>
          </cell>
          <cell r="ID384">
            <v>0</v>
          </cell>
          <cell r="IE384">
            <v>0</v>
          </cell>
          <cell r="IF384">
            <v>0</v>
          </cell>
          <cell r="IG384">
            <v>0</v>
          </cell>
          <cell r="IH384">
            <v>0</v>
          </cell>
        </row>
        <row r="385">
          <cell r="A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  <cell r="GS385">
            <v>0</v>
          </cell>
          <cell r="GT385">
            <v>0</v>
          </cell>
          <cell r="GU385">
            <v>0</v>
          </cell>
          <cell r="GV385">
            <v>0</v>
          </cell>
          <cell r="GW385">
            <v>0</v>
          </cell>
          <cell r="GX385">
            <v>0</v>
          </cell>
          <cell r="GY385">
            <v>0</v>
          </cell>
          <cell r="GZ385">
            <v>0</v>
          </cell>
          <cell r="HA385">
            <v>0</v>
          </cell>
          <cell r="HB385">
            <v>0</v>
          </cell>
          <cell r="HC385">
            <v>0</v>
          </cell>
          <cell r="HD385">
            <v>0</v>
          </cell>
          <cell r="HE385">
            <v>0</v>
          </cell>
          <cell r="HF385">
            <v>0</v>
          </cell>
          <cell r="HG385">
            <v>0</v>
          </cell>
          <cell r="HH385">
            <v>0</v>
          </cell>
          <cell r="HI385">
            <v>0</v>
          </cell>
          <cell r="HJ385">
            <v>0</v>
          </cell>
          <cell r="HK385">
            <v>0</v>
          </cell>
          <cell r="HL385">
            <v>0</v>
          </cell>
          <cell r="HM385">
            <v>0</v>
          </cell>
          <cell r="HN385">
            <v>0</v>
          </cell>
          <cell r="HO385">
            <v>0</v>
          </cell>
          <cell r="HP385">
            <v>0</v>
          </cell>
          <cell r="HQ385">
            <v>0</v>
          </cell>
          <cell r="HR385">
            <v>0</v>
          </cell>
          <cell r="HS385">
            <v>0</v>
          </cell>
          <cell r="HT385">
            <v>0</v>
          </cell>
          <cell r="HU385">
            <v>0</v>
          </cell>
          <cell r="HV385">
            <v>0</v>
          </cell>
          <cell r="HW385">
            <v>0</v>
          </cell>
          <cell r="HX385">
            <v>0</v>
          </cell>
          <cell r="HY385">
            <v>0</v>
          </cell>
          <cell r="HZ385">
            <v>0</v>
          </cell>
          <cell r="IA385">
            <v>0</v>
          </cell>
          <cell r="IB385">
            <v>0</v>
          </cell>
          <cell r="IC385">
            <v>0</v>
          </cell>
          <cell r="ID385">
            <v>0</v>
          </cell>
          <cell r="IE385">
            <v>0</v>
          </cell>
          <cell r="IF385">
            <v>0</v>
          </cell>
          <cell r="IG385">
            <v>0</v>
          </cell>
          <cell r="IH385">
            <v>0</v>
          </cell>
        </row>
        <row r="386">
          <cell r="A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  <cell r="GS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  <cell r="GZ386">
            <v>0</v>
          </cell>
          <cell r="HA386">
            <v>0</v>
          </cell>
          <cell r="HB386">
            <v>0</v>
          </cell>
          <cell r="HC386">
            <v>0</v>
          </cell>
          <cell r="HD386">
            <v>0</v>
          </cell>
          <cell r="HE386">
            <v>0</v>
          </cell>
          <cell r="HF386">
            <v>0</v>
          </cell>
          <cell r="HG386">
            <v>0</v>
          </cell>
          <cell r="HH386">
            <v>0</v>
          </cell>
          <cell r="HI386">
            <v>0</v>
          </cell>
          <cell r="HJ386">
            <v>0</v>
          </cell>
          <cell r="HK386">
            <v>0</v>
          </cell>
          <cell r="HL386">
            <v>0</v>
          </cell>
          <cell r="HM386">
            <v>0</v>
          </cell>
          <cell r="HN386">
            <v>0</v>
          </cell>
          <cell r="HO386">
            <v>0</v>
          </cell>
          <cell r="HP386">
            <v>0</v>
          </cell>
          <cell r="HQ386">
            <v>0</v>
          </cell>
          <cell r="HR386">
            <v>0</v>
          </cell>
          <cell r="HS386">
            <v>0</v>
          </cell>
          <cell r="HT386">
            <v>0</v>
          </cell>
          <cell r="HU386">
            <v>0</v>
          </cell>
          <cell r="HV386">
            <v>0</v>
          </cell>
          <cell r="HW386">
            <v>0</v>
          </cell>
          <cell r="HX386">
            <v>0</v>
          </cell>
          <cell r="HY386">
            <v>0</v>
          </cell>
          <cell r="HZ386">
            <v>0</v>
          </cell>
          <cell r="IA386">
            <v>0</v>
          </cell>
          <cell r="IB386">
            <v>0</v>
          </cell>
          <cell r="IC386">
            <v>0</v>
          </cell>
          <cell r="ID386">
            <v>0</v>
          </cell>
          <cell r="IE386">
            <v>0</v>
          </cell>
          <cell r="IF386">
            <v>0</v>
          </cell>
          <cell r="IG386">
            <v>0</v>
          </cell>
          <cell r="IH386">
            <v>0</v>
          </cell>
        </row>
        <row r="387">
          <cell r="A387" t="str">
            <v>主催事業_データ出展・備考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  <cell r="GS387">
            <v>0</v>
          </cell>
          <cell r="GT387">
            <v>0</v>
          </cell>
          <cell r="GU387">
            <v>0</v>
          </cell>
          <cell r="GV387">
            <v>0</v>
          </cell>
          <cell r="GW387">
            <v>0</v>
          </cell>
          <cell r="GX387">
            <v>0</v>
          </cell>
          <cell r="GY387">
            <v>0</v>
          </cell>
          <cell r="GZ387">
            <v>0</v>
          </cell>
          <cell r="HA387">
            <v>0</v>
          </cell>
          <cell r="HB387">
            <v>0</v>
          </cell>
          <cell r="HC387">
            <v>0</v>
          </cell>
          <cell r="HD387">
            <v>0</v>
          </cell>
          <cell r="HE387">
            <v>0</v>
          </cell>
          <cell r="HF387">
            <v>0</v>
          </cell>
          <cell r="HG387">
            <v>0</v>
          </cell>
          <cell r="HH387">
            <v>0</v>
          </cell>
          <cell r="HI387">
            <v>0</v>
          </cell>
          <cell r="HJ387">
            <v>0</v>
          </cell>
          <cell r="HK387">
            <v>0</v>
          </cell>
          <cell r="HL387">
            <v>0</v>
          </cell>
          <cell r="HM387">
            <v>0</v>
          </cell>
          <cell r="HN387">
            <v>0</v>
          </cell>
          <cell r="HO387">
            <v>0</v>
          </cell>
          <cell r="HP387">
            <v>0</v>
          </cell>
          <cell r="HQ387">
            <v>0</v>
          </cell>
          <cell r="HR387">
            <v>0</v>
          </cell>
          <cell r="HS387">
            <v>0</v>
          </cell>
          <cell r="HT387">
            <v>0</v>
          </cell>
          <cell r="HU387">
            <v>0</v>
          </cell>
          <cell r="HV387">
            <v>0</v>
          </cell>
          <cell r="HW387">
            <v>0</v>
          </cell>
          <cell r="HX387">
            <v>0</v>
          </cell>
          <cell r="HY387">
            <v>0</v>
          </cell>
          <cell r="HZ387">
            <v>0</v>
          </cell>
          <cell r="IA387">
            <v>0</v>
          </cell>
          <cell r="IB387">
            <v>0</v>
          </cell>
          <cell r="IC387">
            <v>0</v>
          </cell>
          <cell r="ID387">
            <v>0</v>
          </cell>
          <cell r="IE387">
            <v>0</v>
          </cell>
          <cell r="IF387">
            <v>0</v>
          </cell>
          <cell r="IG387">
            <v>0</v>
          </cell>
          <cell r="IH387">
            <v>0</v>
          </cell>
        </row>
      </sheetData>
      <sheetData sheetId="1"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13</v>
          </cell>
          <cell r="R4">
            <v>14</v>
          </cell>
          <cell r="S4">
            <v>15</v>
          </cell>
          <cell r="T4">
            <v>16</v>
          </cell>
          <cell r="U4">
            <v>17</v>
          </cell>
          <cell r="V4">
            <v>18</v>
          </cell>
          <cell r="W4">
            <v>19</v>
          </cell>
          <cell r="X4">
            <v>20</v>
          </cell>
          <cell r="Y4">
            <v>21</v>
          </cell>
          <cell r="Z4">
            <v>22</v>
          </cell>
          <cell r="AA4">
            <v>23</v>
          </cell>
          <cell r="AB4">
            <v>24</v>
          </cell>
          <cell r="AC4">
            <v>25</v>
          </cell>
          <cell r="AD4">
            <v>26</v>
          </cell>
          <cell r="AE4">
            <v>27</v>
          </cell>
          <cell r="AF4">
            <v>28</v>
          </cell>
          <cell r="AG4">
            <v>29</v>
          </cell>
          <cell r="AH4">
            <v>30</v>
          </cell>
          <cell r="AI4">
            <v>31</v>
          </cell>
          <cell r="AJ4">
            <v>32</v>
          </cell>
          <cell r="AK4">
            <v>33</v>
          </cell>
          <cell r="AL4">
            <v>34</v>
          </cell>
          <cell r="AM4">
            <v>35</v>
          </cell>
          <cell r="AN4">
            <v>36</v>
          </cell>
          <cell r="AO4">
            <v>37</v>
          </cell>
          <cell r="AP4">
            <v>38</v>
          </cell>
          <cell r="AQ4">
            <v>39</v>
          </cell>
          <cell r="AR4">
            <v>40</v>
          </cell>
          <cell r="AS4">
            <v>41</v>
          </cell>
          <cell r="AT4">
            <v>42</v>
          </cell>
          <cell r="AU4">
            <v>43</v>
          </cell>
          <cell r="AV4">
            <v>44</v>
          </cell>
          <cell r="AW4">
            <v>45</v>
          </cell>
          <cell r="AX4">
            <v>46</v>
          </cell>
          <cell r="AY4">
            <v>47</v>
          </cell>
          <cell r="AZ4">
            <v>48</v>
          </cell>
          <cell r="BA4">
            <v>49</v>
          </cell>
          <cell r="BB4">
            <v>50</v>
          </cell>
          <cell r="BC4">
            <v>51</v>
          </cell>
          <cell r="BD4">
            <v>52</v>
          </cell>
          <cell r="BE4">
            <v>53</v>
          </cell>
          <cell r="BF4">
            <v>54</v>
          </cell>
          <cell r="BG4">
            <v>55</v>
          </cell>
          <cell r="BH4">
            <v>56</v>
          </cell>
          <cell r="BI4">
            <v>57</v>
          </cell>
          <cell r="BJ4">
            <v>58</v>
          </cell>
          <cell r="BK4">
            <v>59</v>
          </cell>
          <cell r="BL4">
            <v>60</v>
          </cell>
          <cell r="BM4">
            <v>61</v>
          </cell>
          <cell r="BN4">
            <v>62</v>
          </cell>
          <cell r="BO4">
            <v>63</v>
          </cell>
          <cell r="BP4">
            <v>64</v>
          </cell>
          <cell r="BQ4">
            <v>65</v>
          </cell>
          <cell r="BR4">
            <v>66</v>
          </cell>
          <cell r="BS4">
            <v>67</v>
          </cell>
          <cell r="BT4">
            <v>68</v>
          </cell>
          <cell r="BU4">
            <v>69</v>
          </cell>
          <cell r="BV4">
            <v>70</v>
          </cell>
          <cell r="BW4">
            <v>71</v>
          </cell>
          <cell r="BX4">
            <v>72</v>
          </cell>
          <cell r="BY4">
            <v>73</v>
          </cell>
          <cell r="BZ4">
            <v>74</v>
          </cell>
          <cell r="CA4">
            <v>75</v>
          </cell>
          <cell r="CB4">
            <v>76</v>
          </cell>
          <cell r="CC4">
            <v>77</v>
          </cell>
          <cell r="CD4">
            <v>78</v>
          </cell>
          <cell r="CE4">
            <v>79</v>
          </cell>
          <cell r="CF4">
            <v>80</v>
          </cell>
          <cell r="CG4">
            <v>81</v>
          </cell>
          <cell r="CH4">
            <v>82</v>
          </cell>
          <cell r="CI4">
            <v>83</v>
          </cell>
          <cell r="CJ4">
            <v>84</v>
          </cell>
          <cell r="CK4">
            <v>85</v>
          </cell>
          <cell r="CL4">
            <v>86</v>
          </cell>
          <cell r="CM4">
            <v>87</v>
          </cell>
          <cell r="CN4">
            <v>88</v>
          </cell>
          <cell r="CO4">
            <v>89</v>
          </cell>
          <cell r="CP4">
            <v>90</v>
          </cell>
          <cell r="CQ4">
            <v>91</v>
          </cell>
          <cell r="CR4">
            <v>92</v>
          </cell>
          <cell r="CS4">
            <v>93</v>
          </cell>
          <cell r="CT4">
            <v>94</v>
          </cell>
          <cell r="CU4">
            <v>95</v>
          </cell>
          <cell r="CV4">
            <v>96</v>
          </cell>
          <cell r="CW4">
            <v>97</v>
          </cell>
          <cell r="CX4">
            <v>98</v>
          </cell>
          <cell r="CY4">
            <v>99</v>
          </cell>
          <cell r="CZ4">
            <v>100</v>
          </cell>
          <cell r="DA4">
            <v>101</v>
          </cell>
          <cell r="DB4">
            <v>102</v>
          </cell>
          <cell r="DC4">
            <v>103</v>
          </cell>
          <cell r="DD4">
            <v>104</v>
          </cell>
          <cell r="DE4">
            <v>105</v>
          </cell>
          <cell r="DF4">
            <v>106</v>
          </cell>
          <cell r="DG4">
            <v>107</v>
          </cell>
          <cell r="DH4">
            <v>108</v>
          </cell>
          <cell r="DI4">
            <v>109</v>
          </cell>
          <cell r="DJ4">
            <v>110</v>
          </cell>
          <cell r="DK4">
            <v>111</v>
          </cell>
          <cell r="DL4">
            <v>112</v>
          </cell>
          <cell r="DM4">
            <v>113</v>
          </cell>
          <cell r="DN4">
            <v>114</v>
          </cell>
          <cell r="DO4">
            <v>115</v>
          </cell>
          <cell r="DP4">
            <v>116</v>
          </cell>
          <cell r="DQ4">
            <v>117</v>
          </cell>
          <cell r="DR4">
            <v>118</v>
          </cell>
          <cell r="DS4">
            <v>119</v>
          </cell>
          <cell r="DT4">
            <v>120</v>
          </cell>
          <cell r="DU4">
            <v>121</v>
          </cell>
          <cell r="DV4">
            <v>122</v>
          </cell>
          <cell r="DW4">
            <v>123</v>
          </cell>
          <cell r="DX4">
            <v>124</v>
          </cell>
          <cell r="DY4">
            <v>125</v>
          </cell>
          <cell r="DZ4">
            <v>126</v>
          </cell>
          <cell r="EA4">
            <v>127</v>
          </cell>
          <cell r="EB4">
            <v>128</v>
          </cell>
          <cell r="EC4">
            <v>129</v>
          </cell>
          <cell r="ED4">
            <v>130</v>
          </cell>
          <cell r="EE4">
            <v>131</v>
          </cell>
          <cell r="EF4">
            <v>132</v>
          </cell>
          <cell r="EG4">
            <v>133</v>
          </cell>
          <cell r="EH4">
            <v>134</v>
          </cell>
          <cell r="EI4">
            <v>135</v>
          </cell>
          <cell r="EJ4">
            <v>136</v>
          </cell>
          <cell r="EK4">
            <v>137</v>
          </cell>
          <cell r="EL4">
            <v>138</v>
          </cell>
          <cell r="EM4">
            <v>139</v>
          </cell>
          <cell r="EN4">
            <v>140</v>
          </cell>
          <cell r="EO4">
            <v>141</v>
          </cell>
          <cell r="EP4">
            <v>142</v>
          </cell>
          <cell r="EQ4">
            <v>143</v>
          </cell>
          <cell r="ER4">
            <v>144</v>
          </cell>
          <cell r="ES4">
            <v>145</v>
          </cell>
          <cell r="ET4">
            <v>146</v>
          </cell>
          <cell r="EU4">
            <v>147</v>
          </cell>
          <cell r="EV4">
            <v>148</v>
          </cell>
          <cell r="EW4">
            <v>149</v>
          </cell>
          <cell r="EX4">
            <v>150</v>
          </cell>
          <cell r="EY4">
            <v>151</v>
          </cell>
          <cell r="EZ4">
            <v>152</v>
          </cell>
          <cell r="FA4">
            <v>153</v>
          </cell>
          <cell r="FB4">
            <v>154</v>
          </cell>
          <cell r="FC4">
            <v>155</v>
          </cell>
          <cell r="FD4">
            <v>156</v>
          </cell>
          <cell r="FE4">
            <v>157</v>
          </cell>
          <cell r="FF4">
            <v>158</v>
          </cell>
          <cell r="FG4">
            <v>159</v>
          </cell>
          <cell r="FH4">
            <v>160</v>
          </cell>
          <cell r="FI4">
            <v>161</v>
          </cell>
          <cell r="FJ4">
            <v>162</v>
          </cell>
          <cell r="FK4">
            <v>163</v>
          </cell>
          <cell r="FL4">
            <v>164</v>
          </cell>
          <cell r="FM4">
            <v>165</v>
          </cell>
          <cell r="FN4">
            <v>166</v>
          </cell>
          <cell r="FO4">
            <v>167</v>
          </cell>
          <cell r="FP4">
            <v>168</v>
          </cell>
          <cell r="FQ4">
            <v>169</v>
          </cell>
          <cell r="FR4">
            <v>170</v>
          </cell>
          <cell r="FS4">
            <v>171</v>
          </cell>
          <cell r="FT4">
            <v>172</v>
          </cell>
          <cell r="FU4">
            <v>173</v>
          </cell>
          <cell r="FV4">
            <v>174</v>
          </cell>
          <cell r="FW4">
            <v>175</v>
          </cell>
          <cell r="FX4">
            <v>176</v>
          </cell>
          <cell r="FY4">
            <v>177</v>
          </cell>
          <cell r="FZ4">
            <v>178</v>
          </cell>
          <cell r="GA4">
            <v>179</v>
          </cell>
          <cell r="GB4">
            <v>180</v>
          </cell>
          <cell r="GC4">
            <v>181</v>
          </cell>
          <cell r="GD4">
            <v>182</v>
          </cell>
          <cell r="GE4">
            <v>183</v>
          </cell>
          <cell r="GF4">
            <v>184</v>
          </cell>
          <cell r="GG4">
            <v>185</v>
          </cell>
          <cell r="GH4">
            <v>186</v>
          </cell>
          <cell r="GI4">
            <v>187</v>
          </cell>
          <cell r="GJ4">
            <v>188</v>
          </cell>
          <cell r="GK4">
            <v>189</v>
          </cell>
          <cell r="GL4">
            <v>190</v>
          </cell>
          <cell r="GM4">
            <v>191</v>
          </cell>
          <cell r="GN4">
            <v>192</v>
          </cell>
          <cell r="GO4">
            <v>193</v>
          </cell>
          <cell r="GP4">
            <v>194</v>
          </cell>
          <cell r="GQ4">
            <v>195</v>
          </cell>
          <cell r="GR4">
            <v>196</v>
          </cell>
          <cell r="GS4">
            <v>197</v>
          </cell>
          <cell r="GT4">
            <v>198</v>
          </cell>
          <cell r="GU4">
            <v>199</v>
          </cell>
          <cell r="GV4">
            <v>200</v>
          </cell>
          <cell r="GW4">
            <v>201</v>
          </cell>
          <cell r="GX4">
            <v>202</v>
          </cell>
          <cell r="GY4">
            <v>203</v>
          </cell>
          <cell r="GZ4">
            <v>204</v>
          </cell>
          <cell r="HA4">
            <v>205</v>
          </cell>
          <cell r="HB4">
            <v>206</v>
          </cell>
          <cell r="HC4">
            <v>207</v>
          </cell>
          <cell r="HD4">
            <v>208</v>
          </cell>
          <cell r="HE4">
            <v>209</v>
          </cell>
          <cell r="HF4">
            <v>210</v>
          </cell>
          <cell r="HG4">
            <v>211</v>
          </cell>
          <cell r="HH4">
            <v>212</v>
          </cell>
          <cell r="HI4">
            <v>213</v>
          </cell>
          <cell r="HJ4">
            <v>214</v>
          </cell>
          <cell r="HK4">
            <v>215</v>
          </cell>
          <cell r="HL4">
            <v>216</v>
          </cell>
          <cell r="HM4">
            <v>217</v>
          </cell>
          <cell r="HN4">
            <v>218</v>
          </cell>
          <cell r="HO4">
            <v>219</v>
          </cell>
          <cell r="HP4">
            <v>220</v>
          </cell>
          <cell r="HQ4">
            <v>221</v>
          </cell>
          <cell r="HR4">
            <v>222</v>
          </cell>
          <cell r="HS4">
            <v>223</v>
          </cell>
          <cell r="HT4">
            <v>224</v>
          </cell>
          <cell r="HU4">
            <v>225</v>
          </cell>
          <cell r="HV4">
            <v>226</v>
          </cell>
          <cell r="HW4">
            <v>227</v>
          </cell>
          <cell r="HX4">
            <v>228</v>
          </cell>
          <cell r="HY4">
            <v>229</v>
          </cell>
          <cell r="HZ4">
            <v>230</v>
          </cell>
          <cell r="IA4">
            <v>231</v>
          </cell>
          <cell r="IB4">
            <v>232</v>
          </cell>
          <cell r="IC4">
            <v>233</v>
          </cell>
          <cell r="ID4">
            <v>0</v>
          </cell>
          <cell r="IE4">
            <v>0</v>
          </cell>
          <cell r="IF4">
            <v>0</v>
          </cell>
          <cell r="IG4">
            <v>0</v>
          </cell>
          <cell r="IH4">
            <v>34</v>
          </cell>
        </row>
        <row r="5">
          <cell r="A5" t="str">
            <v>施設CD</v>
          </cell>
          <cell r="E5" t="str">
            <v>0241-003-001-01</v>
          </cell>
          <cell r="F5" t="str">
            <v>0241-004-001-01</v>
          </cell>
          <cell r="G5" t="str">
            <v>0241-010-001-01</v>
          </cell>
          <cell r="H5" t="str">
            <v>0241-011-001-01</v>
          </cell>
          <cell r="I5" t="str">
            <v>0241-013-001-01</v>
          </cell>
          <cell r="J5" t="str">
            <v>0241-014-002-01</v>
          </cell>
          <cell r="K5" t="str">
            <v>0242-001-001-01</v>
          </cell>
          <cell r="L5" t="str">
            <v>0242-001-002-01</v>
          </cell>
          <cell r="M5" t="str">
            <v>0242-001-003-01</v>
          </cell>
          <cell r="N5" t="str">
            <v>0242-001-004-01</v>
          </cell>
          <cell r="O5" t="str">
            <v>0242-001-005-01</v>
          </cell>
          <cell r="P5" t="str">
            <v>0242-001-006-01</v>
          </cell>
          <cell r="Q5" t="str">
            <v>0242-001-008-01</v>
          </cell>
          <cell r="R5" t="str">
            <v>0242-001-009-01</v>
          </cell>
          <cell r="S5" t="str">
            <v>0242-001-010-01</v>
          </cell>
          <cell r="T5" t="str">
            <v>0242-001-011-01</v>
          </cell>
          <cell r="U5" t="str">
            <v>0242-001-012-01</v>
          </cell>
          <cell r="V5" t="str">
            <v>0242-001-013-01</v>
          </cell>
          <cell r="W5" t="str">
            <v>0242-001-014-01</v>
          </cell>
          <cell r="X5" t="str">
            <v>0242-002-001-01</v>
          </cell>
          <cell r="Y5" t="str">
            <v>0242-002-002-01</v>
          </cell>
          <cell r="Z5" t="str">
            <v>0242-002-003-01</v>
          </cell>
          <cell r="AA5" t="str">
            <v>0242-002-004-01</v>
          </cell>
          <cell r="AB5" t="str">
            <v>0242-002-005-01</v>
          </cell>
          <cell r="AC5" t="str">
            <v>0242-002-006-01</v>
          </cell>
          <cell r="AD5" t="str">
            <v>0242-002-007-01</v>
          </cell>
          <cell r="AE5" t="str">
            <v>0242-003-001-01</v>
          </cell>
          <cell r="AF5" t="str">
            <v>0242-003-002-01</v>
          </cell>
          <cell r="AG5" t="str">
            <v>0242-003-003-01</v>
          </cell>
          <cell r="AH5" t="str">
            <v>0242-003-004-01</v>
          </cell>
          <cell r="AI5" t="str">
            <v>0242-003-005-01</v>
          </cell>
          <cell r="AJ5" t="str">
            <v>0242-003-006-01</v>
          </cell>
          <cell r="AK5" t="str">
            <v>0242-003-007-01</v>
          </cell>
          <cell r="AL5" t="str">
            <v>0242-003-008-01</v>
          </cell>
          <cell r="AM5" t="str">
            <v>0242-003-009-01</v>
          </cell>
          <cell r="AN5" t="str">
            <v>0242-003-010-01</v>
          </cell>
          <cell r="AO5" t="str">
            <v>0242-003-011-01</v>
          </cell>
          <cell r="AP5" t="str">
            <v>0242-003-012-01</v>
          </cell>
          <cell r="AQ5" t="str">
            <v>0242-003-013-01</v>
          </cell>
          <cell r="AR5" t="str">
            <v>0242-003-014-01</v>
          </cell>
          <cell r="AS5" t="str">
            <v>0242-003-015-01</v>
          </cell>
          <cell r="AT5" t="str">
            <v>0242-004-001-01</v>
          </cell>
          <cell r="AU5" t="str">
            <v>0242-004-002-01</v>
          </cell>
          <cell r="AV5" t="str">
            <v>0242-004-003-01</v>
          </cell>
          <cell r="AW5" t="str">
            <v>0242-004-004-01</v>
          </cell>
          <cell r="AX5" t="str">
            <v>0242-004-005-01</v>
          </cell>
          <cell r="AY5" t="str">
            <v>0242-004-006-01</v>
          </cell>
          <cell r="AZ5" t="str">
            <v>0242-004-007-01</v>
          </cell>
          <cell r="BA5" t="str">
            <v>0242-004-008-01</v>
          </cell>
          <cell r="BB5" t="str">
            <v>0242-004-009-01</v>
          </cell>
          <cell r="BC5" t="str">
            <v>0242-004-010-01</v>
          </cell>
          <cell r="BD5" t="str">
            <v>0242-004-011-01</v>
          </cell>
          <cell r="BE5" t="str">
            <v>0242-004-012-01</v>
          </cell>
          <cell r="BF5" t="str">
            <v>0242-004-013-01</v>
          </cell>
          <cell r="BG5" t="str">
            <v>0242-004-015-01</v>
          </cell>
          <cell r="BH5" t="str">
            <v>0242-004-016-01</v>
          </cell>
          <cell r="BI5" t="str">
            <v>0242-004-017-01</v>
          </cell>
          <cell r="BJ5" t="str">
            <v>0242-004-018-01</v>
          </cell>
          <cell r="BK5" t="str">
            <v>0242-004-019-01</v>
          </cell>
          <cell r="BL5" t="str">
            <v>0242-005-001-01</v>
          </cell>
          <cell r="BM5" t="str">
            <v>0242-005-002-01</v>
          </cell>
          <cell r="BN5" t="str">
            <v>0242-005-003-01</v>
          </cell>
          <cell r="BO5" t="str">
            <v>0242-005-004-01</v>
          </cell>
          <cell r="BP5" t="str">
            <v>0242-005-005-01</v>
          </cell>
          <cell r="BQ5" t="str">
            <v>0242-005-006-01</v>
          </cell>
          <cell r="BR5" t="str">
            <v>0242-005-007-01</v>
          </cell>
          <cell r="BS5" t="str">
            <v>0242-005-008-01</v>
          </cell>
          <cell r="BT5" t="str">
            <v>0242-005-009-01</v>
          </cell>
          <cell r="BU5" t="str">
            <v>0242-005-010-01</v>
          </cell>
          <cell r="BV5" t="str">
            <v>0242-005-011-01</v>
          </cell>
          <cell r="BW5" t="str">
            <v>0242-005-012-01</v>
          </cell>
          <cell r="BX5" t="str">
            <v>0242-005-013-01</v>
          </cell>
          <cell r="BY5" t="str">
            <v>0242-006-001-01</v>
          </cell>
          <cell r="BZ5" t="str">
            <v>0242-006-002-01</v>
          </cell>
          <cell r="CA5" t="str">
            <v>0242-007-001-01</v>
          </cell>
          <cell r="CB5" t="str">
            <v>0242-007-002-01</v>
          </cell>
          <cell r="CC5" t="str">
            <v>0242-007-003-01</v>
          </cell>
          <cell r="CD5" t="str">
            <v>0242-007-004-01</v>
          </cell>
          <cell r="CE5" t="str">
            <v>0242-007-005-01</v>
          </cell>
          <cell r="CF5" t="str">
            <v>0242-007-006-01</v>
          </cell>
          <cell r="CG5" t="str">
            <v>0242-007-007-01</v>
          </cell>
          <cell r="CH5" t="str">
            <v>0242-008-001-01</v>
          </cell>
          <cell r="CI5" t="str">
            <v>0242-008-002-01</v>
          </cell>
          <cell r="CJ5" t="str">
            <v>0242-008-003-01</v>
          </cell>
          <cell r="CK5" t="str">
            <v>0242-008-004-01</v>
          </cell>
          <cell r="CL5" t="str">
            <v>0242-008-005-01</v>
          </cell>
          <cell r="CM5" t="str">
            <v>0242-008-006-01</v>
          </cell>
          <cell r="CN5" t="str">
            <v>0242-008-007-01</v>
          </cell>
          <cell r="CO5" t="str">
            <v>0242-008-008-01</v>
          </cell>
          <cell r="CP5" t="str">
            <v>0242-009-001-01</v>
          </cell>
          <cell r="CQ5" t="str">
            <v>0242-009-002-01</v>
          </cell>
          <cell r="CR5" t="str">
            <v>0242-009-003-01</v>
          </cell>
          <cell r="CS5" t="str">
            <v>0242-009-004-01</v>
          </cell>
          <cell r="CT5" t="str">
            <v>0242-009-005-01</v>
          </cell>
          <cell r="CU5" t="str">
            <v>0242-009-006-01</v>
          </cell>
          <cell r="CV5" t="str">
            <v>0242-009-007-01</v>
          </cell>
          <cell r="CW5" t="str">
            <v>0242-010-001-01</v>
          </cell>
          <cell r="CX5" t="str">
            <v>0242-010-002-01</v>
          </cell>
          <cell r="CY5" t="str">
            <v>0242-010-003-01</v>
          </cell>
          <cell r="CZ5" t="str">
            <v>0242-010-004-01</v>
          </cell>
          <cell r="DA5" t="str">
            <v>0242-010-005-01</v>
          </cell>
          <cell r="DB5" t="str">
            <v>0242-010-006-01</v>
          </cell>
          <cell r="DC5" t="str">
            <v>0242-010-007-01</v>
          </cell>
          <cell r="DD5" t="str">
            <v>0242-010-008-01</v>
          </cell>
          <cell r="DE5" t="str">
            <v>0242-010-009-01</v>
          </cell>
          <cell r="DF5" t="str">
            <v>0242-010-010-01</v>
          </cell>
          <cell r="DG5" t="str">
            <v>0242-010-012-01</v>
          </cell>
          <cell r="DH5" t="str">
            <v>0242-010-013-01</v>
          </cell>
          <cell r="DI5" t="str">
            <v>0242-010-014-01</v>
          </cell>
          <cell r="DJ5" t="str">
            <v>0242-010-015-01</v>
          </cell>
          <cell r="DK5" t="str">
            <v>0242-010-016-01</v>
          </cell>
          <cell r="DL5" t="str">
            <v>0242-010-017-01</v>
          </cell>
          <cell r="DM5" t="str">
            <v>0242-010-018-01</v>
          </cell>
          <cell r="DN5" t="str">
            <v>0242-010-020-01</v>
          </cell>
          <cell r="DO5" t="str">
            <v>0242-011-001-01</v>
          </cell>
          <cell r="DP5" t="str">
            <v>0242-011-002-01</v>
          </cell>
          <cell r="DQ5" t="str">
            <v>0242-011-003-01</v>
          </cell>
          <cell r="DR5" t="str">
            <v>0242-011-004-01</v>
          </cell>
          <cell r="DS5" t="str">
            <v>0242-011-005-01</v>
          </cell>
          <cell r="DT5" t="str">
            <v>0242-011-006-01</v>
          </cell>
          <cell r="DU5" t="str">
            <v>0242-011-007-01</v>
          </cell>
          <cell r="DV5" t="str">
            <v>0242-011-008-01</v>
          </cell>
          <cell r="DW5" t="str">
            <v>0242-011-009-01</v>
          </cell>
          <cell r="DX5" t="str">
            <v>0242-011-010-01</v>
          </cell>
          <cell r="DY5" t="str">
            <v>0242-011-011-01</v>
          </cell>
          <cell r="DZ5" t="str">
            <v>0242-011-012-01</v>
          </cell>
          <cell r="EA5" t="str">
            <v>0242-011-013-01</v>
          </cell>
          <cell r="EB5" t="str">
            <v>0242-011-014-01</v>
          </cell>
          <cell r="EC5" t="str">
            <v>0242-011-015-01</v>
          </cell>
          <cell r="ED5" t="str">
            <v>0242-011-016-01</v>
          </cell>
          <cell r="EE5" t="str">
            <v>0242-011-017-01</v>
          </cell>
          <cell r="EF5" t="str">
            <v>0242-011-018-01</v>
          </cell>
          <cell r="EG5" t="str">
            <v>0242-012-001-01</v>
          </cell>
          <cell r="EH5" t="str">
            <v>0242-012-002-01</v>
          </cell>
          <cell r="EI5" t="str">
            <v>0242-012-003-01</v>
          </cell>
          <cell r="EJ5" t="str">
            <v>0242-012-004-01</v>
          </cell>
          <cell r="EK5" t="str">
            <v>0242-012-006-01</v>
          </cell>
          <cell r="EL5" t="str">
            <v>0242-012-007-01</v>
          </cell>
          <cell r="EM5" t="str">
            <v>0242-012-008-01</v>
          </cell>
          <cell r="EN5" t="str">
            <v>0242-012-009-01</v>
          </cell>
          <cell r="EO5" t="str">
            <v>0242-012-010-01</v>
          </cell>
          <cell r="EP5" t="str">
            <v>0242-012-011-01</v>
          </cell>
          <cell r="EQ5" t="str">
            <v>0242-012-012-01</v>
          </cell>
          <cell r="ER5" t="str">
            <v>0242-012-013-01</v>
          </cell>
          <cell r="ES5" t="str">
            <v>0242-012-014-01</v>
          </cell>
          <cell r="ET5" t="str">
            <v>0242-012-015-01</v>
          </cell>
          <cell r="EU5" t="str">
            <v>0242-012-016-01</v>
          </cell>
          <cell r="EV5" t="str">
            <v>0242-012-017-01</v>
          </cell>
          <cell r="EW5" t="str">
            <v>0242-013-001-01</v>
          </cell>
          <cell r="EX5" t="str">
            <v>0242-013-002-01</v>
          </cell>
          <cell r="EY5" t="str">
            <v>0242-013-003-01</v>
          </cell>
          <cell r="EZ5" t="str">
            <v>0242-013-004-01</v>
          </cell>
          <cell r="FA5" t="str">
            <v>0242-013-005-01</v>
          </cell>
          <cell r="FB5" t="str">
            <v>0242-013-006-01</v>
          </cell>
          <cell r="FC5" t="str">
            <v>0242-013-007-01</v>
          </cell>
          <cell r="FD5" t="str">
            <v>0242-013-008-01</v>
          </cell>
          <cell r="FE5" t="str">
            <v>0242-013-009-01</v>
          </cell>
          <cell r="FF5" t="str">
            <v>0242-013-010-01</v>
          </cell>
          <cell r="FG5" t="str">
            <v>0242-013-011-01</v>
          </cell>
          <cell r="FH5" t="str">
            <v>0242-013-012-01</v>
          </cell>
          <cell r="FI5" t="str">
            <v>0242-013-013-01</v>
          </cell>
          <cell r="FJ5" t="str">
            <v>0242-013-014-01</v>
          </cell>
          <cell r="FK5" t="str">
            <v>0242-013-016-01</v>
          </cell>
          <cell r="FL5" t="str">
            <v>0242-013-017-01</v>
          </cell>
          <cell r="FM5" t="str">
            <v>0242-014-001-01</v>
          </cell>
          <cell r="FN5" t="str">
            <v>0242-014-002-01</v>
          </cell>
          <cell r="FO5" t="str">
            <v>0242-014-003-01</v>
          </cell>
          <cell r="FP5" t="str">
            <v>0242-014-005-01</v>
          </cell>
          <cell r="FQ5" t="str">
            <v>0242-014-006-01</v>
          </cell>
          <cell r="FR5" t="str">
            <v>0242-014-007-01</v>
          </cell>
          <cell r="FS5" t="str">
            <v>0242-014-008-01</v>
          </cell>
          <cell r="FT5" t="str">
            <v>0242-014-009-01</v>
          </cell>
          <cell r="FU5" t="str">
            <v>0242-014-010-01</v>
          </cell>
          <cell r="FV5" t="str">
            <v>0242-014-011-01</v>
          </cell>
          <cell r="FW5" t="str">
            <v>0242-014-012-01</v>
          </cell>
          <cell r="FX5" t="str">
            <v>0242-014-013-01</v>
          </cell>
          <cell r="FY5" t="str">
            <v>0242-014-014-01</v>
          </cell>
          <cell r="FZ5" t="str">
            <v>0242-014-015-01</v>
          </cell>
          <cell r="GA5" t="str">
            <v>0242-014-016-01</v>
          </cell>
          <cell r="GB5" t="str">
            <v>0242-014-017-01</v>
          </cell>
          <cell r="GC5" t="str">
            <v>0242-014-018-01</v>
          </cell>
          <cell r="GD5" t="str">
            <v>0242-014-019-01</v>
          </cell>
          <cell r="GE5" t="str">
            <v>0242-014-020-01</v>
          </cell>
          <cell r="GF5" t="str">
            <v>0242-014-021-01</v>
          </cell>
          <cell r="GG5" t="str">
            <v>0242-014-022-01</v>
          </cell>
          <cell r="GH5" t="str">
            <v>0242-014-023-01</v>
          </cell>
          <cell r="GI5" t="str">
            <v>0242-014-024-01</v>
          </cell>
          <cell r="GJ5" t="str">
            <v>0242-015-001-01</v>
          </cell>
          <cell r="GK5" t="str">
            <v>0242-015-002-01</v>
          </cell>
          <cell r="GL5" t="str">
            <v>0242-015-003-01</v>
          </cell>
          <cell r="GM5" t="str">
            <v>0242-015-004-01</v>
          </cell>
          <cell r="GN5" t="str">
            <v>0242-015-005-01</v>
          </cell>
          <cell r="GO5" t="str">
            <v>0242-015-007-01</v>
          </cell>
          <cell r="GP5" t="str">
            <v>0242-015-008-01</v>
          </cell>
          <cell r="GQ5" t="str">
            <v>0242-015-009-01</v>
          </cell>
          <cell r="GR5" t="str">
            <v>0242-015-010-01</v>
          </cell>
          <cell r="GS5" t="str">
            <v>0242-015-011-01</v>
          </cell>
          <cell r="GT5" t="str">
            <v>0242-015-012-01</v>
          </cell>
          <cell r="GU5" t="str">
            <v>0242-015-013-01</v>
          </cell>
          <cell r="GV5" t="str">
            <v>0242-015-014-01</v>
          </cell>
          <cell r="GW5" t="str">
            <v>0242-015-015-01</v>
          </cell>
          <cell r="GX5" t="str">
            <v>0242-015-016-01</v>
          </cell>
          <cell r="GY5" t="str">
            <v>0242-015-017-01</v>
          </cell>
          <cell r="GZ5" t="str">
            <v>0242-015-018-01</v>
          </cell>
          <cell r="HA5" t="str">
            <v>0242-016-001-01</v>
          </cell>
          <cell r="HB5" t="str">
            <v>0242-016-002-01</v>
          </cell>
          <cell r="HC5" t="str">
            <v>0242-016-003-01</v>
          </cell>
          <cell r="HD5" t="str">
            <v>0242-016-004-01</v>
          </cell>
          <cell r="HE5" t="str">
            <v>0242-016-005-01</v>
          </cell>
          <cell r="HF5" t="str">
            <v>0242-016-006-01</v>
          </cell>
          <cell r="HG5" t="str">
            <v>0242-016-007-01</v>
          </cell>
          <cell r="HH5" t="str">
            <v>0242-016-008-01</v>
          </cell>
          <cell r="HI5" t="str">
            <v>0242-016-010-01</v>
          </cell>
          <cell r="HJ5" t="str">
            <v>0242-016-011-01</v>
          </cell>
          <cell r="HK5" t="str">
            <v>0242-016-013-01</v>
          </cell>
          <cell r="HL5" t="str">
            <v>0242-016-014-01</v>
          </cell>
          <cell r="HM5" t="str">
            <v>0242-016-015-01</v>
          </cell>
          <cell r="HN5" t="str">
            <v>0242-016-016-01</v>
          </cell>
          <cell r="HO5" t="str">
            <v>0272-011-001-01</v>
          </cell>
          <cell r="HP5" t="str">
            <v>0272-011-002-01</v>
          </cell>
          <cell r="HQ5" t="str">
            <v>0272-016-001-01</v>
          </cell>
          <cell r="HR5" t="str">
            <v>0360-001-001-01</v>
          </cell>
          <cell r="HS5" t="str">
            <v>0360-004-002-01</v>
          </cell>
          <cell r="HT5" t="str">
            <v>0360-010-002-01</v>
          </cell>
          <cell r="HU5" t="str">
            <v>0242-013-17追加-01</v>
          </cell>
          <cell r="HV5" t="str">
            <v>0242-012-17追加-01</v>
          </cell>
          <cell r="HW5" t="str">
            <v>0242-011-18追加-01</v>
          </cell>
          <cell r="HX5" t="str">
            <v>0242-008-8追加-01</v>
          </cell>
          <cell r="HY5" t="str">
            <v>0242-007-7追加-01</v>
          </cell>
          <cell r="HZ5" t="str">
            <v>0242-005-13追加1-01</v>
          </cell>
          <cell r="IA5" t="str">
            <v>0242-005-13追加2-01</v>
          </cell>
          <cell r="IB5" t="str">
            <v>0242-003-15追加-01</v>
          </cell>
          <cell r="IC5" t="str">
            <v>0242-016-16追加-01</v>
          </cell>
          <cell r="ID5">
            <v>0</v>
          </cell>
          <cell r="IE5">
            <v>0</v>
          </cell>
          <cell r="IF5">
            <v>0</v>
          </cell>
          <cell r="IG5">
            <v>0</v>
          </cell>
          <cell r="IH5" t="e">
            <v>#REF!</v>
          </cell>
        </row>
        <row r="6">
          <cell r="A6" t="str">
            <v>施設名称</v>
          </cell>
          <cell r="E6" t="str">
            <v>楠地区会館</v>
          </cell>
          <cell r="F6" t="str">
            <v>山田地区会館</v>
          </cell>
          <cell r="G6" t="str">
            <v>富田地区会館</v>
          </cell>
          <cell r="H6" t="str">
            <v>南陽地区会館</v>
          </cell>
          <cell r="I6" t="str">
            <v>志段味地区会館</v>
          </cell>
          <cell r="J6" t="str">
            <v>徳重地区会館</v>
          </cell>
          <cell r="K6" t="str">
            <v>千種コミュニティセンター</v>
          </cell>
          <cell r="L6" t="str">
            <v>富士見台会館</v>
          </cell>
          <cell r="M6" t="str">
            <v>自由ケ丘会館</v>
          </cell>
          <cell r="N6" t="str">
            <v>田代コミュニティセンター</v>
          </cell>
          <cell r="O6" t="str">
            <v>上野コミュニティセンター</v>
          </cell>
          <cell r="P6" t="str">
            <v>見付コミュニティセンター</v>
          </cell>
          <cell r="Q6" t="str">
            <v>春岡コミュニティセンター</v>
          </cell>
          <cell r="R6" t="str">
            <v>大和コミュニティセンター</v>
          </cell>
          <cell r="S6" t="str">
            <v>東山コミュニティセンター</v>
          </cell>
          <cell r="T6" t="str">
            <v>千石コミュニティセンター</v>
          </cell>
          <cell r="U6" t="str">
            <v>星ヶ丘コミュニティセンター</v>
          </cell>
          <cell r="V6" t="str">
            <v>高見コミュニティセンター</v>
          </cell>
          <cell r="W6" t="str">
            <v>内山コミュニティセンター</v>
          </cell>
          <cell r="X6" t="str">
            <v>明倫コミュニティセンター</v>
          </cell>
          <cell r="Y6" t="str">
            <v>砂田橋会館</v>
          </cell>
          <cell r="Z6" t="str">
            <v>旭丘コミュニティセンター</v>
          </cell>
          <cell r="AA6" t="str">
            <v>東桜コミュニティセンター</v>
          </cell>
          <cell r="AB6" t="str">
            <v>東白壁コミュニティセンター</v>
          </cell>
          <cell r="AC6" t="str">
            <v>筒井コミュニティセンター</v>
          </cell>
          <cell r="AD6" t="str">
            <v>山吹コミュニティセンター</v>
          </cell>
          <cell r="AE6" t="str">
            <v>楠西コミュニティセンター</v>
          </cell>
          <cell r="AF6" t="str">
            <v>清水コミュニティセンター</v>
          </cell>
          <cell r="AG6" t="str">
            <v>西味鋺コミュニティセンター</v>
          </cell>
          <cell r="AH6" t="str">
            <v>城北コミュニティセンター</v>
          </cell>
          <cell r="AI6" t="str">
            <v>辻コミュニティセンター</v>
          </cell>
          <cell r="AJ6" t="str">
            <v>東志賀コミュニティセンター</v>
          </cell>
          <cell r="AK6" t="str">
            <v>如意会館</v>
          </cell>
          <cell r="AL6" t="str">
            <v>金城コミュニティセンター</v>
          </cell>
          <cell r="AM6" t="str">
            <v>味鋺コミュニティセンター</v>
          </cell>
          <cell r="AN6" t="str">
            <v>大杉コミュニティセンター</v>
          </cell>
          <cell r="AO6" t="str">
            <v>名北コミュニティセンター</v>
          </cell>
          <cell r="AP6" t="str">
            <v>六郷コミュニティセンター</v>
          </cell>
          <cell r="AQ6" t="str">
            <v>飯田コミュニティセンター</v>
          </cell>
          <cell r="AR6" t="str">
            <v>宮前コミュニティセンター</v>
          </cell>
          <cell r="AS6" t="str">
            <v>六郷北コミュニティセンター</v>
          </cell>
          <cell r="AT6" t="str">
            <v>大野木コミュニティセンター</v>
          </cell>
          <cell r="AU6" t="str">
            <v>那古野コミュニティセンター</v>
          </cell>
          <cell r="AV6" t="str">
            <v>庄内コミュニティセンター</v>
          </cell>
          <cell r="AW6" t="str">
            <v>中小田井コミュニティセンター</v>
          </cell>
          <cell r="AX6" t="str">
            <v>児玉コミュニティセンター</v>
          </cell>
          <cell r="AY6" t="str">
            <v>比良コミュニティセンター</v>
          </cell>
          <cell r="AZ6" t="str">
            <v>比良西コミュニティセンター</v>
          </cell>
          <cell r="BA6" t="str">
            <v>城西コミュニティセンター</v>
          </cell>
          <cell r="BB6" t="str">
            <v>江西コミュニティセンター</v>
          </cell>
          <cell r="BC6" t="str">
            <v>榎コミュニティセンター</v>
          </cell>
          <cell r="BD6" t="str">
            <v>平田コミュニティセンター</v>
          </cell>
          <cell r="BE6" t="str">
            <v>栄生コミュニティセンター</v>
          </cell>
          <cell r="BF6" t="str">
            <v>上名古屋コミュニティセンター</v>
          </cell>
          <cell r="BG6" t="str">
            <v>山田コミュニティセンター</v>
          </cell>
          <cell r="BH6" t="str">
            <v>幅下コミュニティセンター</v>
          </cell>
          <cell r="BI6" t="str">
            <v>枇杷島コミュニティセンター</v>
          </cell>
          <cell r="BJ6" t="str">
            <v>浮野コミュニティセンター</v>
          </cell>
          <cell r="BK6" t="str">
            <v>稲生コミュニティセンター</v>
          </cell>
          <cell r="BL6" t="str">
            <v>亀島コミュニティセンター</v>
          </cell>
          <cell r="BM6" t="str">
            <v>日比津コミュニティセンター</v>
          </cell>
          <cell r="BN6" t="str">
            <v>中村コミュニティセンター</v>
          </cell>
          <cell r="BO6" t="str">
            <v>牧野コミュニティセンター</v>
          </cell>
          <cell r="BP6" t="str">
            <v>則武コミュニティセンター</v>
          </cell>
          <cell r="BQ6" t="str">
            <v>日吉コミュニティセンター</v>
          </cell>
          <cell r="BR6" t="str">
            <v>千成コミュニティセンター</v>
          </cell>
          <cell r="BS6" t="str">
            <v>米野コミュニティセンター</v>
          </cell>
          <cell r="BT6" t="str">
            <v>豊臣コミュニティセンター</v>
          </cell>
          <cell r="BU6" t="str">
            <v>八社コミュニティセンター</v>
          </cell>
          <cell r="BV6" t="str">
            <v>諏訪コミュニティセンター</v>
          </cell>
          <cell r="BW6" t="str">
            <v>本陣コミュニティセンター</v>
          </cell>
          <cell r="BX6" t="str">
            <v>稲西コミュニティセンター</v>
          </cell>
          <cell r="BY6" t="str">
            <v>千早コミュニティセンター</v>
          </cell>
          <cell r="BZ6" t="str">
            <v>大須コミュニティセンター</v>
          </cell>
          <cell r="CA6" t="str">
            <v>白金コミュニティセンター</v>
          </cell>
          <cell r="CB6" t="str">
            <v>八事コミュニティセンター</v>
          </cell>
          <cell r="CC6" t="str">
            <v>広路コミュニティセンター</v>
          </cell>
          <cell r="CD6" t="str">
            <v>御器所コミュニティセンター</v>
          </cell>
          <cell r="CE6" t="str">
            <v>伊勝コミュニティセンター</v>
          </cell>
          <cell r="CF6" t="str">
            <v>鶴舞コミュニティセンター</v>
          </cell>
          <cell r="CG6" t="str">
            <v>川原コミュニティセンター</v>
          </cell>
          <cell r="CH6" t="str">
            <v>御剱コミュニティセンター</v>
          </cell>
          <cell r="CI6" t="str">
            <v>弥富コミュニティセンター</v>
          </cell>
          <cell r="CJ6" t="str">
            <v>穂波コミュニティセンター</v>
          </cell>
          <cell r="CK6" t="str">
            <v>陽明コミュニティセンター</v>
          </cell>
          <cell r="CL6" t="str">
            <v>汐路コミュニティセンター</v>
          </cell>
          <cell r="CM6" t="str">
            <v>井戸田コミュニティセンター</v>
          </cell>
          <cell r="CN6" t="str">
            <v>高田コミュニティセンター</v>
          </cell>
          <cell r="CO6" t="str">
            <v>豊岡学区集会所</v>
          </cell>
          <cell r="CP6" t="str">
            <v>船方コミュニティセンター</v>
          </cell>
          <cell r="CQ6" t="str">
            <v>野立コミュニティセンター</v>
          </cell>
          <cell r="CR6" t="str">
            <v>白鳥コミュニティセンター</v>
          </cell>
          <cell r="CS6" t="str">
            <v>高蔵コミュニティセンター</v>
          </cell>
          <cell r="CT6" t="str">
            <v>千年コミュニティセンター</v>
          </cell>
          <cell r="CU6" t="str">
            <v>旗屋コミュニティセンター</v>
          </cell>
          <cell r="CV6" t="str">
            <v>大宝コミュニティセンター</v>
          </cell>
          <cell r="CW6" t="str">
            <v>明正コミュニティセンター</v>
          </cell>
          <cell r="CX6" t="str">
            <v>篠原コミュニティセンター</v>
          </cell>
          <cell r="CY6" t="str">
            <v>八幡コミュニティセンター</v>
          </cell>
          <cell r="CZ6" t="str">
            <v>愛知コミュニティセンター</v>
          </cell>
          <cell r="DA6" t="str">
            <v>野田コミュニティセンター</v>
          </cell>
          <cell r="DB6" t="str">
            <v>広見コミュニティセンター</v>
          </cell>
          <cell r="DC6" t="str">
            <v>荒子コミュニティセンター</v>
          </cell>
          <cell r="DD6" t="str">
            <v>豊治コミュニティセンター</v>
          </cell>
          <cell r="DE6" t="str">
            <v>西前田コミュニティセンター</v>
          </cell>
          <cell r="DF6" t="str">
            <v>玉川コミュニティセンター</v>
          </cell>
          <cell r="DG6" t="str">
            <v>昭和橋コミュニティセンター</v>
          </cell>
          <cell r="DH6" t="str">
            <v>常磐コミュニティセンター</v>
          </cell>
          <cell r="DI6" t="str">
            <v>八熊コミュニティセンター</v>
          </cell>
          <cell r="DJ6" t="str">
            <v>正色自治会館</v>
          </cell>
          <cell r="DK6" t="str">
            <v>露橋コミュニティセンター</v>
          </cell>
          <cell r="DL6" t="str">
            <v>長須賀コミュニティセンター</v>
          </cell>
          <cell r="DM6" t="str">
            <v>五反田コミュニティセンター</v>
          </cell>
          <cell r="DN6" t="str">
            <v>赤星コミュニティセンター</v>
          </cell>
          <cell r="DO6" t="str">
            <v>西福田コミュニティセンター</v>
          </cell>
          <cell r="DP6" t="str">
            <v>大手コミュニティセンター</v>
          </cell>
          <cell r="DQ6" t="str">
            <v>神宮寺コミュニティセンター</v>
          </cell>
          <cell r="DR6" t="str">
            <v>港楽コミュニティセンター</v>
          </cell>
          <cell r="DS6" t="str">
            <v>小碓コミュニティセンター</v>
          </cell>
          <cell r="DT6" t="str">
            <v>成章コミュニティセンター</v>
          </cell>
          <cell r="DU6" t="str">
            <v>高木コミュニティセンター</v>
          </cell>
          <cell r="DV6" t="str">
            <v>当知コミュニティセンター</v>
          </cell>
          <cell r="DW6" t="str">
            <v>明徳コミュニティセンター</v>
          </cell>
          <cell r="DX6" t="str">
            <v>稲永コミュニティセンター</v>
          </cell>
          <cell r="DY6" t="str">
            <v>東築地コミュニティセンター</v>
          </cell>
          <cell r="DZ6" t="str">
            <v>港西コミュニティセンター</v>
          </cell>
          <cell r="EA6" t="str">
            <v>正保コミュニティセンター</v>
          </cell>
          <cell r="EB6" t="str">
            <v>東海コミュニティセンター</v>
          </cell>
          <cell r="EC6" t="str">
            <v>西築地コミュニティセンター</v>
          </cell>
          <cell r="ED6" t="str">
            <v>野跡コミュニティセンター</v>
          </cell>
          <cell r="EE6" t="str">
            <v>福田コミュニティセンター</v>
          </cell>
          <cell r="EF6" t="str">
            <v>中川コミュニティセンター</v>
          </cell>
          <cell r="EG6" t="str">
            <v>春日野コミュニティセンター</v>
          </cell>
          <cell r="EH6" t="str">
            <v>明治コミュニティセンター</v>
          </cell>
          <cell r="EI6" t="str">
            <v>豊田コミュニティセンター</v>
          </cell>
          <cell r="EJ6" t="str">
            <v>桜コミュニティセンター</v>
          </cell>
          <cell r="EK6" t="str">
            <v>大磯コミュニティセンター</v>
          </cell>
          <cell r="EL6" t="str">
            <v>宝南コミュニティセンター</v>
          </cell>
          <cell r="EM6" t="str">
            <v>宝コミュニティセンター</v>
          </cell>
          <cell r="EN6" t="str">
            <v>千鳥コミュニティセンター</v>
          </cell>
          <cell r="EO6" t="str">
            <v>白水コミュニティセンター</v>
          </cell>
          <cell r="EP6" t="str">
            <v>伝馬コミュニティセンター</v>
          </cell>
          <cell r="EQ6" t="str">
            <v>笠東コミュニティセンター</v>
          </cell>
          <cell r="ER6" t="str">
            <v>道徳コミュニティセンター</v>
          </cell>
          <cell r="ES6" t="str">
            <v>大生コミュニティセンター</v>
          </cell>
          <cell r="ET6" t="str">
            <v>呼続コミュニティセンター</v>
          </cell>
          <cell r="EU6" t="str">
            <v>菊住コミュニティセンター</v>
          </cell>
          <cell r="EV6" t="str">
            <v>柴田コミュニティセンター</v>
          </cell>
          <cell r="EW6" t="str">
            <v>森孝西コミュニティセンター</v>
          </cell>
          <cell r="EX6" t="str">
            <v>志段味東コミュニティセンター</v>
          </cell>
          <cell r="EY6" t="str">
            <v>西城会館</v>
          </cell>
          <cell r="EZ6" t="str">
            <v>廿軒家会館</v>
          </cell>
          <cell r="FA6" t="str">
            <v>小幡コミュニティセンター</v>
          </cell>
          <cell r="FB6" t="str">
            <v>守山会館</v>
          </cell>
          <cell r="FC6" t="str">
            <v>本地丘コミュニティセンター</v>
          </cell>
          <cell r="FD6" t="str">
            <v>小幡北コミュニティセンター</v>
          </cell>
          <cell r="FE6" t="str">
            <v>白沢コミュニティセンター</v>
          </cell>
          <cell r="FF6" t="str">
            <v>天子田コミュニティセンター</v>
          </cell>
          <cell r="FG6" t="str">
            <v>二城会館</v>
          </cell>
          <cell r="FH6" t="str">
            <v>瀬古会館</v>
          </cell>
          <cell r="FI6" t="str">
            <v>森孝東コミュニティセンター</v>
          </cell>
          <cell r="FJ6" t="str">
            <v>苗代コミュニティセンター</v>
          </cell>
          <cell r="FK6" t="str">
            <v>大森コミュニティセンター</v>
          </cell>
          <cell r="FL6" t="str">
            <v>志段味西コミュニティセンター</v>
          </cell>
          <cell r="FM6" t="str">
            <v>鳴海東部コミュニティセンター</v>
          </cell>
          <cell r="FN6" t="str">
            <v>緑コミュニティセンター</v>
          </cell>
          <cell r="FO6" t="str">
            <v>大高南コミュニティセンター</v>
          </cell>
          <cell r="FP6" t="str">
            <v>長根台コミュニティセンター</v>
          </cell>
          <cell r="FQ6" t="str">
            <v>桃山コミュニティセンター</v>
          </cell>
          <cell r="FR6" t="str">
            <v>平子コミュニティセンター</v>
          </cell>
          <cell r="FS6" t="str">
            <v>滝ノ水コミュニティセンター</v>
          </cell>
          <cell r="FT6" t="str">
            <v>鳴子コミュニティセンター</v>
          </cell>
          <cell r="FU6" t="str">
            <v>旭出コミュニティセンター</v>
          </cell>
          <cell r="FV6" t="str">
            <v>太子コミュニティセンター</v>
          </cell>
          <cell r="FW6" t="str">
            <v>神の倉コミュニティセンター</v>
          </cell>
          <cell r="FX6" t="str">
            <v>黒石コミュニティセンター</v>
          </cell>
          <cell r="FY6" t="str">
            <v>鳴海コミュニティセンター</v>
          </cell>
          <cell r="FZ6" t="str">
            <v>浦里コミュニティセンター</v>
          </cell>
          <cell r="GA6" t="str">
            <v>戸笠コミュニティセンター</v>
          </cell>
          <cell r="GB6" t="str">
            <v>常安コミュニティセンター</v>
          </cell>
          <cell r="GC6" t="str">
            <v>相原コミュニティセンター</v>
          </cell>
          <cell r="GD6" t="str">
            <v>大清水コミュニティセンター</v>
          </cell>
          <cell r="GE6" t="str">
            <v>徳重コミュニティセンター</v>
          </cell>
          <cell r="GF6" t="str">
            <v>小坂コミュニティセンター</v>
          </cell>
          <cell r="GG6" t="str">
            <v>有松コミュニティセンター</v>
          </cell>
          <cell r="GH6" t="str">
            <v>大高地域コミュニティセンター</v>
          </cell>
          <cell r="GI6" t="str">
            <v>東丘コミュニティセンター</v>
          </cell>
          <cell r="GJ6" t="str">
            <v>豊が丘コミュニティセンター</v>
          </cell>
          <cell r="GK6" t="str">
            <v>西山コミュニティセンター</v>
          </cell>
          <cell r="GL6" t="str">
            <v>猪子石コミュニティセンター</v>
          </cell>
          <cell r="GM6" t="str">
            <v>藤が丘コミュニティセンター</v>
          </cell>
          <cell r="GN6" t="str">
            <v>上社コミュニティセンター</v>
          </cell>
          <cell r="GO6" t="str">
            <v>北一社コミュニティセンター</v>
          </cell>
          <cell r="GP6" t="str">
            <v>高針コミュニティセンター</v>
          </cell>
          <cell r="GQ6" t="str">
            <v>本郷コミュニティセンター</v>
          </cell>
          <cell r="GR6" t="str">
            <v>牧の原コミュニティセンター</v>
          </cell>
          <cell r="GS6" t="str">
            <v>平和が丘コミュニティセンター</v>
          </cell>
          <cell r="GT6" t="str">
            <v>名東コミュニティセンター</v>
          </cell>
          <cell r="GU6" t="str">
            <v>極楽コミュニティセンター</v>
          </cell>
          <cell r="GV6" t="str">
            <v>猪高コミュニティセンター</v>
          </cell>
          <cell r="GW6" t="str">
            <v>蓬来コミュニティセンター</v>
          </cell>
          <cell r="GX6" t="str">
            <v>梅森坂コミュニティセンター</v>
          </cell>
          <cell r="GY6" t="str">
            <v>香流コミュニティセンター</v>
          </cell>
          <cell r="GZ6" t="str">
            <v>引山コミュニティセンター</v>
          </cell>
          <cell r="HA6" t="str">
            <v>天白コミュニティセンター</v>
          </cell>
          <cell r="HB6" t="str">
            <v>相生コミュニティセンター</v>
          </cell>
          <cell r="HC6" t="str">
            <v>高坂コミュニティセンター</v>
          </cell>
          <cell r="HD6" t="str">
            <v>山根コミュニティセンター</v>
          </cell>
          <cell r="HE6" t="str">
            <v>大坪コミュニティセンター</v>
          </cell>
          <cell r="HF6" t="str">
            <v>平針北コミュニティセンター</v>
          </cell>
          <cell r="HG6" t="str">
            <v>平針南コミュニティセンター</v>
          </cell>
          <cell r="HH6" t="str">
            <v>原コミュニティセンター</v>
          </cell>
          <cell r="HI6" t="str">
            <v>植田コミュニティセンター</v>
          </cell>
          <cell r="HJ6" t="str">
            <v>植田南コミュニティセンター</v>
          </cell>
          <cell r="HK6" t="str">
            <v>しまだコミュニティセンター</v>
          </cell>
          <cell r="HL6" t="str">
            <v>八事東コミュニティセンター</v>
          </cell>
          <cell r="HM6" t="str">
            <v>植田北コミュニティセンター</v>
          </cell>
          <cell r="HN6" t="str">
            <v>野並コミュニティセンター</v>
          </cell>
          <cell r="HO6" t="str">
            <v>南陽センター</v>
          </cell>
          <cell r="HP6" t="str">
            <v>藤前会館</v>
          </cell>
          <cell r="HQ6" t="str">
            <v>元八事サークルセンター</v>
          </cell>
          <cell r="HR6" t="str">
            <v>香流橋地域センター</v>
          </cell>
          <cell r="HS6" t="str">
            <v>山田西地域センター</v>
          </cell>
          <cell r="HT6" t="str">
            <v>富田北地域センター</v>
          </cell>
          <cell r="HU6" t="str">
            <v>大森北コミュニティセンター</v>
          </cell>
          <cell r="HV6" t="str">
            <v>笠寺コミュニティセンター</v>
          </cell>
          <cell r="HW6" t="str">
            <v>福春コミュニティセンター</v>
          </cell>
          <cell r="HX6" t="str">
            <v>瑞穂コミュニティセンター</v>
          </cell>
          <cell r="HY6" t="str">
            <v>滝川コミュニティセンター</v>
          </cell>
          <cell r="HZ6" t="str">
            <v>稲葉地コミュニティセンター</v>
          </cell>
          <cell r="IA6" t="str">
            <v>新明コミュニティセンター</v>
          </cell>
          <cell r="IB6" t="str">
            <v>楠コミュニティセンター</v>
          </cell>
          <cell r="IC6" t="str">
            <v>表山コミュニティセンター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 t="str">
            <v>備考</v>
          </cell>
        </row>
        <row r="7">
          <cell r="A7" t="str">
            <v>年度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2010</v>
          </cell>
          <cell r="M7">
            <v>2010</v>
          </cell>
          <cell r="N7">
            <v>2010</v>
          </cell>
          <cell r="O7">
            <v>2010</v>
          </cell>
          <cell r="P7">
            <v>2010</v>
          </cell>
          <cell r="Q7">
            <v>2010</v>
          </cell>
          <cell r="R7">
            <v>2010</v>
          </cell>
          <cell r="S7">
            <v>2010</v>
          </cell>
          <cell r="T7">
            <v>2010</v>
          </cell>
          <cell r="U7">
            <v>2010</v>
          </cell>
          <cell r="V7">
            <v>2010</v>
          </cell>
          <cell r="W7">
            <v>2010</v>
          </cell>
          <cell r="X7">
            <v>2010</v>
          </cell>
          <cell r="Y7">
            <v>2010</v>
          </cell>
          <cell r="Z7">
            <v>2010</v>
          </cell>
          <cell r="AA7">
            <v>2010</v>
          </cell>
          <cell r="AB7">
            <v>2010</v>
          </cell>
          <cell r="AC7">
            <v>2010</v>
          </cell>
          <cell r="AD7">
            <v>2010</v>
          </cell>
          <cell r="AE7">
            <v>2010</v>
          </cell>
          <cell r="AF7">
            <v>2010</v>
          </cell>
          <cell r="AG7">
            <v>2010</v>
          </cell>
          <cell r="AH7">
            <v>2010</v>
          </cell>
          <cell r="AI7">
            <v>2010</v>
          </cell>
          <cell r="AJ7">
            <v>2010</v>
          </cell>
          <cell r="AK7">
            <v>2010</v>
          </cell>
          <cell r="AL7">
            <v>2010</v>
          </cell>
          <cell r="AM7">
            <v>2010</v>
          </cell>
          <cell r="AN7">
            <v>2010</v>
          </cell>
          <cell r="AO7">
            <v>2010</v>
          </cell>
          <cell r="AP7">
            <v>2010</v>
          </cell>
          <cell r="AQ7">
            <v>2010</v>
          </cell>
          <cell r="AR7">
            <v>2010</v>
          </cell>
          <cell r="AS7">
            <v>2010</v>
          </cell>
          <cell r="AT7">
            <v>2010</v>
          </cell>
          <cell r="AU7">
            <v>2010</v>
          </cell>
          <cell r="AV7">
            <v>2010</v>
          </cell>
          <cell r="AW7">
            <v>2010</v>
          </cell>
          <cell r="AX7">
            <v>2010</v>
          </cell>
          <cell r="AY7">
            <v>2010</v>
          </cell>
          <cell r="AZ7">
            <v>2010</v>
          </cell>
          <cell r="BA7">
            <v>2010</v>
          </cell>
          <cell r="BB7">
            <v>2010</v>
          </cell>
          <cell r="BC7">
            <v>2010</v>
          </cell>
          <cell r="BD7">
            <v>2010</v>
          </cell>
          <cell r="BE7">
            <v>2010</v>
          </cell>
          <cell r="BF7">
            <v>2010</v>
          </cell>
          <cell r="BG7">
            <v>2010</v>
          </cell>
          <cell r="BH7">
            <v>2010</v>
          </cell>
          <cell r="BI7">
            <v>2010</v>
          </cell>
          <cell r="BJ7">
            <v>2010</v>
          </cell>
          <cell r="BK7">
            <v>2010</v>
          </cell>
          <cell r="BL7">
            <v>2010</v>
          </cell>
          <cell r="BM7">
            <v>2010</v>
          </cell>
          <cell r="BN7">
            <v>2010</v>
          </cell>
          <cell r="BO7">
            <v>2010</v>
          </cell>
          <cell r="BP7">
            <v>2010</v>
          </cell>
          <cell r="BQ7">
            <v>2010</v>
          </cell>
          <cell r="BR7">
            <v>2010</v>
          </cell>
          <cell r="BS7">
            <v>2010</v>
          </cell>
          <cell r="BT7">
            <v>2010</v>
          </cell>
          <cell r="BU7">
            <v>2010</v>
          </cell>
          <cell r="BV7">
            <v>2010</v>
          </cell>
          <cell r="BW7">
            <v>2010</v>
          </cell>
          <cell r="BX7">
            <v>2010</v>
          </cell>
          <cell r="BY7">
            <v>2010</v>
          </cell>
          <cell r="BZ7">
            <v>2010</v>
          </cell>
          <cell r="CA7">
            <v>2010</v>
          </cell>
          <cell r="CB7">
            <v>2010</v>
          </cell>
          <cell r="CC7">
            <v>2010</v>
          </cell>
          <cell r="CD7">
            <v>2010</v>
          </cell>
          <cell r="CE7">
            <v>2010</v>
          </cell>
          <cell r="CF7">
            <v>2010</v>
          </cell>
          <cell r="CG7">
            <v>2010</v>
          </cell>
          <cell r="CH7">
            <v>2010</v>
          </cell>
          <cell r="CI7">
            <v>2010</v>
          </cell>
          <cell r="CJ7">
            <v>2010</v>
          </cell>
          <cell r="CK7">
            <v>2010</v>
          </cell>
          <cell r="CL7">
            <v>2010</v>
          </cell>
          <cell r="CM7">
            <v>2010</v>
          </cell>
          <cell r="CN7">
            <v>2010</v>
          </cell>
          <cell r="CO7">
            <v>2010</v>
          </cell>
          <cell r="CP7">
            <v>2010</v>
          </cell>
          <cell r="CQ7">
            <v>2010</v>
          </cell>
          <cell r="CR7">
            <v>2010</v>
          </cell>
          <cell r="CS7">
            <v>2010</v>
          </cell>
          <cell r="CT7">
            <v>2010</v>
          </cell>
          <cell r="CU7">
            <v>2010</v>
          </cell>
          <cell r="CV7">
            <v>2010</v>
          </cell>
          <cell r="CW7">
            <v>2010</v>
          </cell>
          <cell r="CX7">
            <v>2010</v>
          </cell>
          <cell r="CY7">
            <v>2010</v>
          </cell>
          <cell r="CZ7">
            <v>2010</v>
          </cell>
          <cell r="DA7">
            <v>2010</v>
          </cell>
          <cell r="DB7">
            <v>2010</v>
          </cell>
          <cell r="DC7">
            <v>2010</v>
          </cell>
          <cell r="DD7">
            <v>2010</v>
          </cell>
          <cell r="DE7">
            <v>2010</v>
          </cell>
          <cell r="DF7">
            <v>2010</v>
          </cell>
          <cell r="DG7">
            <v>2010</v>
          </cell>
          <cell r="DH7">
            <v>2010</v>
          </cell>
          <cell r="DI7">
            <v>2010</v>
          </cell>
          <cell r="DJ7">
            <v>2010</v>
          </cell>
          <cell r="DK7">
            <v>2010</v>
          </cell>
          <cell r="DL7">
            <v>2010</v>
          </cell>
          <cell r="DM7">
            <v>2010</v>
          </cell>
          <cell r="DN7">
            <v>2010</v>
          </cell>
          <cell r="DO7">
            <v>2010</v>
          </cell>
          <cell r="DP7">
            <v>2010</v>
          </cell>
          <cell r="DQ7">
            <v>2010</v>
          </cell>
          <cell r="DR7">
            <v>2010</v>
          </cell>
          <cell r="DS7">
            <v>2010</v>
          </cell>
          <cell r="DT7">
            <v>2010</v>
          </cell>
          <cell r="DU7">
            <v>2010</v>
          </cell>
          <cell r="DV7">
            <v>2010</v>
          </cell>
          <cell r="DW7">
            <v>2010</v>
          </cell>
          <cell r="DX7">
            <v>2010</v>
          </cell>
          <cell r="DY7">
            <v>2010</v>
          </cell>
          <cell r="DZ7">
            <v>2010</v>
          </cell>
          <cell r="EA7">
            <v>2010</v>
          </cell>
          <cell r="EB7">
            <v>2010</v>
          </cell>
          <cell r="EC7">
            <v>2010</v>
          </cell>
          <cell r="ED7">
            <v>2010</v>
          </cell>
          <cell r="EE7">
            <v>2010</v>
          </cell>
          <cell r="EF7">
            <v>2010</v>
          </cell>
          <cell r="EG7">
            <v>2010</v>
          </cell>
          <cell r="EH7">
            <v>2010</v>
          </cell>
          <cell r="EI7">
            <v>2010</v>
          </cell>
          <cell r="EJ7">
            <v>2010</v>
          </cell>
          <cell r="EK7">
            <v>2010</v>
          </cell>
          <cell r="EL7">
            <v>2010</v>
          </cell>
          <cell r="EM7">
            <v>2010</v>
          </cell>
          <cell r="EN7">
            <v>2010</v>
          </cell>
          <cell r="EO7">
            <v>2010</v>
          </cell>
          <cell r="EP7">
            <v>2010</v>
          </cell>
          <cell r="EQ7">
            <v>2010</v>
          </cell>
          <cell r="ER7">
            <v>2010</v>
          </cell>
          <cell r="ES7">
            <v>2010</v>
          </cell>
          <cell r="ET7">
            <v>2010</v>
          </cell>
          <cell r="EU7">
            <v>2010</v>
          </cell>
          <cell r="EV7">
            <v>2010</v>
          </cell>
          <cell r="EW7">
            <v>2010</v>
          </cell>
          <cell r="EX7">
            <v>2010</v>
          </cell>
          <cell r="EY7">
            <v>2010</v>
          </cell>
          <cell r="EZ7">
            <v>2010</v>
          </cell>
          <cell r="FA7">
            <v>2010</v>
          </cell>
          <cell r="FB7">
            <v>2010</v>
          </cell>
          <cell r="FC7">
            <v>2010</v>
          </cell>
          <cell r="FD7">
            <v>2010</v>
          </cell>
          <cell r="FE7">
            <v>2010</v>
          </cell>
          <cell r="FF7">
            <v>2010</v>
          </cell>
          <cell r="FG7">
            <v>2010</v>
          </cell>
          <cell r="FH7">
            <v>2010</v>
          </cell>
          <cell r="FI7">
            <v>2010</v>
          </cell>
          <cell r="FJ7">
            <v>2010</v>
          </cell>
          <cell r="FK7">
            <v>2010</v>
          </cell>
          <cell r="FL7">
            <v>2010</v>
          </cell>
          <cell r="FM7">
            <v>2010</v>
          </cell>
          <cell r="FN7">
            <v>2010</v>
          </cell>
          <cell r="FO7">
            <v>2010</v>
          </cell>
          <cell r="FP7">
            <v>2010</v>
          </cell>
          <cell r="FQ7">
            <v>2010</v>
          </cell>
          <cell r="FR7">
            <v>2010</v>
          </cell>
          <cell r="FS7">
            <v>2010</v>
          </cell>
          <cell r="FT7">
            <v>2010</v>
          </cell>
          <cell r="FU7">
            <v>2010</v>
          </cell>
          <cell r="FV7">
            <v>2010</v>
          </cell>
          <cell r="FW7">
            <v>2010</v>
          </cell>
          <cell r="FX7">
            <v>2010</v>
          </cell>
          <cell r="FY7">
            <v>2010</v>
          </cell>
          <cell r="FZ7">
            <v>2010</v>
          </cell>
          <cell r="GA7">
            <v>2010</v>
          </cell>
          <cell r="GB7">
            <v>2010</v>
          </cell>
          <cell r="GC7">
            <v>2010</v>
          </cell>
          <cell r="GD7">
            <v>2010</v>
          </cell>
          <cell r="GE7">
            <v>2010</v>
          </cell>
          <cell r="GF7">
            <v>2010</v>
          </cell>
          <cell r="GG7">
            <v>2010</v>
          </cell>
          <cell r="GH7">
            <v>2010</v>
          </cell>
          <cell r="GI7">
            <v>2010</v>
          </cell>
          <cell r="GJ7">
            <v>2010</v>
          </cell>
          <cell r="GK7">
            <v>2010</v>
          </cell>
          <cell r="GL7">
            <v>2010</v>
          </cell>
          <cell r="GM7">
            <v>2010</v>
          </cell>
          <cell r="GN7">
            <v>2010</v>
          </cell>
          <cell r="GO7">
            <v>2010</v>
          </cell>
          <cell r="GP7">
            <v>2010</v>
          </cell>
          <cell r="GQ7">
            <v>2010</v>
          </cell>
          <cell r="GR7">
            <v>2010</v>
          </cell>
          <cell r="GS7">
            <v>2010</v>
          </cell>
          <cell r="GT7">
            <v>2010</v>
          </cell>
          <cell r="GU7">
            <v>2010</v>
          </cell>
          <cell r="GV7">
            <v>2010</v>
          </cell>
          <cell r="GW7">
            <v>2010</v>
          </cell>
          <cell r="GX7">
            <v>2010</v>
          </cell>
          <cell r="GY7">
            <v>2010</v>
          </cell>
          <cell r="GZ7">
            <v>2010</v>
          </cell>
          <cell r="HA7">
            <v>2010</v>
          </cell>
          <cell r="HB7">
            <v>2010</v>
          </cell>
          <cell r="HC7">
            <v>2010</v>
          </cell>
          <cell r="HD7">
            <v>2010</v>
          </cell>
          <cell r="HE7">
            <v>2010</v>
          </cell>
          <cell r="HF7">
            <v>2010</v>
          </cell>
          <cell r="HG7">
            <v>2010</v>
          </cell>
          <cell r="HH7">
            <v>2010</v>
          </cell>
          <cell r="HI7">
            <v>2010</v>
          </cell>
          <cell r="HJ7">
            <v>2010</v>
          </cell>
          <cell r="HK7">
            <v>2010</v>
          </cell>
          <cell r="HL7">
            <v>2010</v>
          </cell>
          <cell r="HM7">
            <v>2010</v>
          </cell>
          <cell r="HN7">
            <v>2010</v>
          </cell>
          <cell r="HO7">
            <v>2010</v>
          </cell>
          <cell r="HP7">
            <v>2010</v>
          </cell>
          <cell r="HQ7">
            <v>2010</v>
          </cell>
          <cell r="HR7">
            <v>2010</v>
          </cell>
          <cell r="HS7">
            <v>2010</v>
          </cell>
          <cell r="HT7">
            <v>2010</v>
          </cell>
          <cell r="HU7">
            <v>2010</v>
          </cell>
          <cell r="HV7">
            <v>2010</v>
          </cell>
          <cell r="HW7">
            <v>2010</v>
          </cell>
          <cell r="HX7">
            <v>2010</v>
          </cell>
          <cell r="HY7">
            <v>2010</v>
          </cell>
          <cell r="HZ7">
            <v>2010</v>
          </cell>
          <cell r="IA7">
            <v>2010</v>
          </cell>
          <cell r="IB7">
            <v>2010</v>
          </cell>
          <cell r="IC7">
            <v>2010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2010</v>
          </cell>
        </row>
        <row r="8">
          <cell r="A8" t="str">
            <v>施設ごと記入日（西暦）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</row>
        <row r="9">
          <cell r="A9" t="str">
            <v>施設ごと記入部署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</row>
        <row r="10">
          <cell r="A10" t="str">
            <v>施設ごと記入者名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</row>
        <row r="11">
          <cell r="A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</row>
        <row r="12">
          <cell r="A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</row>
        <row r="13">
          <cell r="A13" t="str">
            <v>平日_利用者数_午前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</row>
        <row r="14">
          <cell r="A14" t="str">
            <v>平日_利用者数_午後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</row>
        <row r="15">
          <cell r="A15" t="str">
            <v>平日_利用者数_夜間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</row>
        <row r="16">
          <cell r="A16" t="str">
            <v>平日_利用者数_合計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</row>
        <row r="17">
          <cell r="A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</row>
        <row r="18">
          <cell r="A18" t="str">
            <v>土曜_利用者数_午前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</row>
        <row r="19">
          <cell r="A19" t="str">
            <v>土曜_利用者数_午後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</row>
        <row r="20">
          <cell r="A20" t="str">
            <v>土曜_利用者数_夜間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</row>
        <row r="21">
          <cell r="A21" t="str">
            <v>土曜_利用者数_合計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</row>
        <row r="22">
          <cell r="A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</row>
        <row r="23">
          <cell r="A23" t="str">
            <v>日祝_利用者数_午前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</row>
        <row r="24">
          <cell r="A24" t="str">
            <v>日祝_利用者数_午後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</row>
        <row r="25">
          <cell r="A25" t="str">
            <v>日祝_利用者数_夜間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</row>
        <row r="26">
          <cell r="A26" t="str">
            <v>日祝_利用者数_合計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</row>
        <row r="27">
          <cell r="A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</row>
        <row r="28">
          <cell r="A28" t="str">
            <v>合計_利用者数_午前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</row>
        <row r="29">
          <cell r="A29" t="str">
            <v>合計_利用者数_午後</v>
          </cell>
          <cell r="E29">
            <v>46216</v>
          </cell>
          <cell r="F29">
            <v>50495</v>
          </cell>
          <cell r="G29">
            <v>0</v>
          </cell>
          <cell r="H29">
            <v>43198</v>
          </cell>
          <cell r="I29">
            <v>59795</v>
          </cell>
          <cell r="J29">
            <v>76352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6388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</row>
        <row r="30">
          <cell r="A30" t="str">
            <v>合計_利用者数_夜間</v>
          </cell>
          <cell r="E30">
            <v>46216</v>
          </cell>
          <cell r="F30">
            <v>50495</v>
          </cell>
          <cell r="G30">
            <v>0</v>
          </cell>
          <cell r="H30">
            <v>43198</v>
          </cell>
          <cell r="I30">
            <v>59795</v>
          </cell>
          <cell r="J30">
            <v>76352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5850</v>
          </cell>
          <cell r="HP30">
            <v>16054</v>
          </cell>
          <cell r="HQ30">
            <v>0</v>
          </cell>
          <cell r="HR30">
            <v>28565</v>
          </cell>
          <cell r="HS30">
            <v>11501</v>
          </cell>
          <cell r="HT30">
            <v>38350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</row>
        <row r="31">
          <cell r="A31" t="str">
            <v>合計_利用者数_合計</v>
          </cell>
          <cell r="E31">
            <v>46216</v>
          </cell>
          <cell r="F31">
            <v>50495</v>
          </cell>
          <cell r="G31">
            <v>0</v>
          </cell>
          <cell r="H31">
            <v>43198</v>
          </cell>
          <cell r="I31">
            <v>59795</v>
          </cell>
          <cell r="J31">
            <v>76352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5850</v>
          </cell>
          <cell r="HP31">
            <v>16054</v>
          </cell>
          <cell r="HQ31">
            <v>6388</v>
          </cell>
          <cell r="HR31">
            <v>28565</v>
          </cell>
          <cell r="HS31">
            <v>11501</v>
          </cell>
          <cell r="HT31">
            <v>38350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</row>
        <row r="32">
          <cell r="A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</row>
        <row r="33">
          <cell r="A33" t="str">
            <v>平日_利用件数_午前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</row>
        <row r="34">
          <cell r="A34" t="str">
            <v>平日_利用件数_午後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</row>
        <row r="35">
          <cell r="A35" t="str">
            <v>平日_利用件数_夜間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</row>
        <row r="36">
          <cell r="A36" t="str">
            <v>平日_利用件数_合計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</row>
        <row r="37">
          <cell r="A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</row>
        <row r="38">
          <cell r="A38" t="str">
            <v>土曜_利用件数_午前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</row>
        <row r="39">
          <cell r="A39" t="str">
            <v>土曜_利用件数_午後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</row>
        <row r="40">
          <cell r="A40" t="str">
            <v>土曜_利用件数_夜間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</row>
        <row r="41">
          <cell r="A41" t="str">
            <v>土曜_利用件数_合計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</row>
        <row r="42">
          <cell r="A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</row>
        <row r="43">
          <cell r="A43" t="str">
            <v>日祝_利用件数_午前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</row>
        <row r="44">
          <cell r="A44" t="str">
            <v>日祝_利用件数_午後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</row>
        <row r="45">
          <cell r="A45" t="str">
            <v>日祝_利用件数_夜間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</row>
        <row r="46">
          <cell r="A46" t="str">
            <v>日祝_利用件数_合計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</row>
        <row r="47">
          <cell r="A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</row>
        <row r="48">
          <cell r="A48" t="str">
            <v>合計_利用件数_午前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</row>
        <row r="49">
          <cell r="A49" t="str">
            <v>合計_利用件数_午後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398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</row>
        <row r="50">
          <cell r="A50" t="str">
            <v>合計_利用件数_夜間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953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</row>
        <row r="51">
          <cell r="A51" t="str">
            <v>合計_利用件数_合計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398</v>
          </cell>
          <cell r="HR51">
            <v>0</v>
          </cell>
          <cell r="HS51">
            <v>953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</row>
        <row r="52">
          <cell r="A52" t="str">
            <v>利用状況_データ出展・備考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</row>
        <row r="53">
          <cell r="A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</row>
        <row r="54">
          <cell r="A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</row>
        <row r="55">
          <cell r="A55" t="str">
            <v>部屋ごとの利用者数_ホール1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</row>
        <row r="56">
          <cell r="A56" t="str">
            <v>部屋ごとの利用者数_ホール2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</row>
        <row r="57">
          <cell r="A57" t="str">
            <v>部屋ごとの利用者数_ホール3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</row>
        <row r="58">
          <cell r="A58" t="str">
            <v>部屋ごとの利用者数_ホール4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</row>
        <row r="59">
          <cell r="A59" t="str">
            <v>部屋ごとの利用者数_ホール5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</row>
        <row r="60">
          <cell r="A60" t="str">
            <v>部屋ごとの利用者数_ステージ1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</row>
        <row r="61">
          <cell r="A61" t="str">
            <v>部屋ごとの利用者数_ステージ2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</row>
        <row r="62">
          <cell r="A62" t="str">
            <v>部屋ごとの利用者数_ステージ3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</row>
        <row r="63">
          <cell r="A63" t="str">
            <v>部屋ごとの利用者数_ステージ4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</row>
        <row r="64">
          <cell r="A64" t="str">
            <v>部屋ごとの利用者数_ステージ5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</row>
        <row r="65">
          <cell r="A65" t="str">
            <v>部屋ごとの利用者数_控え室1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</row>
        <row r="66">
          <cell r="A66" t="str">
            <v>部屋ごとの利用者数_控え室2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</row>
        <row r="67">
          <cell r="A67" t="str">
            <v>部屋ごとの利用者数_控え室3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0</v>
          </cell>
        </row>
        <row r="68">
          <cell r="A68" t="str">
            <v>部屋ごとの利用者数_控え室4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</row>
        <row r="69">
          <cell r="A69" t="str">
            <v>部屋ごとの利用者数_控え室5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</row>
        <row r="70">
          <cell r="A70" t="str">
            <v>部屋ごとの利用者数_ホワイエ・ロビー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</row>
        <row r="71">
          <cell r="A71" t="str">
            <v>部屋ごとの利用者数_講堂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</row>
        <row r="72">
          <cell r="A72" t="str">
            <v>部屋ごとの利用者数_会議室・講座室1</v>
          </cell>
          <cell r="E72">
            <v>25159</v>
          </cell>
          <cell r="F72">
            <v>25523</v>
          </cell>
          <cell r="G72">
            <v>0</v>
          </cell>
          <cell r="H72">
            <v>24946</v>
          </cell>
          <cell r="I72">
            <v>39220</v>
          </cell>
          <cell r="J72">
            <v>43121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5199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</row>
        <row r="73">
          <cell r="A73" t="str">
            <v>部屋ごとの利用者数_会議室・講座室2</v>
          </cell>
          <cell r="E73" t="str">
            <v>★第一集会室に含む</v>
          </cell>
          <cell r="F73">
            <v>0</v>
          </cell>
          <cell r="G73">
            <v>0</v>
          </cell>
          <cell r="H73" t="str">
            <v>★第一集会室に含む</v>
          </cell>
          <cell r="I73" t="str">
            <v>★第一集会室に含む</v>
          </cell>
          <cell r="J73" t="str">
            <v>★第一集会室に含む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</row>
        <row r="74">
          <cell r="A74" t="str">
            <v>部屋ごとの利用者数_会議室・講座室3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</row>
        <row r="75">
          <cell r="A75" t="str">
            <v>部屋ごとの利用者数_会議室・講座室4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</row>
        <row r="76">
          <cell r="A76" t="str">
            <v>部屋ごとの利用者数_会議室・講座室5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</row>
        <row r="77">
          <cell r="A77" t="str">
            <v>部屋ごとの利用者数_会議室・講座室6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</row>
        <row r="78">
          <cell r="A78" t="str">
            <v>部屋ごとの利用者数_会議室・講座室7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</row>
        <row r="79">
          <cell r="A79" t="str">
            <v>部屋ごとの利用者数_会議室・講座室8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</row>
        <row r="80">
          <cell r="A80" t="str">
            <v>部屋ごとの利用者数_会議室・講座室9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</row>
        <row r="81">
          <cell r="A81" t="str">
            <v>部屋ごとの利用者数_会議室・講座室10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</row>
        <row r="82">
          <cell r="A82" t="str">
            <v>部屋ごとの利用者数_会議室・講座室11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</row>
        <row r="83">
          <cell r="A83" t="str">
            <v>部屋ごとの利用者数_会議室・講座室12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</row>
        <row r="84">
          <cell r="A84" t="str">
            <v>部屋ごとの利用者数_会議室・講座室13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</row>
        <row r="85">
          <cell r="A85" t="str">
            <v>部屋ごとの利用者数_会議室・講座室14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</row>
        <row r="86">
          <cell r="A86" t="str">
            <v>部屋ごとの利用者数_会議室・講座室15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</row>
        <row r="87">
          <cell r="A87" t="str">
            <v>部屋ごとの利用者数_和室1</v>
          </cell>
          <cell r="E87" t="str">
            <v>★第一集会室に含む+★第一集会室に含む</v>
          </cell>
          <cell r="F87" t="str">
            <v>★集会室に含む+★集会室に含む</v>
          </cell>
          <cell r="G87">
            <v>0</v>
          </cell>
          <cell r="H87" t="str">
            <v>★第一集会室に含む+★第一集会室に含む</v>
          </cell>
          <cell r="I87" t="str">
            <v>★第一集会室に含む+★第一集会室に含む</v>
          </cell>
          <cell r="J87" t="str">
            <v>★第一集会室に含む+★第一集会室に含む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1189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</row>
        <row r="88">
          <cell r="A88" t="str">
            <v>部屋ごとの利用者数_和室2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</row>
        <row r="89">
          <cell r="A89" t="str">
            <v>部屋ごとの利用者数_和室3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</row>
        <row r="90">
          <cell r="A90" t="str">
            <v>部屋ごとの利用者数_和室4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</row>
        <row r="91">
          <cell r="A91" t="str">
            <v>部屋ごとの利用者数_和室5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</row>
        <row r="92">
          <cell r="A92" t="str">
            <v>部屋ごとの利用者数_和室6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</row>
        <row r="93">
          <cell r="A93" t="str">
            <v>部屋ごとの利用者数_和室7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</row>
        <row r="94">
          <cell r="A94" t="str">
            <v>部屋ごとの利用者数_和室8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</row>
        <row r="95">
          <cell r="A95" t="str">
            <v>部屋ごとの利用者数_和室9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</row>
        <row r="96">
          <cell r="A96" t="str">
            <v>部屋ごとの利用者数_和室10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</row>
        <row r="97">
          <cell r="A97" t="str">
            <v>部屋ごとの利用者数_調理室1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</row>
        <row r="98">
          <cell r="A98" t="str">
            <v>部屋ごとの利用者数_調理室2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</row>
        <row r="99">
          <cell r="A99" t="str">
            <v>部屋ごとの利用者数_調理室3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</row>
        <row r="100">
          <cell r="A100" t="str">
            <v>部屋ごとの利用者数_調理室4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</row>
        <row r="101">
          <cell r="A101" t="str">
            <v>部屋ごとの利用者数_調理室5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</row>
        <row r="102">
          <cell r="A102" t="str">
            <v>部屋ごとの利用者数_その他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</row>
        <row r="103">
          <cell r="A103" t="str">
            <v>部屋ごとの利用者数_音楽室2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</row>
        <row r="104">
          <cell r="A104" t="str">
            <v>部屋ごとの利用者数_音楽室3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</row>
        <row r="105">
          <cell r="A105" t="str">
            <v>部屋ごとの利用者数_音楽室4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</row>
        <row r="106">
          <cell r="A106" t="str">
            <v>部屋ごとの利用者数_音楽室5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</row>
        <row r="107">
          <cell r="A107" t="str">
            <v>部屋ごとの利用者数_工作・工芸室1</v>
          </cell>
          <cell r="E107" t="str">
            <v>★第一集会室に含む</v>
          </cell>
          <cell r="F107" t="str">
            <v>★集会室に含む</v>
          </cell>
          <cell r="G107">
            <v>0</v>
          </cell>
          <cell r="H107" t="str">
            <v>★第一集会室に含む</v>
          </cell>
          <cell r="I107" t="str">
            <v>★第一集会室に含む</v>
          </cell>
          <cell r="J107" t="str">
            <v>★第一集会室に含む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</row>
        <row r="108">
          <cell r="A108" t="str">
            <v>部屋ごとの利用者数_工作・工芸室2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</row>
        <row r="109">
          <cell r="A109" t="str">
            <v>部屋ごとの利用者数_工作・工芸室3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</row>
        <row r="110">
          <cell r="A110" t="str">
            <v>部屋ごとの利用者数_工作・工芸室4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</row>
        <row r="111">
          <cell r="A111" t="str">
            <v>部屋ごとの利用者数_工作・工芸室5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</row>
        <row r="112">
          <cell r="A112" t="str">
            <v>部屋ごとの利用者数_視聴覚室1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</row>
        <row r="113">
          <cell r="A113" t="str">
            <v>部屋ごとの利用者数_視聴覚室2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</row>
        <row r="114">
          <cell r="A114" t="str">
            <v>部屋ごとの利用者数_視聴覚室3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</row>
        <row r="115">
          <cell r="A115" t="str">
            <v>部屋ごとの利用者数_視聴覚室4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</row>
        <row r="116">
          <cell r="A116" t="str">
            <v>部屋ごとの利用者数_視聴覚室5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0</v>
          </cell>
        </row>
        <row r="117">
          <cell r="A117" t="str">
            <v>部屋ごとの利用者数_運動室1</v>
          </cell>
          <cell r="E117">
            <v>21057</v>
          </cell>
          <cell r="F117">
            <v>24972</v>
          </cell>
          <cell r="G117">
            <v>0</v>
          </cell>
          <cell r="H117">
            <v>18252</v>
          </cell>
          <cell r="I117">
            <v>20575</v>
          </cell>
          <cell r="J117">
            <v>33231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</row>
        <row r="118">
          <cell r="A118" t="str">
            <v>部屋ごとの利用者数_運動室2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0</v>
          </cell>
        </row>
        <row r="119">
          <cell r="A119" t="str">
            <v>部屋ごとの利用者数_運動室3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0</v>
          </cell>
        </row>
        <row r="120">
          <cell r="A120" t="str">
            <v>部屋ごとの利用者数_運動室4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</row>
        <row r="121">
          <cell r="A121" t="str">
            <v>部屋ごとの利用者数_運動室5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</row>
        <row r="122">
          <cell r="A122" t="str">
            <v>部屋ごとの利用者数_浴室・プール1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str">
            <v>★第一集会室に含む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E122">
            <v>0</v>
          </cell>
          <cell r="IF122">
            <v>0</v>
          </cell>
          <cell r="IG122">
            <v>0</v>
          </cell>
          <cell r="IH122">
            <v>0</v>
          </cell>
        </row>
        <row r="123">
          <cell r="A123" t="str">
            <v>部屋ごとの利用者数_浴室・プール2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</row>
        <row r="124">
          <cell r="A124" t="str">
            <v>部屋ごとの利用者数_浴室・プール3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0</v>
          </cell>
          <cell r="IF124">
            <v>0</v>
          </cell>
          <cell r="IG124">
            <v>0</v>
          </cell>
          <cell r="IH124">
            <v>0</v>
          </cell>
        </row>
        <row r="125">
          <cell r="A125" t="str">
            <v>部屋ごとの利用者数_浴室・プール4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0</v>
          </cell>
          <cell r="IG125">
            <v>0</v>
          </cell>
          <cell r="IH125">
            <v>0</v>
          </cell>
        </row>
        <row r="126">
          <cell r="A126" t="str">
            <v>部屋ごとの利用者数_浴室・プール5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0</v>
          </cell>
          <cell r="IF126">
            <v>0</v>
          </cell>
          <cell r="IG126">
            <v>0</v>
          </cell>
          <cell r="IH126">
            <v>0</v>
          </cell>
        </row>
        <row r="127">
          <cell r="A127" t="str">
            <v>部屋ごとの利用者数_保育室1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</row>
        <row r="128">
          <cell r="A128" t="str">
            <v>部屋ごとの利用者数_保育室2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</row>
        <row r="129">
          <cell r="A129" t="str">
            <v>部屋ごとの利用者数_保育室3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</row>
        <row r="130">
          <cell r="A130" t="str">
            <v>部屋ごとの利用者数_保育室4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</row>
        <row r="131">
          <cell r="A131" t="str">
            <v>部屋ごとの利用者数_保育室5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</row>
        <row r="132">
          <cell r="A132" t="str">
            <v>部屋ごとの利用者数_事務室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5850</v>
          </cell>
          <cell r="HP132">
            <v>16054</v>
          </cell>
          <cell r="HQ132">
            <v>0</v>
          </cell>
          <cell r="HR132">
            <v>28565</v>
          </cell>
          <cell r="HS132">
            <v>11501</v>
          </cell>
          <cell r="HT132">
            <v>38350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</row>
        <row r="133">
          <cell r="A133" t="str">
            <v>部屋ごとの利用者数_その他共用部等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0</v>
          </cell>
        </row>
        <row r="134">
          <cell r="A134">
            <v>0</v>
          </cell>
          <cell r="E134">
            <v>46216</v>
          </cell>
          <cell r="F134">
            <v>50495</v>
          </cell>
          <cell r="G134">
            <v>0</v>
          </cell>
          <cell r="H134">
            <v>43198</v>
          </cell>
          <cell r="I134">
            <v>59795</v>
          </cell>
          <cell r="J134">
            <v>76352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5850</v>
          </cell>
          <cell r="HP134">
            <v>16054</v>
          </cell>
          <cell r="HQ134">
            <v>6388</v>
          </cell>
          <cell r="HR134">
            <v>28565</v>
          </cell>
          <cell r="HS134">
            <v>11501</v>
          </cell>
          <cell r="HT134">
            <v>38350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</row>
        <row r="135">
          <cell r="A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</row>
        <row r="136">
          <cell r="A136" t="str">
            <v>部屋ごとの利用件数_ホール1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</row>
        <row r="137">
          <cell r="A137" t="str">
            <v>部屋ごとの利用件数_ホール2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</row>
        <row r="138">
          <cell r="A138" t="str">
            <v>部屋ごとの利用件数_ホール3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</row>
        <row r="139">
          <cell r="A139" t="str">
            <v>部屋ごとの利用件数_ホール4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</row>
        <row r="140">
          <cell r="A140" t="str">
            <v>部屋ごとの利用件数_ホール5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</row>
        <row r="141">
          <cell r="A141" t="str">
            <v>部屋ごとの利用件数_ステージ1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</row>
        <row r="142">
          <cell r="A142" t="str">
            <v>部屋ごとの利用件数_ステージ2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</row>
        <row r="143">
          <cell r="A143" t="str">
            <v>部屋ごとの利用件数_ステージ3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</row>
        <row r="144">
          <cell r="A144" t="str">
            <v>部屋ごとの利用件数_ステージ4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</row>
        <row r="145">
          <cell r="A145" t="str">
            <v>部屋ごとの利用件数_ステージ5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</row>
        <row r="146">
          <cell r="A146" t="str">
            <v>部屋ごとの利用件数_控え室1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</row>
        <row r="147">
          <cell r="A147" t="str">
            <v>部屋ごとの利用件数_控え室2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</row>
        <row r="148">
          <cell r="A148" t="str">
            <v>部屋ごとの利用件数_控え室3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</row>
        <row r="149">
          <cell r="A149" t="str">
            <v>部屋ごとの利用件数_控え室4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</row>
        <row r="150">
          <cell r="A150" t="str">
            <v>部屋ごとの利用件数_控え室5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</row>
        <row r="151">
          <cell r="A151" t="str">
            <v>部屋ごとの利用件数_ホワイエ・ロビー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E151">
            <v>0</v>
          </cell>
          <cell r="IF151">
            <v>0</v>
          </cell>
          <cell r="IG151">
            <v>0</v>
          </cell>
          <cell r="IH151">
            <v>0</v>
          </cell>
        </row>
        <row r="152">
          <cell r="A152" t="str">
            <v>部屋ごとの利用件数_講堂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</row>
        <row r="153">
          <cell r="A153" t="str">
            <v>部屋ごとの利用件数_会議室・講座室1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238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</row>
        <row r="154">
          <cell r="A154" t="str">
            <v>部屋ごとの利用件数_会議室・講座室2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</row>
        <row r="155">
          <cell r="A155" t="str">
            <v>部屋ごとの利用件数_会議室・講座室3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0</v>
          </cell>
          <cell r="IG155">
            <v>0</v>
          </cell>
          <cell r="IH155">
            <v>0</v>
          </cell>
        </row>
        <row r="156">
          <cell r="A156" t="str">
            <v>部屋ごとの利用件数_会議室・講座室4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E156">
            <v>0</v>
          </cell>
          <cell r="IF156">
            <v>0</v>
          </cell>
          <cell r="IG156">
            <v>0</v>
          </cell>
          <cell r="IH156">
            <v>0</v>
          </cell>
        </row>
        <row r="157">
          <cell r="A157" t="str">
            <v>部屋ごとの利用件数_会議室・講座室5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</row>
        <row r="158">
          <cell r="A158" t="str">
            <v>部屋ごとの利用件数_会議室・講座室6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</row>
        <row r="159">
          <cell r="A159" t="str">
            <v>部屋ごとの利用件数_会議室・講座室7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0</v>
          </cell>
        </row>
        <row r="160">
          <cell r="A160" t="str">
            <v>部屋ごとの利用件数_会議室・講座室8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0</v>
          </cell>
          <cell r="IG160">
            <v>0</v>
          </cell>
          <cell r="IH160">
            <v>0</v>
          </cell>
        </row>
        <row r="161">
          <cell r="A161" t="str">
            <v>部屋ごとの利用件数_会議室・講座室9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</row>
        <row r="162">
          <cell r="A162" t="str">
            <v>部屋ごとの利用件数_会議室・講座室10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</row>
        <row r="163">
          <cell r="A163" t="str">
            <v>部屋ごとの利用件数_会議室・講座室11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0</v>
          </cell>
          <cell r="IG163">
            <v>0</v>
          </cell>
          <cell r="IH163">
            <v>0</v>
          </cell>
        </row>
        <row r="164">
          <cell r="A164" t="str">
            <v>部屋ごとの利用件数_会議室・講座室12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</row>
        <row r="165">
          <cell r="A165" t="str">
            <v>部屋ごとの利用件数_会議室・講座室13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</row>
        <row r="166">
          <cell r="A166" t="str">
            <v>部屋ごとの利用件数_会議室・講座室14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0</v>
          </cell>
          <cell r="HP166">
            <v>0</v>
          </cell>
          <cell r="HQ166">
            <v>0</v>
          </cell>
          <cell r="HR166">
            <v>0</v>
          </cell>
          <cell r="HS166">
            <v>0</v>
          </cell>
          <cell r="HT166">
            <v>0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0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0</v>
          </cell>
        </row>
        <row r="167">
          <cell r="A167" t="str">
            <v>部屋ごとの利用件数_会議室・講座室15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0</v>
          </cell>
          <cell r="HP167">
            <v>0</v>
          </cell>
          <cell r="HQ167">
            <v>0</v>
          </cell>
          <cell r="HR167">
            <v>0</v>
          </cell>
          <cell r="HS167">
            <v>0</v>
          </cell>
          <cell r="HT167">
            <v>0</v>
          </cell>
          <cell r="HU167">
            <v>0</v>
          </cell>
          <cell r="HV167">
            <v>0</v>
          </cell>
          <cell r="HW167">
            <v>0</v>
          </cell>
          <cell r="HX167">
            <v>0</v>
          </cell>
          <cell r="HY167">
            <v>0</v>
          </cell>
          <cell r="HZ167">
            <v>0</v>
          </cell>
          <cell r="IA167">
            <v>0</v>
          </cell>
          <cell r="IB167">
            <v>0</v>
          </cell>
          <cell r="IC167">
            <v>0</v>
          </cell>
          <cell r="ID167">
            <v>0</v>
          </cell>
          <cell r="IE167">
            <v>0</v>
          </cell>
          <cell r="IF167">
            <v>0</v>
          </cell>
          <cell r="IG167">
            <v>0</v>
          </cell>
          <cell r="IH167">
            <v>0</v>
          </cell>
        </row>
        <row r="168">
          <cell r="A168" t="str">
            <v>部屋ごとの利用件数_和室1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  <cell r="HN168">
            <v>0</v>
          </cell>
          <cell r="HO168">
            <v>0</v>
          </cell>
          <cell r="HP168">
            <v>0</v>
          </cell>
          <cell r="HQ168">
            <v>160</v>
          </cell>
          <cell r="HR168">
            <v>0</v>
          </cell>
          <cell r="HS168">
            <v>0</v>
          </cell>
          <cell r="HT168">
            <v>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0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0</v>
          </cell>
          <cell r="IG168">
            <v>0</v>
          </cell>
          <cell r="IH168">
            <v>0</v>
          </cell>
        </row>
        <row r="169">
          <cell r="A169" t="str">
            <v>部屋ごとの利用件数_和室2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  <cell r="HN169">
            <v>0</v>
          </cell>
          <cell r="HO169">
            <v>0</v>
          </cell>
          <cell r="HP169">
            <v>0</v>
          </cell>
          <cell r="HQ169">
            <v>0</v>
          </cell>
          <cell r="HR169">
            <v>0</v>
          </cell>
          <cell r="HS169">
            <v>0</v>
          </cell>
          <cell r="HT169">
            <v>0</v>
          </cell>
          <cell r="HU169">
            <v>0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0</v>
          </cell>
          <cell r="IG169">
            <v>0</v>
          </cell>
          <cell r="IH169">
            <v>0</v>
          </cell>
        </row>
        <row r="170">
          <cell r="A170" t="str">
            <v>部屋ごとの利用件数_和室3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</row>
        <row r="171">
          <cell r="A171" t="str">
            <v>部屋ごとの利用件数_和室4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</row>
        <row r="172">
          <cell r="A172" t="str">
            <v>部屋ごとの利用件数_和室5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</row>
        <row r="173">
          <cell r="A173" t="str">
            <v>部屋ごとの利用件数_和室6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  <cell r="HA173">
            <v>0</v>
          </cell>
          <cell r="HB173">
            <v>0</v>
          </cell>
          <cell r="HC173">
            <v>0</v>
          </cell>
          <cell r="HD173">
            <v>0</v>
          </cell>
          <cell r="HE173">
            <v>0</v>
          </cell>
          <cell r="HF173">
            <v>0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L173">
            <v>0</v>
          </cell>
          <cell r="HM173">
            <v>0</v>
          </cell>
          <cell r="HN173">
            <v>0</v>
          </cell>
          <cell r="HO173">
            <v>0</v>
          </cell>
          <cell r="HP173">
            <v>0</v>
          </cell>
          <cell r="HQ173">
            <v>0</v>
          </cell>
          <cell r="HR173">
            <v>0</v>
          </cell>
          <cell r="HS173">
            <v>0</v>
          </cell>
          <cell r="HT173">
            <v>0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</row>
        <row r="174">
          <cell r="A174" t="str">
            <v>部屋ごとの利用件数_和室7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</row>
        <row r="175">
          <cell r="A175" t="str">
            <v>部屋ごとの利用件数_和室8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</row>
        <row r="176">
          <cell r="A176" t="str">
            <v>部屋ごとの利用件数_和室9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0</v>
          </cell>
          <cell r="HE176">
            <v>0</v>
          </cell>
          <cell r="HF176">
            <v>0</v>
          </cell>
          <cell r="HG176">
            <v>0</v>
          </cell>
          <cell r="HH176">
            <v>0</v>
          </cell>
          <cell r="HI176">
            <v>0</v>
          </cell>
          <cell r="HJ176">
            <v>0</v>
          </cell>
          <cell r="HK176">
            <v>0</v>
          </cell>
          <cell r="HL176">
            <v>0</v>
          </cell>
          <cell r="HM176">
            <v>0</v>
          </cell>
          <cell r="HN176">
            <v>0</v>
          </cell>
          <cell r="HO176">
            <v>0</v>
          </cell>
          <cell r="HP176">
            <v>0</v>
          </cell>
          <cell r="HQ176">
            <v>0</v>
          </cell>
          <cell r="HR176">
            <v>0</v>
          </cell>
          <cell r="HS176">
            <v>0</v>
          </cell>
          <cell r="HT176">
            <v>0</v>
          </cell>
          <cell r="HU176">
            <v>0</v>
          </cell>
          <cell r="HV176">
            <v>0</v>
          </cell>
          <cell r="HW176">
            <v>0</v>
          </cell>
          <cell r="HX176">
            <v>0</v>
          </cell>
          <cell r="HY176">
            <v>0</v>
          </cell>
          <cell r="HZ176">
            <v>0</v>
          </cell>
          <cell r="IA176">
            <v>0</v>
          </cell>
          <cell r="IB176">
            <v>0</v>
          </cell>
          <cell r="IC176">
            <v>0</v>
          </cell>
          <cell r="ID176">
            <v>0</v>
          </cell>
          <cell r="IE176">
            <v>0</v>
          </cell>
          <cell r="IF176">
            <v>0</v>
          </cell>
          <cell r="IG176">
            <v>0</v>
          </cell>
          <cell r="IH176">
            <v>0</v>
          </cell>
        </row>
        <row r="177">
          <cell r="A177" t="str">
            <v>部屋ごとの利用件数_和室10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0</v>
          </cell>
          <cell r="HE177">
            <v>0</v>
          </cell>
          <cell r="HF177">
            <v>0</v>
          </cell>
          <cell r="HG177">
            <v>0</v>
          </cell>
          <cell r="HH177">
            <v>0</v>
          </cell>
          <cell r="HI177">
            <v>0</v>
          </cell>
          <cell r="HJ177">
            <v>0</v>
          </cell>
          <cell r="HK177">
            <v>0</v>
          </cell>
          <cell r="HL177">
            <v>0</v>
          </cell>
          <cell r="HM177">
            <v>0</v>
          </cell>
          <cell r="HN177">
            <v>0</v>
          </cell>
          <cell r="HO177">
            <v>0</v>
          </cell>
          <cell r="HP177">
            <v>0</v>
          </cell>
          <cell r="HQ177">
            <v>0</v>
          </cell>
          <cell r="HR177">
            <v>0</v>
          </cell>
          <cell r="HS177">
            <v>0</v>
          </cell>
          <cell r="HT177">
            <v>0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0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0</v>
          </cell>
        </row>
        <row r="178">
          <cell r="A178" t="str">
            <v>部屋ごとの利用件数_調理室1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  <cell r="HC178">
            <v>0</v>
          </cell>
          <cell r="HD178">
            <v>0</v>
          </cell>
          <cell r="HE178">
            <v>0</v>
          </cell>
          <cell r="HF178">
            <v>0</v>
          </cell>
          <cell r="HG178">
            <v>0</v>
          </cell>
          <cell r="HH178">
            <v>0</v>
          </cell>
          <cell r="HI178">
            <v>0</v>
          </cell>
          <cell r="HJ178">
            <v>0</v>
          </cell>
          <cell r="HK178">
            <v>0</v>
          </cell>
          <cell r="HL178">
            <v>0</v>
          </cell>
          <cell r="HM178">
            <v>0</v>
          </cell>
          <cell r="HN178">
            <v>0</v>
          </cell>
          <cell r="HO178">
            <v>0</v>
          </cell>
          <cell r="HP178">
            <v>0</v>
          </cell>
          <cell r="HQ178">
            <v>0</v>
          </cell>
          <cell r="HR178">
            <v>0</v>
          </cell>
          <cell r="HS178">
            <v>0</v>
          </cell>
          <cell r="HT178">
            <v>0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0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0</v>
          </cell>
        </row>
        <row r="179">
          <cell r="A179" t="str">
            <v>部屋ごとの利用件数_調理室2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GY179">
            <v>0</v>
          </cell>
          <cell r="GZ179">
            <v>0</v>
          </cell>
          <cell r="HA179">
            <v>0</v>
          </cell>
          <cell r="HB179">
            <v>0</v>
          </cell>
          <cell r="HC179">
            <v>0</v>
          </cell>
          <cell r="HD179">
            <v>0</v>
          </cell>
          <cell r="HE179">
            <v>0</v>
          </cell>
          <cell r="HF179">
            <v>0</v>
          </cell>
          <cell r="HG179">
            <v>0</v>
          </cell>
          <cell r="HH179">
            <v>0</v>
          </cell>
          <cell r="HI179">
            <v>0</v>
          </cell>
          <cell r="HJ179">
            <v>0</v>
          </cell>
          <cell r="HK179">
            <v>0</v>
          </cell>
          <cell r="HL179">
            <v>0</v>
          </cell>
          <cell r="HM179">
            <v>0</v>
          </cell>
          <cell r="HN179">
            <v>0</v>
          </cell>
          <cell r="HO179">
            <v>0</v>
          </cell>
          <cell r="HP179">
            <v>0</v>
          </cell>
          <cell r="HQ179">
            <v>0</v>
          </cell>
          <cell r="HR179">
            <v>0</v>
          </cell>
          <cell r="HS179">
            <v>0</v>
          </cell>
          <cell r="HT179">
            <v>0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0</v>
          </cell>
        </row>
        <row r="180">
          <cell r="A180" t="str">
            <v>部屋ごとの利用件数_調理室3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0</v>
          </cell>
          <cell r="GY180">
            <v>0</v>
          </cell>
          <cell r="GZ180">
            <v>0</v>
          </cell>
          <cell r="HA180">
            <v>0</v>
          </cell>
          <cell r="HB180">
            <v>0</v>
          </cell>
          <cell r="HC180">
            <v>0</v>
          </cell>
          <cell r="HD180">
            <v>0</v>
          </cell>
          <cell r="HE180">
            <v>0</v>
          </cell>
          <cell r="HF180">
            <v>0</v>
          </cell>
          <cell r="HG180">
            <v>0</v>
          </cell>
          <cell r="HH180">
            <v>0</v>
          </cell>
          <cell r="HI180">
            <v>0</v>
          </cell>
          <cell r="HJ180">
            <v>0</v>
          </cell>
          <cell r="HK180">
            <v>0</v>
          </cell>
          <cell r="HL180">
            <v>0</v>
          </cell>
          <cell r="HM180">
            <v>0</v>
          </cell>
          <cell r="HN180">
            <v>0</v>
          </cell>
          <cell r="HO180">
            <v>0</v>
          </cell>
          <cell r="HP180">
            <v>0</v>
          </cell>
          <cell r="HQ180">
            <v>0</v>
          </cell>
          <cell r="HR180">
            <v>0</v>
          </cell>
          <cell r="HS180">
            <v>0</v>
          </cell>
          <cell r="HT180">
            <v>0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0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0</v>
          </cell>
        </row>
        <row r="181">
          <cell r="A181" t="str">
            <v>部屋ごとの利用件数_調理室4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0</v>
          </cell>
          <cell r="GY181">
            <v>0</v>
          </cell>
          <cell r="GZ181">
            <v>0</v>
          </cell>
          <cell r="HA181">
            <v>0</v>
          </cell>
          <cell r="HB181">
            <v>0</v>
          </cell>
          <cell r="HC181">
            <v>0</v>
          </cell>
          <cell r="HD181">
            <v>0</v>
          </cell>
          <cell r="HE181">
            <v>0</v>
          </cell>
          <cell r="HF181">
            <v>0</v>
          </cell>
          <cell r="HG181">
            <v>0</v>
          </cell>
          <cell r="HH181">
            <v>0</v>
          </cell>
          <cell r="HI181">
            <v>0</v>
          </cell>
          <cell r="HJ181">
            <v>0</v>
          </cell>
          <cell r="HK181">
            <v>0</v>
          </cell>
          <cell r="HL181">
            <v>0</v>
          </cell>
          <cell r="HM181">
            <v>0</v>
          </cell>
          <cell r="HN181">
            <v>0</v>
          </cell>
          <cell r="HO181">
            <v>0</v>
          </cell>
          <cell r="HP181">
            <v>0</v>
          </cell>
          <cell r="HQ181">
            <v>0</v>
          </cell>
          <cell r="HR181">
            <v>0</v>
          </cell>
          <cell r="HS181">
            <v>0</v>
          </cell>
          <cell r="HT181">
            <v>0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0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0</v>
          </cell>
        </row>
        <row r="182">
          <cell r="A182" t="str">
            <v>部屋ごとの利用件数_調理室5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0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L182">
            <v>0</v>
          </cell>
          <cell r="HM182">
            <v>0</v>
          </cell>
          <cell r="HN182">
            <v>0</v>
          </cell>
          <cell r="HO182">
            <v>0</v>
          </cell>
          <cell r="HP182">
            <v>0</v>
          </cell>
          <cell r="HQ182">
            <v>0</v>
          </cell>
          <cell r="HR182">
            <v>0</v>
          </cell>
          <cell r="HS182">
            <v>0</v>
          </cell>
          <cell r="HT182">
            <v>0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0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0</v>
          </cell>
        </row>
        <row r="183">
          <cell r="A183" t="str">
            <v>部屋ごとの利用件数_その他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0</v>
          </cell>
          <cell r="GY183">
            <v>0</v>
          </cell>
          <cell r="GZ183">
            <v>0</v>
          </cell>
          <cell r="HA183">
            <v>0</v>
          </cell>
          <cell r="HB183">
            <v>0</v>
          </cell>
          <cell r="HC183">
            <v>0</v>
          </cell>
          <cell r="HD183">
            <v>0</v>
          </cell>
          <cell r="HE183">
            <v>0</v>
          </cell>
          <cell r="HF183">
            <v>0</v>
          </cell>
          <cell r="HG183">
            <v>0</v>
          </cell>
          <cell r="HH183">
            <v>0</v>
          </cell>
          <cell r="HI183">
            <v>0</v>
          </cell>
          <cell r="HJ183">
            <v>0</v>
          </cell>
          <cell r="HK183">
            <v>0</v>
          </cell>
          <cell r="HL183">
            <v>0</v>
          </cell>
          <cell r="HM183">
            <v>0</v>
          </cell>
          <cell r="HN183">
            <v>0</v>
          </cell>
          <cell r="HO183">
            <v>0</v>
          </cell>
          <cell r="HP183">
            <v>0</v>
          </cell>
          <cell r="HQ183">
            <v>0</v>
          </cell>
          <cell r="HR183">
            <v>0</v>
          </cell>
          <cell r="HS183">
            <v>0</v>
          </cell>
          <cell r="HT183">
            <v>0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0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0</v>
          </cell>
        </row>
        <row r="184">
          <cell r="A184" t="str">
            <v>部屋ごとの利用件数_音楽室2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0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  <cell r="HC184">
            <v>0</v>
          </cell>
          <cell r="HD184">
            <v>0</v>
          </cell>
          <cell r="HE184">
            <v>0</v>
          </cell>
          <cell r="HF184">
            <v>0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L184">
            <v>0</v>
          </cell>
          <cell r="HM184">
            <v>0</v>
          </cell>
          <cell r="HN184">
            <v>0</v>
          </cell>
          <cell r="HO184">
            <v>0</v>
          </cell>
          <cell r="HP184">
            <v>0</v>
          </cell>
          <cell r="HQ184">
            <v>0</v>
          </cell>
          <cell r="HR184">
            <v>0</v>
          </cell>
          <cell r="HS184">
            <v>0</v>
          </cell>
          <cell r="HT184">
            <v>0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0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0</v>
          </cell>
        </row>
        <row r="185">
          <cell r="A185" t="str">
            <v>部屋ごとの利用件数_音楽室3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</row>
        <row r="186">
          <cell r="A186" t="str">
            <v>部屋ごとの利用件数_音楽室4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</row>
        <row r="187">
          <cell r="A187" t="str">
            <v>部屋ごとの利用件数_音楽室5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0</v>
          </cell>
          <cell r="HA187">
            <v>0</v>
          </cell>
          <cell r="HB187">
            <v>0</v>
          </cell>
          <cell r="HC187">
            <v>0</v>
          </cell>
          <cell r="HD187">
            <v>0</v>
          </cell>
          <cell r="HE187">
            <v>0</v>
          </cell>
          <cell r="HF187">
            <v>0</v>
          </cell>
          <cell r="HG187">
            <v>0</v>
          </cell>
          <cell r="HH187">
            <v>0</v>
          </cell>
          <cell r="HI187">
            <v>0</v>
          </cell>
          <cell r="HJ187">
            <v>0</v>
          </cell>
          <cell r="HK187">
            <v>0</v>
          </cell>
          <cell r="HL187">
            <v>0</v>
          </cell>
          <cell r="HM187">
            <v>0</v>
          </cell>
          <cell r="HN187">
            <v>0</v>
          </cell>
          <cell r="HO187">
            <v>0</v>
          </cell>
          <cell r="HP187">
            <v>0</v>
          </cell>
          <cell r="HQ187">
            <v>0</v>
          </cell>
          <cell r="HR187">
            <v>0</v>
          </cell>
          <cell r="HS187">
            <v>0</v>
          </cell>
          <cell r="HT187">
            <v>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</row>
        <row r="188">
          <cell r="A188" t="str">
            <v>部屋ごとの利用件数_工作・工芸室1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</row>
        <row r="189">
          <cell r="A189" t="str">
            <v>部屋ごとの利用件数_工作・工芸室2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0</v>
          </cell>
          <cell r="GY189">
            <v>0</v>
          </cell>
          <cell r="GZ189">
            <v>0</v>
          </cell>
          <cell r="HA189">
            <v>0</v>
          </cell>
          <cell r="HB189">
            <v>0</v>
          </cell>
          <cell r="HC189">
            <v>0</v>
          </cell>
          <cell r="HD189">
            <v>0</v>
          </cell>
          <cell r="HE189">
            <v>0</v>
          </cell>
          <cell r="HF189">
            <v>0</v>
          </cell>
          <cell r="HG189">
            <v>0</v>
          </cell>
          <cell r="HH189">
            <v>0</v>
          </cell>
          <cell r="HI189">
            <v>0</v>
          </cell>
          <cell r="HJ189">
            <v>0</v>
          </cell>
          <cell r="HK189">
            <v>0</v>
          </cell>
          <cell r="HL189">
            <v>0</v>
          </cell>
          <cell r="HM189">
            <v>0</v>
          </cell>
          <cell r="HN189">
            <v>0</v>
          </cell>
          <cell r="HO189">
            <v>0</v>
          </cell>
          <cell r="HP189">
            <v>0</v>
          </cell>
          <cell r="HQ189">
            <v>0</v>
          </cell>
          <cell r="HR189">
            <v>0</v>
          </cell>
          <cell r="HS189">
            <v>0</v>
          </cell>
          <cell r="HT189">
            <v>0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0</v>
          </cell>
          <cell r="IC189">
            <v>0</v>
          </cell>
          <cell r="ID189">
            <v>0</v>
          </cell>
          <cell r="IE189">
            <v>0</v>
          </cell>
          <cell r="IF189">
            <v>0</v>
          </cell>
          <cell r="IG189">
            <v>0</v>
          </cell>
          <cell r="IH189">
            <v>0</v>
          </cell>
        </row>
        <row r="190">
          <cell r="A190" t="str">
            <v>部屋ごとの利用件数_工作・工芸室3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</row>
        <row r="191">
          <cell r="A191" t="str">
            <v>部屋ごとの利用件数_工作・工芸室4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0</v>
          </cell>
          <cell r="GY191">
            <v>0</v>
          </cell>
          <cell r="GZ191">
            <v>0</v>
          </cell>
          <cell r="HA191">
            <v>0</v>
          </cell>
          <cell r="HB191">
            <v>0</v>
          </cell>
          <cell r="HC191">
            <v>0</v>
          </cell>
          <cell r="HD191">
            <v>0</v>
          </cell>
          <cell r="HE191">
            <v>0</v>
          </cell>
          <cell r="HF191">
            <v>0</v>
          </cell>
          <cell r="HG191">
            <v>0</v>
          </cell>
          <cell r="HH191">
            <v>0</v>
          </cell>
          <cell r="HI191">
            <v>0</v>
          </cell>
          <cell r="HJ191">
            <v>0</v>
          </cell>
          <cell r="HK191">
            <v>0</v>
          </cell>
          <cell r="HL191">
            <v>0</v>
          </cell>
          <cell r="HM191">
            <v>0</v>
          </cell>
          <cell r="HN191">
            <v>0</v>
          </cell>
          <cell r="HO191">
            <v>0</v>
          </cell>
          <cell r="HP191">
            <v>0</v>
          </cell>
          <cell r="HQ191">
            <v>0</v>
          </cell>
          <cell r="HR191">
            <v>0</v>
          </cell>
          <cell r="HS191">
            <v>0</v>
          </cell>
          <cell r="HT191">
            <v>0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0</v>
          </cell>
          <cell r="IC191">
            <v>0</v>
          </cell>
          <cell r="ID191">
            <v>0</v>
          </cell>
          <cell r="IE191">
            <v>0</v>
          </cell>
          <cell r="IF191">
            <v>0</v>
          </cell>
          <cell r="IG191">
            <v>0</v>
          </cell>
          <cell r="IH191">
            <v>0</v>
          </cell>
        </row>
        <row r="192">
          <cell r="A192" t="str">
            <v>部屋ごとの利用件数_工作・工芸室5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</row>
        <row r="193">
          <cell r="A193" t="str">
            <v>部屋ごとの利用件数_視聴覚室1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</row>
        <row r="194">
          <cell r="A194" t="str">
            <v>部屋ごとの利用件数_視聴覚室2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GY194">
            <v>0</v>
          </cell>
          <cell r="GZ194">
            <v>0</v>
          </cell>
          <cell r="HA194">
            <v>0</v>
          </cell>
          <cell r="HB194">
            <v>0</v>
          </cell>
          <cell r="HC194">
            <v>0</v>
          </cell>
          <cell r="HD194">
            <v>0</v>
          </cell>
          <cell r="HE194">
            <v>0</v>
          </cell>
          <cell r="HF194">
            <v>0</v>
          </cell>
          <cell r="HG194">
            <v>0</v>
          </cell>
          <cell r="HH194">
            <v>0</v>
          </cell>
          <cell r="HI194">
            <v>0</v>
          </cell>
          <cell r="HJ194">
            <v>0</v>
          </cell>
          <cell r="HK194">
            <v>0</v>
          </cell>
          <cell r="HL194">
            <v>0</v>
          </cell>
          <cell r="HM194">
            <v>0</v>
          </cell>
          <cell r="HN194">
            <v>0</v>
          </cell>
          <cell r="HO194">
            <v>0</v>
          </cell>
          <cell r="HP194">
            <v>0</v>
          </cell>
          <cell r="HQ194">
            <v>0</v>
          </cell>
          <cell r="HR194">
            <v>0</v>
          </cell>
          <cell r="HS194">
            <v>0</v>
          </cell>
          <cell r="HT194">
            <v>0</v>
          </cell>
          <cell r="HU194">
            <v>0</v>
          </cell>
          <cell r="HV194">
            <v>0</v>
          </cell>
          <cell r="HW194">
            <v>0</v>
          </cell>
          <cell r="HX194">
            <v>0</v>
          </cell>
          <cell r="HY194">
            <v>0</v>
          </cell>
          <cell r="HZ194">
            <v>0</v>
          </cell>
          <cell r="IA194">
            <v>0</v>
          </cell>
          <cell r="IB194">
            <v>0</v>
          </cell>
          <cell r="IC194">
            <v>0</v>
          </cell>
          <cell r="ID194">
            <v>0</v>
          </cell>
          <cell r="IE194">
            <v>0</v>
          </cell>
          <cell r="IF194">
            <v>0</v>
          </cell>
          <cell r="IG194">
            <v>0</v>
          </cell>
          <cell r="IH194">
            <v>0</v>
          </cell>
        </row>
        <row r="195">
          <cell r="A195" t="str">
            <v>部屋ごとの利用件数_視聴覚室3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  <cell r="HC195">
            <v>0</v>
          </cell>
          <cell r="HD195">
            <v>0</v>
          </cell>
          <cell r="HE195">
            <v>0</v>
          </cell>
          <cell r="HF195">
            <v>0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>
            <v>0</v>
          </cell>
          <cell r="IG195">
            <v>0</v>
          </cell>
          <cell r="IH195">
            <v>0</v>
          </cell>
        </row>
        <row r="196">
          <cell r="A196" t="str">
            <v>部屋ごとの利用件数_視聴覚室4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</row>
        <row r="197">
          <cell r="A197" t="str">
            <v>部屋ごとの利用件数_視聴覚室5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GY197">
            <v>0</v>
          </cell>
          <cell r="GZ197">
            <v>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0</v>
          </cell>
          <cell r="IG197">
            <v>0</v>
          </cell>
          <cell r="IH197">
            <v>0</v>
          </cell>
        </row>
        <row r="198">
          <cell r="A198" t="str">
            <v>部屋ごとの利用件数_運動室1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0</v>
          </cell>
          <cell r="GY198">
            <v>0</v>
          </cell>
          <cell r="GZ198">
            <v>0</v>
          </cell>
          <cell r="HA198">
            <v>0</v>
          </cell>
          <cell r="HB198">
            <v>0</v>
          </cell>
          <cell r="HC198">
            <v>0</v>
          </cell>
          <cell r="HD198">
            <v>0</v>
          </cell>
          <cell r="HE198">
            <v>0</v>
          </cell>
          <cell r="HF198">
            <v>0</v>
          </cell>
          <cell r="HG198">
            <v>0</v>
          </cell>
          <cell r="HH198">
            <v>0</v>
          </cell>
          <cell r="HI198">
            <v>0</v>
          </cell>
          <cell r="HJ198">
            <v>0</v>
          </cell>
          <cell r="HK198">
            <v>0</v>
          </cell>
          <cell r="HL198">
            <v>0</v>
          </cell>
          <cell r="HM198">
            <v>0</v>
          </cell>
          <cell r="HN198">
            <v>0</v>
          </cell>
          <cell r="HO198">
            <v>0</v>
          </cell>
          <cell r="HP198">
            <v>0</v>
          </cell>
          <cell r="HQ198">
            <v>0</v>
          </cell>
          <cell r="HR198">
            <v>0</v>
          </cell>
          <cell r="HS198">
            <v>0</v>
          </cell>
          <cell r="HT198">
            <v>0</v>
          </cell>
          <cell r="HU198">
            <v>0</v>
          </cell>
          <cell r="HV198">
            <v>0</v>
          </cell>
          <cell r="HW198">
            <v>0</v>
          </cell>
          <cell r="HX198">
            <v>0</v>
          </cell>
          <cell r="HY198">
            <v>0</v>
          </cell>
          <cell r="HZ198">
            <v>0</v>
          </cell>
          <cell r="IA198">
            <v>0</v>
          </cell>
          <cell r="IB198">
            <v>0</v>
          </cell>
          <cell r="IC198">
            <v>0</v>
          </cell>
          <cell r="ID198">
            <v>0</v>
          </cell>
          <cell r="IE198">
            <v>0</v>
          </cell>
          <cell r="IF198">
            <v>0</v>
          </cell>
          <cell r="IG198">
            <v>0</v>
          </cell>
          <cell r="IH198">
            <v>0</v>
          </cell>
        </row>
        <row r="199">
          <cell r="A199" t="str">
            <v>部屋ごとの利用件数_運動室2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</row>
        <row r="200">
          <cell r="A200" t="str">
            <v>部屋ごとの利用件数_運動室3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  <cell r="HA200">
            <v>0</v>
          </cell>
          <cell r="HB200">
            <v>0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>
            <v>0</v>
          </cell>
          <cell r="HN200">
            <v>0</v>
          </cell>
          <cell r="HO200">
            <v>0</v>
          </cell>
          <cell r="HP200">
            <v>0</v>
          </cell>
          <cell r="HQ200">
            <v>0</v>
          </cell>
          <cell r="HR200">
            <v>0</v>
          </cell>
          <cell r="HS200">
            <v>0</v>
          </cell>
          <cell r="HT200">
            <v>0</v>
          </cell>
          <cell r="HU200">
            <v>0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0</v>
          </cell>
          <cell r="IF200">
            <v>0</v>
          </cell>
          <cell r="IG200">
            <v>0</v>
          </cell>
          <cell r="IH200">
            <v>0</v>
          </cell>
        </row>
        <row r="201">
          <cell r="A201" t="str">
            <v>部屋ごとの利用件数_運動室4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V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0</v>
          </cell>
          <cell r="HA201">
            <v>0</v>
          </cell>
          <cell r="HB201">
            <v>0</v>
          </cell>
          <cell r="HC201">
            <v>0</v>
          </cell>
          <cell r="HD201">
            <v>0</v>
          </cell>
          <cell r="HE201">
            <v>0</v>
          </cell>
          <cell r="HF201">
            <v>0</v>
          </cell>
          <cell r="HG201">
            <v>0</v>
          </cell>
          <cell r="HH201">
            <v>0</v>
          </cell>
          <cell r="HI201">
            <v>0</v>
          </cell>
          <cell r="HJ201">
            <v>0</v>
          </cell>
          <cell r="HK201">
            <v>0</v>
          </cell>
          <cell r="HL201">
            <v>0</v>
          </cell>
          <cell r="HM201">
            <v>0</v>
          </cell>
          <cell r="HN201">
            <v>0</v>
          </cell>
          <cell r="HO201">
            <v>0</v>
          </cell>
          <cell r="HP201">
            <v>0</v>
          </cell>
          <cell r="HQ201">
            <v>0</v>
          </cell>
          <cell r="HR201">
            <v>0</v>
          </cell>
          <cell r="HS201">
            <v>0</v>
          </cell>
          <cell r="HT201">
            <v>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0</v>
          </cell>
          <cell r="IF201">
            <v>0</v>
          </cell>
          <cell r="IG201">
            <v>0</v>
          </cell>
          <cell r="IH201">
            <v>0</v>
          </cell>
        </row>
        <row r="202">
          <cell r="A202" t="str">
            <v>部屋ごとの利用件数_運動室5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V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  <cell r="HC202">
            <v>0</v>
          </cell>
          <cell r="HD202">
            <v>0</v>
          </cell>
          <cell r="HE202">
            <v>0</v>
          </cell>
          <cell r="HF202">
            <v>0</v>
          </cell>
          <cell r="HG202">
            <v>0</v>
          </cell>
          <cell r="HH202">
            <v>0</v>
          </cell>
          <cell r="HI202">
            <v>0</v>
          </cell>
          <cell r="HJ202">
            <v>0</v>
          </cell>
          <cell r="HK202">
            <v>0</v>
          </cell>
          <cell r="HL202">
            <v>0</v>
          </cell>
          <cell r="HM202">
            <v>0</v>
          </cell>
          <cell r="HN202">
            <v>0</v>
          </cell>
          <cell r="HO202">
            <v>0</v>
          </cell>
          <cell r="HP202">
            <v>0</v>
          </cell>
          <cell r="HQ202">
            <v>0</v>
          </cell>
          <cell r="HR202">
            <v>0</v>
          </cell>
          <cell r="HS202">
            <v>0</v>
          </cell>
          <cell r="HT202">
            <v>0</v>
          </cell>
          <cell r="HU202">
            <v>0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0</v>
          </cell>
          <cell r="IF202">
            <v>0</v>
          </cell>
          <cell r="IG202">
            <v>0</v>
          </cell>
          <cell r="IH202">
            <v>0</v>
          </cell>
        </row>
        <row r="203">
          <cell r="A203" t="str">
            <v>部屋ごとの利用件数_浴室・プール1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GY203">
            <v>0</v>
          </cell>
          <cell r="GZ203">
            <v>0</v>
          </cell>
          <cell r="HA203">
            <v>0</v>
          </cell>
          <cell r="HB203">
            <v>0</v>
          </cell>
          <cell r="HC203">
            <v>0</v>
          </cell>
          <cell r="HD203">
            <v>0</v>
          </cell>
          <cell r="HE203">
            <v>0</v>
          </cell>
          <cell r="HF203">
            <v>0</v>
          </cell>
          <cell r="HG203">
            <v>0</v>
          </cell>
          <cell r="HH203">
            <v>0</v>
          </cell>
          <cell r="HI203">
            <v>0</v>
          </cell>
          <cell r="HJ203">
            <v>0</v>
          </cell>
          <cell r="HK203">
            <v>0</v>
          </cell>
          <cell r="HL203">
            <v>0</v>
          </cell>
          <cell r="HM203">
            <v>0</v>
          </cell>
          <cell r="HN203">
            <v>0</v>
          </cell>
          <cell r="HO203">
            <v>0</v>
          </cell>
          <cell r="HP203">
            <v>0</v>
          </cell>
          <cell r="HQ203">
            <v>0</v>
          </cell>
          <cell r="HR203">
            <v>0</v>
          </cell>
          <cell r="HS203">
            <v>0</v>
          </cell>
          <cell r="HT203">
            <v>0</v>
          </cell>
          <cell r="HU203">
            <v>0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0</v>
          </cell>
          <cell r="IG203">
            <v>0</v>
          </cell>
          <cell r="IH203">
            <v>0</v>
          </cell>
        </row>
        <row r="204">
          <cell r="A204" t="str">
            <v>部屋ごとの利用件数_浴室・プール2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GY204">
            <v>0</v>
          </cell>
          <cell r="GZ204">
            <v>0</v>
          </cell>
          <cell r="HA204">
            <v>0</v>
          </cell>
          <cell r="HB204">
            <v>0</v>
          </cell>
          <cell r="HC204">
            <v>0</v>
          </cell>
          <cell r="HD204">
            <v>0</v>
          </cell>
          <cell r="HE204">
            <v>0</v>
          </cell>
          <cell r="HF204">
            <v>0</v>
          </cell>
          <cell r="HG204">
            <v>0</v>
          </cell>
          <cell r="HH204">
            <v>0</v>
          </cell>
          <cell r="HI204">
            <v>0</v>
          </cell>
          <cell r="HJ204">
            <v>0</v>
          </cell>
          <cell r="HK204">
            <v>0</v>
          </cell>
          <cell r="HL204">
            <v>0</v>
          </cell>
          <cell r="HM204">
            <v>0</v>
          </cell>
          <cell r="HN204">
            <v>0</v>
          </cell>
          <cell r="HO204">
            <v>0</v>
          </cell>
          <cell r="HP204">
            <v>0</v>
          </cell>
          <cell r="HQ204">
            <v>0</v>
          </cell>
          <cell r="HR204">
            <v>0</v>
          </cell>
          <cell r="HS204">
            <v>0</v>
          </cell>
          <cell r="HT204">
            <v>0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0</v>
          </cell>
        </row>
        <row r="205">
          <cell r="A205" t="str">
            <v>部屋ごとの利用件数_浴室・プール3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GY205">
            <v>0</v>
          </cell>
          <cell r="GZ205">
            <v>0</v>
          </cell>
          <cell r="HA205">
            <v>0</v>
          </cell>
          <cell r="HB205">
            <v>0</v>
          </cell>
          <cell r="HC205">
            <v>0</v>
          </cell>
          <cell r="HD205">
            <v>0</v>
          </cell>
          <cell r="HE205">
            <v>0</v>
          </cell>
          <cell r="HF205">
            <v>0</v>
          </cell>
          <cell r="HG205">
            <v>0</v>
          </cell>
          <cell r="HH205">
            <v>0</v>
          </cell>
          <cell r="HI205">
            <v>0</v>
          </cell>
          <cell r="HJ205">
            <v>0</v>
          </cell>
          <cell r="HK205">
            <v>0</v>
          </cell>
          <cell r="HL205">
            <v>0</v>
          </cell>
          <cell r="HM205">
            <v>0</v>
          </cell>
          <cell r="HN205">
            <v>0</v>
          </cell>
          <cell r="HO205">
            <v>0</v>
          </cell>
          <cell r="HP205">
            <v>0</v>
          </cell>
          <cell r="HQ205">
            <v>0</v>
          </cell>
          <cell r="HR205">
            <v>0</v>
          </cell>
          <cell r="HS205">
            <v>0</v>
          </cell>
          <cell r="HT205">
            <v>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0</v>
          </cell>
          <cell r="IG205">
            <v>0</v>
          </cell>
          <cell r="IH205">
            <v>0</v>
          </cell>
        </row>
        <row r="206">
          <cell r="A206" t="str">
            <v>部屋ごとの利用件数_浴室・プール4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>
            <v>0</v>
          </cell>
          <cell r="HN206">
            <v>0</v>
          </cell>
          <cell r="HO206">
            <v>0</v>
          </cell>
          <cell r="HP206">
            <v>0</v>
          </cell>
          <cell r="HQ206">
            <v>0</v>
          </cell>
          <cell r="HR206">
            <v>0</v>
          </cell>
          <cell r="HS206">
            <v>0</v>
          </cell>
          <cell r="HT206">
            <v>0</v>
          </cell>
          <cell r="HU206">
            <v>0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0</v>
          </cell>
          <cell r="IF206">
            <v>0</v>
          </cell>
          <cell r="IG206">
            <v>0</v>
          </cell>
          <cell r="IH206">
            <v>0</v>
          </cell>
        </row>
        <row r="207">
          <cell r="A207" t="str">
            <v>部屋ごとの利用件数_浴室・プール5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0</v>
          </cell>
          <cell r="HA207">
            <v>0</v>
          </cell>
          <cell r="HB207">
            <v>0</v>
          </cell>
          <cell r="HC207">
            <v>0</v>
          </cell>
          <cell r="HD207">
            <v>0</v>
          </cell>
          <cell r="HE207">
            <v>0</v>
          </cell>
          <cell r="HF207">
            <v>0</v>
          </cell>
          <cell r="HG207">
            <v>0</v>
          </cell>
          <cell r="HH207">
            <v>0</v>
          </cell>
          <cell r="HI207">
            <v>0</v>
          </cell>
          <cell r="HJ207">
            <v>0</v>
          </cell>
          <cell r="HK207">
            <v>0</v>
          </cell>
          <cell r="HL207">
            <v>0</v>
          </cell>
          <cell r="HM207">
            <v>0</v>
          </cell>
          <cell r="HN207">
            <v>0</v>
          </cell>
          <cell r="HO207">
            <v>0</v>
          </cell>
          <cell r="HP207">
            <v>0</v>
          </cell>
          <cell r="HQ207">
            <v>0</v>
          </cell>
          <cell r="HR207">
            <v>0</v>
          </cell>
          <cell r="HS207">
            <v>0</v>
          </cell>
          <cell r="HT207">
            <v>0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0</v>
          </cell>
          <cell r="IF207">
            <v>0</v>
          </cell>
          <cell r="IG207">
            <v>0</v>
          </cell>
          <cell r="IH207">
            <v>0</v>
          </cell>
        </row>
        <row r="208">
          <cell r="A208" t="str">
            <v>部屋ごとの利用件数_保育室1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0</v>
          </cell>
          <cell r="HA208">
            <v>0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0</v>
          </cell>
          <cell r="HH208">
            <v>0</v>
          </cell>
          <cell r="HI208">
            <v>0</v>
          </cell>
          <cell r="HJ208">
            <v>0</v>
          </cell>
          <cell r="HK208">
            <v>0</v>
          </cell>
          <cell r="HL208">
            <v>0</v>
          </cell>
          <cell r="HM208">
            <v>0</v>
          </cell>
          <cell r="HN208">
            <v>0</v>
          </cell>
          <cell r="HO208">
            <v>0</v>
          </cell>
          <cell r="HP208">
            <v>0</v>
          </cell>
          <cell r="HQ208">
            <v>0</v>
          </cell>
          <cell r="HR208">
            <v>0</v>
          </cell>
          <cell r="HS208">
            <v>0</v>
          </cell>
          <cell r="HT208">
            <v>0</v>
          </cell>
          <cell r="HU208">
            <v>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0</v>
          </cell>
          <cell r="IG208">
            <v>0</v>
          </cell>
          <cell r="IH208">
            <v>0</v>
          </cell>
        </row>
        <row r="209">
          <cell r="A209" t="str">
            <v>部屋ごとの利用件数_保育室2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  <cell r="HC209">
            <v>0</v>
          </cell>
          <cell r="HD209">
            <v>0</v>
          </cell>
          <cell r="HE209">
            <v>0</v>
          </cell>
          <cell r="HF209">
            <v>0</v>
          </cell>
          <cell r="HG209">
            <v>0</v>
          </cell>
          <cell r="HH209">
            <v>0</v>
          </cell>
          <cell r="HI209">
            <v>0</v>
          </cell>
          <cell r="HJ209">
            <v>0</v>
          </cell>
          <cell r="HK209">
            <v>0</v>
          </cell>
          <cell r="HL209">
            <v>0</v>
          </cell>
          <cell r="HM209">
            <v>0</v>
          </cell>
          <cell r="HN209">
            <v>0</v>
          </cell>
          <cell r="HO209">
            <v>0</v>
          </cell>
          <cell r="HP209">
            <v>0</v>
          </cell>
          <cell r="HQ209">
            <v>0</v>
          </cell>
          <cell r="HR209">
            <v>0</v>
          </cell>
          <cell r="HS209">
            <v>0</v>
          </cell>
          <cell r="HT209">
            <v>0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0</v>
          </cell>
        </row>
        <row r="210">
          <cell r="A210" t="str">
            <v>部屋ごとの利用件数_保育室3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>
            <v>0</v>
          </cell>
          <cell r="HB210">
            <v>0</v>
          </cell>
          <cell r="HC210">
            <v>0</v>
          </cell>
          <cell r="HD210">
            <v>0</v>
          </cell>
          <cell r="HE210">
            <v>0</v>
          </cell>
          <cell r="HF210">
            <v>0</v>
          </cell>
          <cell r="HG210">
            <v>0</v>
          </cell>
          <cell r="HH210">
            <v>0</v>
          </cell>
          <cell r="HI210">
            <v>0</v>
          </cell>
          <cell r="HJ210">
            <v>0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0</v>
          </cell>
          <cell r="HP210">
            <v>0</v>
          </cell>
          <cell r="HQ210">
            <v>0</v>
          </cell>
          <cell r="HR210">
            <v>0</v>
          </cell>
          <cell r="HS210">
            <v>0</v>
          </cell>
          <cell r="HT210">
            <v>0</v>
          </cell>
          <cell r="HU210">
            <v>0</v>
          </cell>
          <cell r="HV210">
            <v>0</v>
          </cell>
          <cell r="HW210">
            <v>0</v>
          </cell>
          <cell r="HX210">
            <v>0</v>
          </cell>
          <cell r="HY210">
            <v>0</v>
          </cell>
          <cell r="HZ210">
            <v>0</v>
          </cell>
          <cell r="IA210">
            <v>0</v>
          </cell>
          <cell r="IB210">
            <v>0</v>
          </cell>
          <cell r="IC210">
            <v>0</v>
          </cell>
          <cell r="ID210">
            <v>0</v>
          </cell>
          <cell r="IE210">
            <v>0</v>
          </cell>
          <cell r="IF210">
            <v>0</v>
          </cell>
          <cell r="IG210">
            <v>0</v>
          </cell>
          <cell r="IH210">
            <v>0</v>
          </cell>
        </row>
        <row r="211">
          <cell r="A211" t="str">
            <v>部屋ごとの利用件数_保育室4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</row>
        <row r="212">
          <cell r="A212" t="str">
            <v>部屋ごとの利用件数_保育室5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GY212">
            <v>0</v>
          </cell>
          <cell r="GZ212">
            <v>0</v>
          </cell>
          <cell r="HA212">
            <v>0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H212">
            <v>0</v>
          </cell>
          <cell r="HI212">
            <v>0</v>
          </cell>
          <cell r="HJ212">
            <v>0</v>
          </cell>
          <cell r="HK212">
            <v>0</v>
          </cell>
          <cell r="HL212">
            <v>0</v>
          </cell>
          <cell r="HM212">
            <v>0</v>
          </cell>
          <cell r="HN212">
            <v>0</v>
          </cell>
          <cell r="HO212">
            <v>0</v>
          </cell>
          <cell r="HP212">
            <v>0</v>
          </cell>
          <cell r="HQ212">
            <v>0</v>
          </cell>
          <cell r="HR212">
            <v>0</v>
          </cell>
          <cell r="HS212">
            <v>0</v>
          </cell>
          <cell r="HT212">
            <v>0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0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0</v>
          </cell>
        </row>
        <row r="213">
          <cell r="A213" t="str">
            <v>部屋ごとの利用件数_事務室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GY213">
            <v>0</v>
          </cell>
          <cell r="GZ213">
            <v>0</v>
          </cell>
          <cell r="HA213">
            <v>0</v>
          </cell>
          <cell r="HB213">
            <v>0</v>
          </cell>
          <cell r="HC213">
            <v>0</v>
          </cell>
          <cell r="HD213">
            <v>0</v>
          </cell>
          <cell r="HE213">
            <v>0</v>
          </cell>
          <cell r="HF213">
            <v>0</v>
          </cell>
          <cell r="HG213">
            <v>0</v>
          </cell>
          <cell r="HH213">
            <v>0</v>
          </cell>
          <cell r="HI213">
            <v>0</v>
          </cell>
          <cell r="HJ213">
            <v>0</v>
          </cell>
          <cell r="HK213">
            <v>0</v>
          </cell>
          <cell r="HL213">
            <v>0</v>
          </cell>
          <cell r="HM213">
            <v>0</v>
          </cell>
          <cell r="HN213">
            <v>0</v>
          </cell>
          <cell r="HO213">
            <v>0</v>
          </cell>
          <cell r="HP213">
            <v>0</v>
          </cell>
          <cell r="HQ213">
            <v>0</v>
          </cell>
          <cell r="HR213">
            <v>0</v>
          </cell>
          <cell r="HS213">
            <v>953</v>
          </cell>
          <cell r="HT213">
            <v>0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0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0</v>
          </cell>
        </row>
        <row r="214">
          <cell r="A214" t="str">
            <v>部屋ごとの利用件数_その他共用部等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>
            <v>0</v>
          </cell>
          <cell r="HB214">
            <v>0</v>
          </cell>
          <cell r="HC214">
            <v>0</v>
          </cell>
          <cell r="HD214">
            <v>0</v>
          </cell>
          <cell r="HE214">
            <v>0</v>
          </cell>
          <cell r="HF214">
            <v>0</v>
          </cell>
          <cell r="HG214">
            <v>0</v>
          </cell>
          <cell r="HH214">
            <v>0</v>
          </cell>
          <cell r="HI214">
            <v>0</v>
          </cell>
          <cell r="HJ214">
            <v>0</v>
          </cell>
          <cell r="HK214">
            <v>0</v>
          </cell>
          <cell r="HL214">
            <v>0</v>
          </cell>
          <cell r="HM214">
            <v>0</v>
          </cell>
          <cell r="HN214">
            <v>0</v>
          </cell>
          <cell r="HO214">
            <v>0</v>
          </cell>
          <cell r="HP214">
            <v>0</v>
          </cell>
          <cell r="HQ214">
            <v>0</v>
          </cell>
          <cell r="HR214">
            <v>0</v>
          </cell>
          <cell r="HS214">
            <v>0</v>
          </cell>
          <cell r="HT214">
            <v>0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</row>
        <row r="215">
          <cell r="A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0</v>
          </cell>
          <cell r="GV215">
            <v>0</v>
          </cell>
          <cell r="GW215">
            <v>0</v>
          </cell>
          <cell r="GX215">
            <v>0</v>
          </cell>
          <cell r="GY215">
            <v>0</v>
          </cell>
          <cell r="GZ215">
            <v>0</v>
          </cell>
          <cell r="HA215">
            <v>0</v>
          </cell>
          <cell r="HB215">
            <v>0</v>
          </cell>
          <cell r="HC215">
            <v>0</v>
          </cell>
          <cell r="HD215">
            <v>0</v>
          </cell>
          <cell r="HE215">
            <v>0</v>
          </cell>
          <cell r="HF215">
            <v>0</v>
          </cell>
          <cell r="HG215">
            <v>0</v>
          </cell>
          <cell r="HH215">
            <v>0</v>
          </cell>
          <cell r="HI215">
            <v>0</v>
          </cell>
          <cell r="HJ215">
            <v>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0</v>
          </cell>
          <cell r="HQ215">
            <v>398</v>
          </cell>
          <cell r="HR215">
            <v>0</v>
          </cell>
          <cell r="HS215">
            <v>953</v>
          </cell>
          <cell r="HT215">
            <v>0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0</v>
          </cell>
        </row>
        <row r="216">
          <cell r="A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U216">
            <v>0</v>
          </cell>
          <cell r="GV216">
            <v>0</v>
          </cell>
          <cell r="GW216">
            <v>0</v>
          </cell>
          <cell r="GX216">
            <v>0</v>
          </cell>
          <cell r="GY216">
            <v>0</v>
          </cell>
          <cell r="GZ216">
            <v>0</v>
          </cell>
          <cell r="HA216">
            <v>0</v>
          </cell>
          <cell r="HB216">
            <v>0</v>
          </cell>
          <cell r="HC216">
            <v>0</v>
          </cell>
          <cell r="HD216">
            <v>0</v>
          </cell>
          <cell r="HE216">
            <v>0</v>
          </cell>
          <cell r="HF216">
            <v>0</v>
          </cell>
          <cell r="HG216">
            <v>0</v>
          </cell>
          <cell r="HH216">
            <v>0</v>
          </cell>
          <cell r="HI216">
            <v>0</v>
          </cell>
          <cell r="HJ216">
            <v>0</v>
          </cell>
          <cell r="HK216">
            <v>0</v>
          </cell>
          <cell r="HL216">
            <v>0</v>
          </cell>
          <cell r="HM216">
            <v>0</v>
          </cell>
          <cell r="HN216">
            <v>0</v>
          </cell>
          <cell r="HO216">
            <v>0</v>
          </cell>
          <cell r="HP216">
            <v>0</v>
          </cell>
          <cell r="HQ216">
            <v>0</v>
          </cell>
          <cell r="HR216">
            <v>0</v>
          </cell>
          <cell r="HS216">
            <v>0</v>
          </cell>
          <cell r="HT216">
            <v>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0</v>
          </cell>
          <cell r="IC216">
            <v>0</v>
          </cell>
          <cell r="ID216">
            <v>0</v>
          </cell>
          <cell r="IE216">
            <v>0</v>
          </cell>
          <cell r="IF216">
            <v>0</v>
          </cell>
          <cell r="IG216">
            <v>0</v>
          </cell>
          <cell r="IH216">
            <v>0</v>
          </cell>
        </row>
        <row r="217">
          <cell r="A217" t="str">
            <v>部屋ごとの利用コマ数_ホール1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162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285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884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</row>
        <row r="218">
          <cell r="A218" t="str">
            <v>部屋ごとの利用コマ数_ホール2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</row>
        <row r="219">
          <cell r="A219" t="str">
            <v>部屋ごとの利用コマ数_ホール3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</row>
        <row r="220">
          <cell r="A220" t="str">
            <v>部屋ごとの利用コマ数_ホール4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</row>
        <row r="221">
          <cell r="A221" t="str">
            <v>部屋ごとの利用コマ数_ホール5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</row>
        <row r="222">
          <cell r="A222" t="str">
            <v>部屋ごとの利用コマ数_ステージ1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0</v>
          </cell>
          <cell r="GY222">
            <v>0</v>
          </cell>
          <cell r="GZ222">
            <v>0</v>
          </cell>
          <cell r="HA222">
            <v>0</v>
          </cell>
          <cell r="HB222">
            <v>0</v>
          </cell>
          <cell r="HC222">
            <v>0</v>
          </cell>
          <cell r="HD222">
            <v>0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0</v>
          </cell>
          <cell r="HP222">
            <v>0</v>
          </cell>
          <cell r="HQ222">
            <v>0</v>
          </cell>
          <cell r="HR222">
            <v>0</v>
          </cell>
          <cell r="HS222">
            <v>0</v>
          </cell>
          <cell r="HT222">
            <v>0</v>
          </cell>
          <cell r="HU222">
            <v>0</v>
          </cell>
          <cell r="HV222">
            <v>0</v>
          </cell>
          <cell r="HW222">
            <v>0</v>
          </cell>
          <cell r="HX222">
            <v>0</v>
          </cell>
          <cell r="HY222">
            <v>0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0</v>
          </cell>
        </row>
        <row r="223">
          <cell r="A223" t="str">
            <v>部屋ごとの利用コマ数_ステージ2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0</v>
          </cell>
          <cell r="GY223">
            <v>0</v>
          </cell>
          <cell r="GZ223">
            <v>0</v>
          </cell>
          <cell r="HA223">
            <v>0</v>
          </cell>
          <cell r="HB223">
            <v>0</v>
          </cell>
          <cell r="HC223">
            <v>0</v>
          </cell>
          <cell r="HD223">
            <v>0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0</v>
          </cell>
          <cell r="HP223">
            <v>0</v>
          </cell>
          <cell r="HQ223">
            <v>0</v>
          </cell>
          <cell r="HR223">
            <v>0</v>
          </cell>
          <cell r="HS223">
            <v>0</v>
          </cell>
          <cell r="HT223">
            <v>0</v>
          </cell>
          <cell r="HU223">
            <v>0</v>
          </cell>
          <cell r="HV223">
            <v>0</v>
          </cell>
          <cell r="HW223">
            <v>0</v>
          </cell>
          <cell r="HX223">
            <v>0</v>
          </cell>
          <cell r="HY223">
            <v>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0</v>
          </cell>
          <cell r="IF223">
            <v>0</v>
          </cell>
          <cell r="IG223">
            <v>0</v>
          </cell>
          <cell r="IH223">
            <v>0</v>
          </cell>
        </row>
        <row r="224">
          <cell r="A224" t="str">
            <v>部屋ごとの利用コマ数_ステージ3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0</v>
          </cell>
          <cell r="HR224">
            <v>0</v>
          </cell>
          <cell r="HS224">
            <v>0</v>
          </cell>
          <cell r="HT224">
            <v>0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0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0</v>
          </cell>
        </row>
        <row r="225">
          <cell r="A225" t="str">
            <v>部屋ごとの利用コマ数_ステージ4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U225">
            <v>0</v>
          </cell>
          <cell r="GV225">
            <v>0</v>
          </cell>
          <cell r="GW225">
            <v>0</v>
          </cell>
          <cell r="GX225">
            <v>0</v>
          </cell>
          <cell r="GY225">
            <v>0</v>
          </cell>
          <cell r="GZ225">
            <v>0</v>
          </cell>
          <cell r="HA225">
            <v>0</v>
          </cell>
          <cell r="HB225">
            <v>0</v>
          </cell>
          <cell r="HC225">
            <v>0</v>
          </cell>
          <cell r="HD225">
            <v>0</v>
          </cell>
          <cell r="HE225">
            <v>0</v>
          </cell>
          <cell r="HF225">
            <v>0</v>
          </cell>
          <cell r="HG225">
            <v>0</v>
          </cell>
          <cell r="HH225">
            <v>0</v>
          </cell>
          <cell r="HI225">
            <v>0</v>
          </cell>
          <cell r="HJ225">
            <v>0</v>
          </cell>
          <cell r="HK225">
            <v>0</v>
          </cell>
          <cell r="HL225">
            <v>0</v>
          </cell>
          <cell r="HM225">
            <v>0</v>
          </cell>
          <cell r="HN225">
            <v>0</v>
          </cell>
          <cell r="HO225">
            <v>0</v>
          </cell>
          <cell r="HP225">
            <v>0</v>
          </cell>
          <cell r="HQ225">
            <v>0</v>
          </cell>
          <cell r="HR225">
            <v>0</v>
          </cell>
          <cell r="HS225">
            <v>0</v>
          </cell>
          <cell r="HT225">
            <v>0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0</v>
          </cell>
          <cell r="IC225">
            <v>0</v>
          </cell>
          <cell r="ID225">
            <v>0</v>
          </cell>
          <cell r="IE225">
            <v>0</v>
          </cell>
          <cell r="IF225">
            <v>0</v>
          </cell>
          <cell r="IG225">
            <v>0</v>
          </cell>
          <cell r="IH225">
            <v>0</v>
          </cell>
        </row>
        <row r="226">
          <cell r="A226" t="str">
            <v>部屋ごとの利用コマ数_ステージ5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0</v>
          </cell>
          <cell r="GY226">
            <v>0</v>
          </cell>
          <cell r="GZ226">
            <v>0</v>
          </cell>
          <cell r="HA226">
            <v>0</v>
          </cell>
          <cell r="HB226">
            <v>0</v>
          </cell>
          <cell r="HC226">
            <v>0</v>
          </cell>
          <cell r="HD226">
            <v>0</v>
          </cell>
          <cell r="HE226">
            <v>0</v>
          </cell>
          <cell r="HF226">
            <v>0</v>
          </cell>
          <cell r="HG226">
            <v>0</v>
          </cell>
          <cell r="HH226">
            <v>0</v>
          </cell>
          <cell r="HI226">
            <v>0</v>
          </cell>
          <cell r="HJ226">
            <v>0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0</v>
          </cell>
          <cell r="HP226">
            <v>0</v>
          </cell>
          <cell r="HQ226">
            <v>0</v>
          </cell>
          <cell r="HR226">
            <v>0</v>
          </cell>
          <cell r="HS226">
            <v>0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0</v>
          </cell>
          <cell r="IF226">
            <v>0</v>
          </cell>
          <cell r="IG226">
            <v>0</v>
          </cell>
          <cell r="IH226">
            <v>0</v>
          </cell>
        </row>
        <row r="227">
          <cell r="A227" t="str">
            <v>部屋ごとの利用コマ数_控え室1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0</v>
          </cell>
          <cell r="GY227">
            <v>0</v>
          </cell>
          <cell r="GZ227">
            <v>0</v>
          </cell>
          <cell r="HA227">
            <v>0</v>
          </cell>
          <cell r="HB227">
            <v>0</v>
          </cell>
          <cell r="HC227">
            <v>0</v>
          </cell>
          <cell r="HD227">
            <v>0</v>
          </cell>
          <cell r="HE227">
            <v>0</v>
          </cell>
          <cell r="HF227">
            <v>0</v>
          </cell>
          <cell r="HG227">
            <v>0</v>
          </cell>
          <cell r="HH227">
            <v>0</v>
          </cell>
          <cell r="HI227">
            <v>0</v>
          </cell>
          <cell r="HJ227">
            <v>0</v>
          </cell>
          <cell r="HK227">
            <v>0</v>
          </cell>
          <cell r="HL227">
            <v>0</v>
          </cell>
          <cell r="HM227">
            <v>0</v>
          </cell>
          <cell r="HN227">
            <v>0</v>
          </cell>
          <cell r="HO227">
            <v>0</v>
          </cell>
          <cell r="HP227">
            <v>0</v>
          </cell>
          <cell r="HQ227">
            <v>0</v>
          </cell>
          <cell r="HR227">
            <v>0</v>
          </cell>
          <cell r="HS227">
            <v>0</v>
          </cell>
          <cell r="HT227">
            <v>0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0</v>
          </cell>
        </row>
        <row r="228">
          <cell r="A228" t="str">
            <v>部屋ごとの利用コマ数_控え室2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0</v>
          </cell>
          <cell r="GV228">
            <v>0</v>
          </cell>
          <cell r="GW228">
            <v>0</v>
          </cell>
          <cell r="GX228">
            <v>0</v>
          </cell>
          <cell r="GY228">
            <v>0</v>
          </cell>
          <cell r="GZ228">
            <v>0</v>
          </cell>
          <cell r="HA228">
            <v>0</v>
          </cell>
          <cell r="HB228">
            <v>0</v>
          </cell>
          <cell r="HC228">
            <v>0</v>
          </cell>
          <cell r="HD228">
            <v>0</v>
          </cell>
          <cell r="HE228">
            <v>0</v>
          </cell>
          <cell r="HF228">
            <v>0</v>
          </cell>
          <cell r="HG228">
            <v>0</v>
          </cell>
          <cell r="HH228">
            <v>0</v>
          </cell>
          <cell r="HI228">
            <v>0</v>
          </cell>
          <cell r="HJ228">
            <v>0</v>
          </cell>
          <cell r="HK228">
            <v>0</v>
          </cell>
          <cell r="HL228">
            <v>0</v>
          </cell>
          <cell r="HM228">
            <v>0</v>
          </cell>
          <cell r="HN228">
            <v>0</v>
          </cell>
          <cell r="HO228">
            <v>0</v>
          </cell>
          <cell r="HP228">
            <v>0</v>
          </cell>
          <cell r="HQ228">
            <v>0</v>
          </cell>
          <cell r="HR228">
            <v>0</v>
          </cell>
          <cell r="HS228">
            <v>0</v>
          </cell>
          <cell r="HT228">
            <v>0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0</v>
          </cell>
          <cell r="IF228">
            <v>0</v>
          </cell>
          <cell r="IG228">
            <v>0</v>
          </cell>
          <cell r="IH228">
            <v>0</v>
          </cell>
        </row>
        <row r="229">
          <cell r="A229" t="str">
            <v>部屋ごとの利用コマ数_控え室3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0</v>
          </cell>
          <cell r="HR229">
            <v>0</v>
          </cell>
          <cell r="HS229">
            <v>0</v>
          </cell>
          <cell r="HT229">
            <v>0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0</v>
          </cell>
        </row>
        <row r="230">
          <cell r="A230" t="str">
            <v>部屋ごとの利用コマ数_控え室4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0</v>
          </cell>
          <cell r="HR230">
            <v>0</v>
          </cell>
          <cell r="HS230">
            <v>0</v>
          </cell>
          <cell r="HT230">
            <v>0</v>
          </cell>
          <cell r="HU230">
            <v>0</v>
          </cell>
          <cell r="HV230">
            <v>0</v>
          </cell>
          <cell r="HW230">
            <v>0</v>
          </cell>
          <cell r="HX230">
            <v>0</v>
          </cell>
          <cell r="HY230">
            <v>0</v>
          </cell>
          <cell r="HZ230">
            <v>0</v>
          </cell>
          <cell r="IA230">
            <v>0</v>
          </cell>
          <cell r="IB230">
            <v>0</v>
          </cell>
          <cell r="IC230">
            <v>0</v>
          </cell>
          <cell r="ID230">
            <v>0</v>
          </cell>
          <cell r="IE230">
            <v>0</v>
          </cell>
          <cell r="IF230">
            <v>0</v>
          </cell>
          <cell r="IG230">
            <v>0</v>
          </cell>
          <cell r="IH230">
            <v>0</v>
          </cell>
        </row>
        <row r="231">
          <cell r="A231" t="str">
            <v>部屋ごとの利用コマ数_控え室5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0</v>
          </cell>
          <cell r="GX231">
            <v>0</v>
          </cell>
          <cell r="GY231">
            <v>0</v>
          </cell>
          <cell r="GZ231">
            <v>0</v>
          </cell>
          <cell r="HA231">
            <v>0</v>
          </cell>
          <cell r="HB231">
            <v>0</v>
          </cell>
          <cell r="HC231">
            <v>0</v>
          </cell>
          <cell r="HD231">
            <v>0</v>
          </cell>
          <cell r="HE231">
            <v>0</v>
          </cell>
          <cell r="HF231">
            <v>0</v>
          </cell>
          <cell r="HG231">
            <v>0</v>
          </cell>
          <cell r="HH231">
            <v>0</v>
          </cell>
          <cell r="HI231">
            <v>0</v>
          </cell>
          <cell r="HJ231">
            <v>0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0</v>
          </cell>
          <cell r="HP231">
            <v>0</v>
          </cell>
          <cell r="HQ231">
            <v>0</v>
          </cell>
          <cell r="HR231">
            <v>0</v>
          </cell>
          <cell r="HS231">
            <v>0</v>
          </cell>
          <cell r="HT231">
            <v>0</v>
          </cell>
          <cell r="HU231">
            <v>0</v>
          </cell>
          <cell r="HV231">
            <v>0</v>
          </cell>
          <cell r="HW231">
            <v>0</v>
          </cell>
          <cell r="HX231">
            <v>0</v>
          </cell>
          <cell r="HY231">
            <v>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0</v>
          </cell>
        </row>
        <row r="232">
          <cell r="A232" t="str">
            <v>部屋ごとの利用コマ数_ホワイエ・ロビー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0</v>
          </cell>
          <cell r="GV232">
            <v>0</v>
          </cell>
          <cell r="GW232">
            <v>0</v>
          </cell>
          <cell r="GX232">
            <v>0</v>
          </cell>
          <cell r="GY232">
            <v>0</v>
          </cell>
          <cell r="GZ232">
            <v>0</v>
          </cell>
          <cell r="HA232">
            <v>0</v>
          </cell>
          <cell r="HB232">
            <v>0</v>
          </cell>
          <cell r="HC232">
            <v>0</v>
          </cell>
          <cell r="HD232">
            <v>0</v>
          </cell>
          <cell r="HE232">
            <v>0</v>
          </cell>
          <cell r="HF232">
            <v>0</v>
          </cell>
          <cell r="HG232">
            <v>0</v>
          </cell>
          <cell r="HH232">
            <v>0</v>
          </cell>
          <cell r="HI232">
            <v>0</v>
          </cell>
          <cell r="HJ232">
            <v>0</v>
          </cell>
          <cell r="HK232">
            <v>0</v>
          </cell>
          <cell r="HL232">
            <v>0</v>
          </cell>
          <cell r="HM232">
            <v>0</v>
          </cell>
          <cell r="HN232">
            <v>0</v>
          </cell>
          <cell r="HO232">
            <v>0</v>
          </cell>
          <cell r="HP232">
            <v>0</v>
          </cell>
          <cell r="HQ232">
            <v>0</v>
          </cell>
          <cell r="HR232">
            <v>0</v>
          </cell>
          <cell r="HS232">
            <v>0</v>
          </cell>
          <cell r="HT232">
            <v>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0</v>
          </cell>
          <cell r="IF232">
            <v>0</v>
          </cell>
          <cell r="IG232">
            <v>0</v>
          </cell>
          <cell r="IH232">
            <v>0</v>
          </cell>
        </row>
        <row r="233">
          <cell r="A233" t="str">
            <v>部屋ごとの利用コマ数_講堂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V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0</v>
          </cell>
          <cell r="HA233">
            <v>0</v>
          </cell>
          <cell r="HB233">
            <v>0</v>
          </cell>
          <cell r="HC233">
            <v>0</v>
          </cell>
          <cell r="HD233">
            <v>0</v>
          </cell>
          <cell r="HE233">
            <v>0</v>
          </cell>
          <cell r="HF233">
            <v>0</v>
          </cell>
          <cell r="HG233">
            <v>0</v>
          </cell>
          <cell r="HH233">
            <v>0</v>
          </cell>
          <cell r="HI233">
            <v>0</v>
          </cell>
          <cell r="HJ233">
            <v>0</v>
          </cell>
          <cell r="HK233">
            <v>0</v>
          </cell>
          <cell r="HL233">
            <v>0</v>
          </cell>
          <cell r="HM233">
            <v>0</v>
          </cell>
          <cell r="HN233">
            <v>0</v>
          </cell>
          <cell r="HO233">
            <v>0</v>
          </cell>
          <cell r="HP233">
            <v>0</v>
          </cell>
          <cell r="HQ233">
            <v>0</v>
          </cell>
          <cell r="HR233">
            <v>0</v>
          </cell>
          <cell r="HS233">
            <v>0</v>
          </cell>
          <cell r="HT233">
            <v>0</v>
          </cell>
          <cell r="HU233">
            <v>0</v>
          </cell>
          <cell r="HV233">
            <v>0</v>
          </cell>
          <cell r="HW233">
            <v>0</v>
          </cell>
          <cell r="HX233">
            <v>0</v>
          </cell>
          <cell r="HY233">
            <v>0</v>
          </cell>
          <cell r="HZ233">
            <v>0</v>
          </cell>
          <cell r="IA233">
            <v>0</v>
          </cell>
          <cell r="IB233">
            <v>0</v>
          </cell>
          <cell r="IC233">
            <v>0</v>
          </cell>
          <cell r="ID233">
            <v>0</v>
          </cell>
          <cell r="IE233">
            <v>0</v>
          </cell>
          <cell r="IF233">
            <v>0</v>
          </cell>
          <cell r="IG233">
            <v>0</v>
          </cell>
          <cell r="IH233">
            <v>0</v>
          </cell>
        </row>
        <row r="234">
          <cell r="A234" t="str">
            <v>部屋ごとの利用コマ数_会議室・講座室1</v>
          </cell>
          <cell r="E234">
            <v>1429</v>
          </cell>
          <cell r="F234">
            <v>761</v>
          </cell>
          <cell r="G234">
            <v>1353</v>
          </cell>
          <cell r="H234">
            <v>1391</v>
          </cell>
          <cell r="I234">
            <v>1235</v>
          </cell>
          <cell r="J234">
            <v>2031</v>
          </cell>
          <cell r="K234">
            <v>816</v>
          </cell>
          <cell r="L234">
            <v>879</v>
          </cell>
          <cell r="M234">
            <v>1841</v>
          </cell>
          <cell r="N234">
            <v>1217</v>
          </cell>
          <cell r="O234">
            <v>795</v>
          </cell>
          <cell r="P234">
            <v>360</v>
          </cell>
          <cell r="Q234">
            <v>1255</v>
          </cell>
          <cell r="R234">
            <v>0</v>
          </cell>
          <cell r="S234">
            <v>871</v>
          </cell>
          <cell r="T234">
            <v>888</v>
          </cell>
          <cell r="U234">
            <v>1752</v>
          </cell>
          <cell r="V234">
            <v>1146</v>
          </cell>
          <cell r="W234">
            <v>536</v>
          </cell>
          <cell r="X234">
            <v>374</v>
          </cell>
          <cell r="Y234">
            <v>712</v>
          </cell>
          <cell r="Z234">
            <v>1034</v>
          </cell>
          <cell r="AA234">
            <v>720</v>
          </cell>
          <cell r="AB234">
            <v>1568</v>
          </cell>
          <cell r="AC234">
            <v>1126</v>
          </cell>
          <cell r="AD234">
            <v>1084</v>
          </cell>
          <cell r="AE234">
            <v>647</v>
          </cell>
          <cell r="AF234">
            <v>664</v>
          </cell>
          <cell r="AG234">
            <v>411</v>
          </cell>
          <cell r="AH234">
            <v>923</v>
          </cell>
          <cell r="AI234">
            <v>718</v>
          </cell>
          <cell r="AJ234">
            <v>586</v>
          </cell>
          <cell r="AK234">
            <v>681</v>
          </cell>
          <cell r="AL234">
            <v>775</v>
          </cell>
          <cell r="AM234">
            <v>294</v>
          </cell>
          <cell r="AN234">
            <v>551</v>
          </cell>
          <cell r="AO234">
            <v>759</v>
          </cell>
          <cell r="AP234">
            <v>1162</v>
          </cell>
          <cell r="AQ234">
            <v>1544</v>
          </cell>
          <cell r="AR234">
            <v>451</v>
          </cell>
          <cell r="AS234">
            <v>560</v>
          </cell>
          <cell r="AT234">
            <v>1012</v>
          </cell>
          <cell r="AU234">
            <v>947</v>
          </cell>
          <cell r="AV234">
            <v>863</v>
          </cell>
          <cell r="AW234">
            <v>1113</v>
          </cell>
          <cell r="AX234">
            <v>866</v>
          </cell>
          <cell r="AY234">
            <v>401</v>
          </cell>
          <cell r="AZ234">
            <v>814</v>
          </cell>
          <cell r="BA234">
            <v>1141</v>
          </cell>
          <cell r="BB234">
            <v>554</v>
          </cell>
          <cell r="BC234">
            <v>843</v>
          </cell>
          <cell r="BD234">
            <v>964</v>
          </cell>
          <cell r="BE234">
            <v>995</v>
          </cell>
          <cell r="BF234">
            <v>712</v>
          </cell>
          <cell r="BG234">
            <v>672</v>
          </cell>
          <cell r="BH234">
            <v>885</v>
          </cell>
          <cell r="BI234">
            <v>377</v>
          </cell>
          <cell r="BJ234">
            <v>670</v>
          </cell>
          <cell r="BK234">
            <v>1241</v>
          </cell>
          <cell r="BL234">
            <v>640</v>
          </cell>
          <cell r="BM234">
            <v>753</v>
          </cell>
          <cell r="BN234">
            <v>544</v>
          </cell>
          <cell r="BO234">
            <v>763</v>
          </cell>
          <cell r="BP234">
            <v>367</v>
          </cell>
          <cell r="BQ234">
            <v>541</v>
          </cell>
          <cell r="BR234">
            <v>647</v>
          </cell>
          <cell r="BS234">
            <v>619</v>
          </cell>
          <cell r="BT234">
            <v>360</v>
          </cell>
          <cell r="BU234">
            <v>378</v>
          </cell>
          <cell r="BV234">
            <v>560</v>
          </cell>
          <cell r="BW234">
            <v>413</v>
          </cell>
          <cell r="BX234">
            <v>941</v>
          </cell>
          <cell r="BY234">
            <v>555</v>
          </cell>
          <cell r="BZ234">
            <v>990</v>
          </cell>
          <cell r="CA234">
            <v>419</v>
          </cell>
          <cell r="CB234">
            <v>1045</v>
          </cell>
          <cell r="CC234">
            <v>469</v>
          </cell>
          <cell r="CD234">
            <v>1828</v>
          </cell>
          <cell r="CE234">
            <v>546</v>
          </cell>
          <cell r="CF234">
            <v>635</v>
          </cell>
          <cell r="CG234">
            <v>366</v>
          </cell>
          <cell r="CH234">
            <v>1017</v>
          </cell>
          <cell r="CI234">
            <v>757</v>
          </cell>
          <cell r="CJ234">
            <v>372</v>
          </cell>
          <cell r="CK234">
            <v>772</v>
          </cell>
          <cell r="CL234">
            <v>1569</v>
          </cell>
          <cell r="CM234">
            <v>890</v>
          </cell>
          <cell r="CN234">
            <v>852</v>
          </cell>
          <cell r="CO234">
            <v>604</v>
          </cell>
          <cell r="CP234">
            <v>1097</v>
          </cell>
          <cell r="CQ234">
            <v>1202</v>
          </cell>
          <cell r="CR234">
            <v>436</v>
          </cell>
          <cell r="CS234">
            <v>1090</v>
          </cell>
          <cell r="CT234">
            <v>569</v>
          </cell>
          <cell r="CU234">
            <v>1105</v>
          </cell>
          <cell r="CV234">
            <v>723</v>
          </cell>
          <cell r="CW234">
            <v>300</v>
          </cell>
          <cell r="CX234">
            <v>541</v>
          </cell>
          <cell r="CY234">
            <v>610</v>
          </cell>
          <cell r="CZ234">
            <v>494</v>
          </cell>
          <cell r="DA234">
            <v>745</v>
          </cell>
          <cell r="DB234">
            <v>214</v>
          </cell>
          <cell r="DC234">
            <v>682</v>
          </cell>
          <cell r="DD234">
            <v>836</v>
          </cell>
          <cell r="DE234">
            <v>610</v>
          </cell>
          <cell r="DF234">
            <v>472</v>
          </cell>
          <cell r="DG234">
            <v>783</v>
          </cell>
          <cell r="DH234">
            <v>450</v>
          </cell>
          <cell r="DI234">
            <v>240</v>
          </cell>
          <cell r="DJ234">
            <v>293</v>
          </cell>
          <cell r="DK234">
            <v>682</v>
          </cell>
          <cell r="DL234">
            <v>390</v>
          </cell>
          <cell r="DM234">
            <v>630</v>
          </cell>
          <cell r="DN234">
            <v>665</v>
          </cell>
          <cell r="DO234">
            <v>509</v>
          </cell>
          <cell r="DP234">
            <v>615</v>
          </cell>
          <cell r="DQ234">
            <v>654</v>
          </cell>
          <cell r="DR234">
            <v>878</v>
          </cell>
          <cell r="DS234">
            <v>484</v>
          </cell>
          <cell r="DT234">
            <v>437</v>
          </cell>
          <cell r="DU234">
            <v>763</v>
          </cell>
          <cell r="DV234">
            <v>594</v>
          </cell>
          <cell r="DW234">
            <v>804</v>
          </cell>
          <cell r="DX234">
            <v>792</v>
          </cell>
          <cell r="DY234">
            <v>179</v>
          </cell>
          <cell r="DZ234">
            <v>682</v>
          </cell>
          <cell r="EA234">
            <v>579</v>
          </cell>
          <cell r="EB234">
            <v>751</v>
          </cell>
          <cell r="EC234">
            <v>924</v>
          </cell>
          <cell r="ED234">
            <v>246</v>
          </cell>
          <cell r="EE234">
            <v>1006</v>
          </cell>
          <cell r="EF234">
            <v>535</v>
          </cell>
          <cell r="EG234">
            <v>730</v>
          </cell>
          <cell r="EH234">
            <v>621</v>
          </cell>
          <cell r="EI234">
            <v>1008</v>
          </cell>
          <cell r="EJ234">
            <v>777</v>
          </cell>
          <cell r="EK234">
            <v>591</v>
          </cell>
          <cell r="EL234">
            <v>477</v>
          </cell>
          <cell r="EM234">
            <v>504</v>
          </cell>
          <cell r="EN234">
            <v>860</v>
          </cell>
          <cell r="EO234">
            <v>636</v>
          </cell>
          <cell r="EP234">
            <v>1562</v>
          </cell>
          <cell r="EQ234">
            <v>814</v>
          </cell>
          <cell r="ER234">
            <v>773</v>
          </cell>
          <cell r="ES234">
            <v>678</v>
          </cell>
          <cell r="ET234">
            <v>1683</v>
          </cell>
          <cell r="EU234">
            <v>1843</v>
          </cell>
          <cell r="EV234">
            <v>326</v>
          </cell>
          <cell r="EW234">
            <v>566</v>
          </cell>
          <cell r="EX234">
            <v>1350</v>
          </cell>
          <cell r="EY234">
            <v>414</v>
          </cell>
          <cell r="EZ234">
            <v>948</v>
          </cell>
          <cell r="FA234">
            <v>1088</v>
          </cell>
          <cell r="FB234">
            <v>754</v>
          </cell>
          <cell r="FC234">
            <v>506</v>
          </cell>
          <cell r="FD234">
            <v>924</v>
          </cell>
          <cell r="FE234">
            <v>1137</v>
          </cell>
          <cell r="FF234">
            <v>461</v>
          </cell>
          <cell r="FG234">
            <v>1858</v>
          </cell>
          <cell r="FH234">
            <v>1061</v>
          </cell>
          <cell r="FI234">
            <v>350</v>
          </cell>
          <cell r="FJ234">
            <v>349</v>
          </cell>
          <cell r="FK234">
            <v>1211</v>
          </cell>
          <cell r="FL234">
            <v>1533</v>
          </cell>
          <cell r="FM234">
            <v>829</v>
          </cell>
          <cell r="FN234">
            <v>687</v>
          </cell>
          <cell r="FO234">
            <v>967</v>
          </cell>
          <cell r="FP234">
            <v>1047</v>
          </cell>
          <cell r="FQ234">
            <v>1111</v>
          </cell>
          <cell r="FR234">
            <v>706</v>
          </cell>
          <cell r="FS234">
            <v>812</v>
          </cell>
          <cell r="FT234">
            <v>572</v>
          </cell>
          <cell r="FU234">
            <v>930</v>
          </cell>
          <cell r="FV234">
            <v>1326</v>
          </cell>
          <cell r="FW234">
            <v>1655</v>
          </cell>
          <cell r="FX234">
            <v>1404</v>
          </cell>
          <cell r="FY234">
            <v>865</v>
          </cell>
          <cell r="FZ234">
            <v>327</v>
          </cell>
          <cell r="GA234">
            <v>1621</v>
          </cell>
          <cell r="GB234">
            <v>981</v>
          </cell>
          <cell r="GC234">
            <v>885</v>
          </cell>
          <cell r="GD234">
            <v>572</v>
          </cell>
          <cell r="GE234">
            <v>2421</v>
          </cell>
          <cell r="GF234">
            <v>1711</v>
          </cell>
          <cell r="GG234">
            <v>891</v>
          </cell>
          <cell r="GH234">
            <v>1828</v>
          </cell>
          <cell r="GI234">
            <v>1412</v>
          </cell>
          <cell r="GJ234">
            <v>1511</v>
          </cell>
          <cell r="GK234">
            <v>775</v>
          </cell>
          <cell r="GL234">
            <v>610</v>
          </cell>
          <cell r="GM234">
            <v>555</v>
          </cell>
          <cell r="GN234">
            <v>742</v>
          </cell>
          <cell r="GO234">
            <v>1632</v>
          </cell>
          <cell r="GP234">
            <v>757</v>
          </cell>
          <cell r="GQ234">
            <v>1091</v>
          </cell>
          <cell r="GR234">
            <v>1456</v>
          </cell>
          <cell r="GS234">
            <v>1265</v>
          </cell>
          <cell r="GT234">
            <v>820</v>
          </cell>
          <cell r="GU234">
            <v>0</v>
          </cell>
          <cell r="GV234">
            <v>854</v>
          </cell>
          <cell r="GW234">
            <v>1107</v>
          </cell>
          <cell r="GX234">
            <v>1107</v>
          </cell>
          <cell r="GY234">
            <v>2110</v>
          </cell>
          <cell r="GZ234">
            <v>1171</v>
          </cell>
          <cell r="HA234">
            <v>738</v>
          </cell>
          <cell r="HB234">
            <v>1545</v>
          </cell>
          <cell r="HC234">
            <v>1117</v>
          </cell>
          <cell r="HD234">
            <v>940</v>
          </cell>
          <cell r="HE234">
            <v>468</v>
          </cell>
          <cell r="HF234">
            <v>943</v>
          </cell>
          <cell r="HG234">
            <v>1167</v>
          </cell>
          <cell r="HH234">
            <v>990</v>
          </cell>
          <cell r="HI234">
            <v>1965</v>
          </cell>
          <cell r="HJ234">
            <v>1498</v>
          </cell>
          <cell r="HK234">
            <v>626</v>
          </cell>
          <cell r="HL234">
            <v>1497</v>
          </cell>
          <cell r="HM234">
            <v>1674</v>
          </cell>
          <cell r="HN234">
            <v>1384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0</v>
          </cell>
          <cell r="HU234">
            <v>454</v>
          </cell>
          <cell r="HV234">
            <v>50</v>
          </cell>
          <cell r="HW234">
            <v>51</v>
          </cell>
          <cell r="HX234">
            <v>261</v>
          </cell>
          <cell r="HY234">
            <v>585</v>
          </cell>
          <cell r="HZ234">
            <v>97</v>
          </cell>
          <cell r="IA234">
            <v>7</v>
          </cell>
          <cell r="IB234">
            <v>1055</v>
          </cell>
          <cell r="IC234">
            <v>1648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</row>
        <row r="235">
          <cell r="A235" t="str">
            <v>部屋ごとの利用コマ数_会議室・講座室2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0</v>
          </cell>
          <cell r="GV235">
            <v>0</v>
          </cell>
          <cell r="GW235">
            <v>0</v>
          </cell>
          <cell r="GX235">
            <v>0</v>
          </cell>
          <cell r="GY235">
            <v>0</v>
          </cell>
          <cell r="GZ235">
            <v>0</v>
          </cell>
          <cell r="HA235">
            <v>0</v>
          </cell>
          <cell r="HB235">
            <v>0</v>
          </cell>
          <cell r="HC235">
            <v>0</v>
          </cell>
          <cell r="HD235">
            <v>0</v>
          </cell>
          <cell r="HE235">
            <v>0</v>
          </cell>
          <cell r="HF235">
            <v>0</v>
          </cell>
          <cell r="HG235">
            <v>0</v>
          </cell>
          <cell r="HH235">
            <v>0</v>
          </cell>
          <cell r="HI235">
            <v>0</v>
          </cell>
          <cell r="HJ235">
            <v>0</v>
          </cell>
          <cell r="HK235">
            <v>0</v>
          </cell>
          <cell r="HL235">
            <v>0</v>
          </cell>
          <cell r="HM235">
            <v>0</v>
          </cell>
          <cell r="HN235">
            <v>0</v>
          </cell>
          <cell r="HO235">
            <v>0</v>
          </cell>
          <cell r="HP235">
            <v>0</v>
          </cell>
          <cell r="HQ235">
            <v>0</v>
          </cell>
          <cell r="HR235">
            <v>0</v>
          </cell>
          <cell r="HS235">
            <v>0</v>
          </cell>
          <cell r="HT235">
            <v>0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0</v>
          </cell>
          <cell r="IF235">
            <v>0</v>
          </cell>
          <cell r="IG235">
            <v>0</v>
          </cell>
          <cell r="IH235">
            <v>0</v>
          </cell>
        </row>
        <row r="236">
          <cell r="A236" t="str">
            <v>部屋ごとの利用コマ数_会議室・講座室3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0</v>
          </cell>
          <cell r="HA236">
            <v>0</v>
          </cell>
          <cell r="HB236">
            <v>0</v>
          </cell>
          <cell r="HC236">
            <v>0</v>
          </cell>
          <cell r="HD236">
            <v>0</v>
          </cell>
          <cell r="HE236">
            <v>0</v>
          </cell>
          <cell r="HF236">
            <v>0</v>
          </cell>
          <cell r="HG236">
            <v>0</v>
          </cell>
          <cell r="HH236">
            <v>0</v>
          </cell>
          <cell r="HI236">
            <v>0</v>
          </cell>
          <cell r="HJ236">
            <v>0</v>
          </cell>
          <cell r="HK236">
            <v>0</v>
          </cell>
          <cell r="HL236">
            <v>0</v>
          </cell>
          <cell r="HM236">
            <v>0</v>
          </cell>
          <cell r="HN236">
            <v>0</v>
          </cell>
          <cell r="HO236">
            <v>0</v>
          </cell>
          <cell r="HP236">
            <v>0</v>
          </cell>
          <cell r="HQ236">
            <v>0</v>
          </cell>
          <cell r="HR236">
            <v>0</v>
          </cell>
          <cell r="HS236">
            <v>0</v>
          </cell>
          <cell r="HT236">
            <v>0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0</v>
          </cell>
          <cell r="IF236">
            <v>0</v>
          </cell>
          <cell r="IG236">
            <v>0</v>
          </cell>
          <cell r="IH236">
            <v>0</v>
          </cell>
        </row>
        <row r="237">
          <cell r="A237" t="str">
            <v>部屋ごとの利用コマ数_会議室・講座室4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</row>
        <row r="238">
          <cell r="A238" t="str">
            <v>部屋ごとの利用コマ数_会議室・講座室5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</row>
        <row r="239">
          <cell r="A239" t="str">
            <v>部屋ごとの利用コマ数_会議室・講座室6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  <cell r="HA239">
            <v>0</v>
          </cell>
          <cell r="HB239">
            <v>0</v>
          </cell>
          <cell r="HC239">
            <v>0</v>
          </cell>
          <cell r="HD239">
            <v>0</v>
          </cell>
          <cell r="HE239">
            <v>0</v>
          </cell>
          <cell r="HF239">
            <v>0</v>
          </cell>
          <cell r="HG239">
            <v>0</v>
          </cell>
          <cell r="HH239">
            <v>0</v>
          </cell>
          <cell r="HI239">
            <v>0</v>
          </cell>
          <cell r="HJ239">
            <v>0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0</v>
          </cell>
          <cell r="HQ239">
            <v>0</v>
          </cell>
          <cell r="HR239">
            <v>0</v>
          </cell>
          <cell r="HS239">
            <v>0</v>
          </cell>
          <cell r="HT239">
            <v>0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0</v>
          </cell>
          <cell r="IB239">
            <v>0</v>
          </cell>
          <cell r="IC239">
            <v>0</v>
          </cell>
          <cell r="ID239">
            <v>0</v>
          </cell>
          <cell r="IE239">
            <v>0</v>
          </cell>
          <cell r="IF239">
            <v>0</v>
          </cell>
          <cell r="IG239">
            <v>0</v>
          </cell>
          <cell r="IH239">
            <v>0</v>
          </cell>
        </row>
        <row r="240">
          <cell r="A240" t="str">
            <v>部屋ごとの利用コマ数_会議室・講座室7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0</v>
          </cell>
          <cell r="GY240">
            <v>0</v>
          </cell>
          <cell r="GZ240">
            <v>0</v>
          </cell>
          <cell r="HA240">
            <v>0</v>
          </cell>
          <cell r="HB240">
            <v>0</v>
          </cell>
          <cell r="HC240">
            <v>0</v>
          </cell>
          <cell r="HD240">
            <v>0</v>
          </cell>
          <cell r="HE240">
            <v>0</v>
          </cell>
          <cell r="HF240">
            <v>0</v>
          </cell>
          <cell r="HG240">
            <v>0</v>
          </cell>
          <cell r="HH240">
            <v>0</v>
          </cell>
          <cell r="HI240">
            <v>0</v>
          </cell>
          <cell r="HJ240">
            <v>0</v>
          </cell>
          <cell r="HK240">
            <v>0</v>
          </cell>
          <cell r="HL240">
            <v>0</v>
          </cell>
          <cell r="HM240">
            <v>0</v>
          </cell>
          <cell r="HN240">
            <v>0</v>
          </cell>
          <cell r="HO240">
            <v>0</v>
          </cell>
          <cell r="HP240">
            <v>0</v>
          </cell>
          <cell r="HQ240">
            <v>0</v>
          </cell>
          <cell r="HR240">
            <v>0</v>
          </cell>
          <cell r="HS240">
            <v>0</v>
          </cell>
          <cell r="HT240">
            <v>0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0</v>
          </cell>
        </row>
        <row r="241">
          <cell r="A241" t="str">
            <v>部屋ごとの利用コマ数_会議室・講座室8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U241">
            <v>0</v>
          </cell>
          <cell r="GV241">
            <v>0</v>
          </cell>
          <cell r="GW241">
            <v>0</v>
          </cell>
          <cell r="GX241">
            <v>0</v>
          </cell>
          <cell r="GY241">
            <v>0</v>
          </cell>
          <cell r="GZ241">
            <v>0</v>
          </cell>
          <cell r="HA241">
            <v>0</v>
          </cell>
          <cell r="HB241">
            <v>0</v>
          </cell>
          <cell r="HC241">
            <v>0</v>
          </cell>
          <cell r="HD241">
            <v>0</v>
          </cell>
          <cell r="HE241">
            <v>0</v>
          </cell>
          <cell r="HF241">
            <v>0</v>
          </cell>
          <cell r="HG241">
            <v>0</v>
          </cell>
          <cell r="HH241">
            <v>0</v>
          </cell>
          <cell r="HI241">
            <v>0</v>
          </cell>
          <cell r="HJ241">
            <v>0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0</v>
          </cell>
          <cell r="HP241">
            <v>0</v>
          </cell>
          <cell r="HQ241">
            <v>0</v>
          </cell>
          <cell r="HR241">
            <v>0</v>
          </cell>
          <cell r="HS241">
            <v>0</v>
          </cell>
          <cell r="HT241">
            <v>0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0</v>
          </cell>
          <cell r="IB241">
            <v>0</v>
          </cell>
          <cell r="IC241">
            <v>0</v>
          </cell>
          <cell r="ID241">
            <v>0</v>
          </cell>
          <cell r="IE241">
            <v>0</v>
          </cell>
          <cell r="IF241">
            <v>0</v>
          </cell>
          <cell r="IG241">
            <v>0</v>
          </cell>
          <cell r="IH241">
            <v>0</v>
          </cell>
        </row>
        <row r="242">
          <cell r="A242" t="str">
            <v>部屋ごとの利用コマ数_会議室・講座室9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U242">
            <v>0</v>
          </cell>
          <cell r="GV242">
            <v>0</v>
          </cell>
          <cell r="GW242">
            <v>0</v>
          </cell>
          <cell r="GX242">
            <v>0</v>
          </cell>
          <cell r="GY242">
            <v>0</v>
          </cell>
          <cell r="GZ242">
            <v>0</v>
          </cell>
          <cell r="HA242">
            <v>0</v>
          </cell>
          <cell r="HB242">
            <v>0</v>
          </cell>
          <cell r="HC242">
            <v>0</v>
          </cell>
          <cell r="HD242">
            <v>0</v>
          </cell>
          <cell r="HE242">
            <v>0</v>
          </cell>
          <cell r="HF242">
            <v>0</v>
          </cell>
          <cell r="HG242">
            <v>0</v>
          </cell>
          <cell r="HH242">
            <v>0</v>
          </cell>
          <cell r="HI242">
            <v>0</v>
          </cell>
          <cell r="HJ242">
            <v>0</v>
          </cell>
          <cell r="HK242">
            <v>0</v>
          </cell>
          <cell r="HL242">
            <v>0</v>
          </cell>
          <cell r="HM242">
            <v>0</v>
          </cell>
          <cell r="HN242">
            <v>0</v>
          </cell>
          <cell r="HO242">
            <v>0</v>
          </cell>
          <cell r="HP242">
            <v>0</v>
          </cell>
          <cell r="HQ242">
            <v>0</v>
          </cell>
          <cell r="HR242">
            <v>0</v>
          </cell>
          <cell r="HS242">
            <v>0</v>
          </cell>
          <cell r="HT242">
            <v>0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0</v>
          </cell>
          <cell r="IB242">
            <v>0</v>
          </cell>
          <cell r="IC242">
            <v>0</v>
          </cell>
          <cell r="ID242">
            <v>0</v>
          </cell>
          <cell r="IE242">
            <v>0</v>
          </cell>
          <cell r="IF242">
            <v>0</v>
          </cell>
          <cell r="IG242">
            <v>0</v>
          </cell>
          <cell r="IH242">
            <v>0</v>
          </cell>
        </row>
        <row r="243">
          <cell r="A243" t="str">
            <v>部屋ごとの利用コマ数_会議室・講座室10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</row>
        <row r="244">
          <cell r="A244" t="str">
            <v>部屋ごとの利用コマ数_会議室・講座室11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</row>
        <row r="245">
          <cell r="A245" t="str">
            <v>部屋ごとの利用コマ数_会議室・講座室12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</row>
        <row r="246">
          <cell r="A246" t="str">
            <v>部屋ごとの利用コマ数_会議室・講座室13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U246">
            <v>0</v>
          </cell>
          <cell r="GV246">
            <v>0</v>
          </cell>
          <cell r="GW246">
            <v>0</v>
          </cell>
          <cell r="GX246">
            <v>0</v>
          </cell>
          <cell r="GY246">
            <v>0</v>
          </cell>
          <cell r="GZ246">
            <v>0</v>
          </cell>
          <cell r="HA246">
            <v>0</v>
          </cell>
          <cell r="HB246">
            <v>0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0</v>
          </cell>
          <cell r="HT246">
            <v>0</v>
          </cell>
          <cell r="HU246">
            <v>0</v>
          </cell>
          <cell r="HV246">
            <v>0</v>
          </cell>
          <cell r="HW246">
            <v>0</v>
          </cell>
          <cell r="HX246">
            <v>0</v>
          </cell>
          <cell r="HY246">
            <v>0</v>
          </cell>
          <cell r="HZ246">
            <v>0</v>
          </cell>
          <cell r="IA246">
            <v>0</v>
          </cell>
          <cell r="IB246">
            <v>0</v>
          </cell>
          <cell r="IC246">
            <v>0</v>
          </cell>
          <cell r="ID246">
            <v>0</v>
          </cell>
          <cell r="IE246">
            <v>0</v>
          </cell>
          <cell r="IF246">
            <v>0</v>
          </cell>
          <cell r="IG246">
            <v>0</v>
          </cell>
          <cell r="IH246">
            <v>0</v>
          </cell>
        </row>
        <row r="247">
          <cell r="A247" t="str">
            <v>部屋ごとの利用コマ数_会議室・講座室14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</row>
        <row r="248">
          <cell r="A248" t="str">
            <v>部屋ごとの利用コマ数_会議室・講座室15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U248">
            <v>0</v>
          </cell>
          <cell r="GV248">
            <v>0</v>
          </cell>
          <cell r="GW248">
            <v>0</v>
          </cell>
          <cell r="GX248">
            <v>0</v>
          </cell>
          <cell r="GY248">
            <v>0</v>
          </cell>
          <cell r="GZ248">
            <v>0</v>
          </cell>
          <cell r="HA248">
            <v>0</v>
          </cell>
          <cell r="HB248">
            <v>0</v>
          </cell>
          <cell r="HC248">
            <v>0</v>
          </cell>
          <cell r="HD248">
            <v>0</v>
          </cell>
          <cell r="HE248">
            <v>0</v>
          </cell>
          <cell r="HF248">
            <v>0</v>
          </cell>
          <cell r="HG248">
            <v>0</v>
          </cell>
          <cell r="HH248">
            <v>0</v>
          </cell>
          <cell r="HI248">
            <v>0</v>
          </cell>
          <cell r="HJ248">
            <v>0</v>
          </cell>
          <cell r="HK248">
            <v>0</v>
          </cell>
          <cell r="HL248">
            <v>0</v>
          </cell>
          <cell r="HM248">
            <v>0</v>
          </cell>
          <cell r="HN248">
            <v>0</v>
          </cell>
          <cell r="HO248">
            <v>0</v>
          </cell>
          <cell r="HP248">
            <v>0</v>
          </cell>
          <cell r="HQ248">
            <v>0</v>
          </cell>
          <cell r="HR248">
            <v>0</v>
          </cell>
          <cell r="HS248">
            <v>0</v>
          </cell>
          <cell r="HT248">
            <v>0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0</v>
          </cell>
          <cell r="IB248">
            <v>0</v>
          </cell>
          <cell r="IC248">
            <v>0</v>
          </cell>
          <cell r="ID248">
            <v>0</v>
          </cell>
          <cell r="IE248">
            <v>0</v>
          </cell>
          <cell r="IF248">
            <v>0</v>
          </cell>
          <cell r="IG248">
            <v>0</v>
          </cell>
          <cell r="IH248">
            <v>0</v>
          </cell>
        </row>
        <row r="249">
          <cell r="A249" t="str">
            <v>部屋ごとの利用コマ数_和室1</v>
          </cell>
          <cell r="E249">
            <v>1107</v>
          </cell>
          <cell r="F249">
            <v>1288</v>
          </cell>
          <cell r="G249">
            <v>647</v>
          </cell>
          <cell r="H249">
            <v>545</v>
          </cell>
          <cell r="I249">
            <v>813</v>
          </cell>
          <cell r="J249">
            <v>1596</v>
          </cell>
          <cell r="K249">
            <v>174</v>
          </cell>
          <cell r="L249">
            <v>445</v>
          </cell>
          <cell r="M249">
            <v>1074</v>
          </cell>
          <cell r="N249">
            <v>698</v>
          </cell>
          <cell r="O249">
            <v>196</v>
          </cell>
          <cell r="P249">
            <v>197</v>
          </cell>
          <cell r="Q249">
            <v>0</v>
          </cell>
          <cell r="R249">
            <v>0</v>
          </cell>
          <cell r="S249">
            <v>643</v>
          </cell>
          <cell r="T249">
            <v>112</v>
          </cell>
          <cell r="U249">
            <v>608</v>
          </cell>
          <cell r="V249">
            <v>277</v>
          </cell>
          <cell r="W249">
            <v>194</v>
          </cell>
          <cell r="X249">
            <v>368</v>
          </cell>
          <cell r="Y249">
            <v>234</v>
          </cell>
          <cell r="Z249">
            <v>700</v>
          </cell>
          <cell r="AA249">
            <v>158</v>
          </cell>
          <cell r="AB249">
            <v>647</v>
          </cell>
          <cell r="AC249">
            <v>772</v>
          </cell>
          <cell r="AD249">
            <v>488</v>
          </cell>
          <cell r="AE249">
            <v>193</v>
          </cell>
          <cell r="AF249">
            <v>466</v>
          </cell>
          <cell r="AG249">
            <v>145</v>
          </cell>
          <cell r="AH249">
            <v>669</v>
          </cell>
          <cell r="AI249">
            <v>464</v>
          </cell>
          <cell r="AJ249">
            <v>230</v>
          </cell>
          <cell r="AK249">
            <v>202</v>
          </cell>
          <cell r="AL249">
            <v>265</v>
          </cell>
          <cell r="AM249">
            <v>144</v>
          </cell>
          <cell r="AN249">
            <v>249</v>
          </cell>
          <cell r="AO249">
            <v>148</v>
          </cell>
          <cell r="AP249">
            <v>298</v>
          </cell>
          <cell r="AQ249">
            <v>0</v>
          </cell>
          <cell r="AR249">
            <v>0</v>
          </cell>
          <cell r="AS249">
            <v>150</v>
          </cell>
          <cell r="AT249">
            <v>571</v>
          </cell>
          <cell r="AU249">
            <v>962</v>
          </cell>
          <cell r="AV249">
            <v>524</v>
          </cell>
          <cell r="AW249">
            <v>585</v>
          </cell>
          <cell r="AX249">
            <v>438</v>
          </cell>
          <cell r="AY249">
            <v>88</v>
          </cell>
          <cell r="AZ249">
            <v>202</v>
          </cell>
          <cell r="BA249">
            <v>759</v>
          </cell>
          <cell r="BB249">
            <v>396</v>
          </cell>
          <cell r="BC249">
            <v>624</v>
          </cell>
          <cell r="BD249">
            <v>387</v>
          </cell>
          <cell r="BE249">
            <v>553</v>
          </cell>
          <cell r="BF249">
            <v>197</v>
          </cell>
          <cell r="BG249">
            <v>558</v>
          </cell>
          <cell r="BH249">
            <v>140</v>
          </cell>
          <cell r="BI249">
            <v>238</v>
          </cell>
          <cell r="BJ249">
            <v>81</v>
          </cell>
          <cell r="BK249">
            <v>486</v>
          </cell>
          <cell r="BL249">
            <v>221</v>
          </cell>
          <cell r="BM249">
            <v>247</v>
          </cell>
          <cell r="BN249">
            <v>116</v>
          </cell>
          <cell r="BO249">
            <v>304</v>
          </cell>
          <cell r="BP249">
            <v>230</v>
          </cell>
          <cell r="BQ249">
            <v>236</v>
          </cell>
          <cell r="BR249">
            <v>605</v>
          </cell>
          <cell r="BS249">
            <v>220</v>
          </cell>
          <cell r="BT249">
            <v>150</v>
          </cell>
          <cell r="BU249">
            <v>47</v>
          </cell>
          <cell r="BV249">
            <v>162</v>
          </cell>
          <cell r="BW249">
            <v>120</v>
          </cell>
          <cell r="BX249">
            <v>182</v>
          </cell>
          <cell r="BY249">
            <v>381</v>
          </cell>
          <cell r="BZ249">
            <v>512</v>
          </cell>
          <cell r="CA249">
            <v>60</v>
          </cell>
          <cell r="CB249">
            <v>639</v>
          </cell>
          <cell r="CC249">
            <v>336</v>
          </cell>
          <cell r="CD249">
            <v>274</v>
          </cell>
          <cell r="CE249">
            <v>190</v>
          </cell>
          <cell r="CF249">
            <v>278</v>
          </cell>
          <cell r="CG249">
            <v>22</v>
          </cell>
          <cell r="CH249">
            <v>0</v>
          </cell>
          <cell r="CI249">
            <v>475</v>
          </cell>
          <cell r="CJ249">
            <v>258</v>
          </cell>
          <cell r="CK249">
            <v>288</v>
          </cell>
          <cell r="CL249">
            <v>214</v>
          </cell>
          <cell r="CM249">
            <v>239</v>
          </cell>
          <cell r="CN249">
            <v>383</v>
          </cell>
          <cell r="CO249">
            <v>39</v>
          </cell>
          <cell r="CP249">
            <v>0</v>
          </cell>
          <cell r="CQ249">
            <v>112</v>
          </cell>
          <cell r="CR249">
            <v>142</v>
          </cell>
          <cell r="CS249">
            <v>512</v>
          </cell>
          <cell r="CT249">
            <v>524</v>
          </cell>
          <cell r="CU249">
            <v>118</v>
          </cell>
          <cell r="CV249">
            <v>134</v>
          </cell>
          <cell r="CW249">
            <v>69</v>
          </cell>
          <cell r="CX249">
            <v>550</v>
          </cell>
          <cell r="CY249">
            <v>470</v>
          </cell>
          <cell r="CZ249">
            <v>303</v>
          </cell>
          <cell r="DA249">
            <v>24</v>
          </cell>
          <cell r="DB249">
            <v>287</v>
          </cell>
          <cell r="DC249">
            <v>296</v>
          </cell>
          <cell r="DD249">
            <v>303</v>
          </cell>
          <cell r="DE249">
            <v>430</v>
          </cell>
          <cell r="DF249">
            <v>435</v>
          </cell>
          <cell r="DG249">
            <v>379</v>
          </cell>
          <cell r="DH249">
            <v>344</v>
          </cell>
          <cell r="DI249">
            <v>435</v>
          </cell>
          <cell r="DJ249">
            <v>0</v>
          </cell>
          <cell r="DK249">
            <v>40</v>
          </cell>
          <cell r="DL249">
            <v>101</v>
          </cell>
          <cell r="DM249">
            <v>1</v>
          </cell>
          <cell r="DN249">
            <v>122</v>
          </cell>
          <cell r="DO249">
            <v>348</v>
          </cell>
          <cell r="DP249">
            <v>113</v>
          </cell>
          <cell r="DQ249">
            <v>129</v>
          </cell>
          <cell r="DR249">
            <v>304</v>
          </cell>
          <cell r="DS249">
            <v>204</v>
          </cell>
          <cell r="DT249">
            <v>262</v>
          </cell>
          <cell r="DU249">
            <v>207</v>
          </cell>
          <cell r="DV249">
            <v>95</v>
          </cell>
          <cell r="DW249">
            <v>255</v>
          </cell>
          <cell r="DX249">
            <v>121</v>
          </cell>
          <cell r="DY249">
            <v>236</v>
          </cell>
          <cell r="DZ249">
            <v>238</v>
          </cell>
          <cell r="EA249">
            <v>248</v>
          </cell>
          <cell r="EB249">
            <v>152</v>
          </cell>
          <cell r="EC249">
            <v>184</v>
          </cell>
          <cell r="ED249">
            <v>72</v>
          </cell>
          <cell r="EE249">
            <v>668</v>
          </cell>
          <cell r="EF249">
            <v>4</v>
          </cell>
          <cell r="EG249">
            <v>491</v>
          </cell>
          <cell r="EH249">
            <v>410</v>
          </cell>
          <cell r="EI249">
            <v>268</v>
          </cell>
          <cell r="EJ249">
            <v>455</v>
          </cell>
          <cell r="EK249">
            <v>729</v>
          </cell>
          <cell r="EL249">
            <v>181</v>
          </cell>
          <cell r="EM249">
            <v>247</v>
          </cell>
          <cell r="EN249">
            <v>194</v>
          </cell>
          <cell r="EO249">
            <v>536</v>
          </cell>
          <cell r="EP249">
            <v>0</v>
          </cell>
          <cell r="EQ249">
            <v>344</v>
          </cell>
          <cell r="ER249">
            <v>83</v>
          </cell>
          <cell r="ES249">
            <v>138</v>
          </cell>
          <cell r="ET249">
            <v>143</v>
          </cell>
          <cell r="EU249">
            <v>522</v>
          </cell>
          <cell r="EV249">
            <v>41</v>
          </cell>
          <cell r="EW249">
            <v>136</v>
          </cell>
          <cell r="EX249">
            <v>579</v>
          </cell>
          <cell r="EY249">
            <v>46</v>
          </cell>
          <cell r="EZ249">
            <v>149</v>
          </cell>
          <cell r="FA249">
            <v>593</v>
          </cell>
          <cell r="FB249">
            <v>228</v>
          </cell>
          <cell r="FC249">
            <v>111</v>
          </cell>
          <cell r="FD249">
            <v>344</v>
          </cell>
          <cell r="FE249">
            <v>554</v>
          </cell>
          <cell r="FF249">
            <v>585</v>
          </cell>
          <cell r="FG249">
            <v>357</v>
          </cell>
          <cell r="FH249">
            <v>335</v>
          </cell>
          <cell r="FI249">
            <v>169</v>
          </cell>
          <cell r="FJ249">
            <v>279</v>
          </cell>
          <cell r="FK249">
            <v>741</v>
          </cell>
          <cell r="FL249">
            <v>30</v>
          </cell>
          <cell r="FM249">
            <v>552</v>
          </cell>
          <cell r="FN249">
            <v>379</v>
          </cell>
          <cell r="FO249">
            <v>257</v>
          </cell>
          <cell r="FP249">
            <v>752</v>
          </cell>
          <cell r="FQ249">
            <v>483</v>
          </cell>
          <cell r="FR249">
            <v>166</v>
          </cell>
          <cell r="FS249">
            <v>518</v>
          </cell>
          <cell r="FT249">
            <v>332</v>
          </cell>
          <cell r="FU249">
            <v>461</v>
          </cell>
          <cell r="FV249">
            <v>707</v>
          </cell>
          <cell r="FW249">
            <v>804</v>
          </cell>
          <cell r="FX249">
            <v>808</v>
          </cell>
          <cell r="FY249">
            <v>459</v>
          </cell>
          <cell r="FZ249">
            <v>28</v>
          </cell>
          <cell r="GA249">
            <v>282</v>
          </cell>
          <cell r="GB249">
            <v>116</v>
          </cell>
          <cell r="GC249">
            <v>145</v>
          </cell>
          <cell r="GD249">
            <v>71</v>
          </cell>
          <cell r="GE249">
            <v>458</v>
          </cell>
          <cell r="GF249">
            <v>0</v>
          </cell>
          <cell r="GG249">
            <v>281</v>
          </cell>
          <cell r="GH249">
            <v>202</v>
          </cell>
          <cell r="GI249">
            <v>766</v>
          </cell>
          <cell r="GJ249">
            <v>0</v>
          </cell>
          <cell r="GK249">
            <v>559</v>
          </cell>
          <cell r="GL249">
            <v>470</v>
          </cell>
          <cell r="GM249">
            <v>1249</v>
          </cell>
          <cell r="GN249">
            <v>396</v>
          </cell>
          <cell r="GO249">
            <v>255</v>
          </cell>
          <cell r="GP249">
            <v>716</v>
          </cell>
          <cell r="GQ249">
            <v>103</v>
          </cell>
          <cell r="GR249">
            <v>219</v>
          </cell>
          <cell r="GS249">
            <v>173</v>
          </cell>
          <cell r="GT249">
            <v>405</v>
          </cell>
          <cell r="GU249">
            <v>260</v>
          </cell>
          <cell r="GV249">
            <v>266</v>
          </cell>
          <cell r="GW249">
            <v>181</v>
          </cell>
          <cell r="GX249">
            <v>181</v>
          </cell>
          <cell r="GY249">
            <v>387</v>
          </cell>
          <cell r="GZ249">
            <v>0</v>
          </cell>
          <cell r="HA249">
            <v>316</v>
          </cell>
          <cell r="HB249">
            <v>246</v>
          </cell>
          <cell r="HC249">
            <v>220</v>
          </cell>
          <cell r="HD249">
            <v>482</v>
          </cell>
          <cell r="HE249">
            <v>332</v>
          </cell>
          <cell r="HF249">
            <v>297</v>
          </cell>
          <cell r="HG249">
            <v>442</v>
          </cell>
          <cell r="HH249">
            <v>830</v>
          </cell>
          <cell r="HI249">
            <v>146</v>
          </cell>
          <cell r="HJ249">
            <v>132</v>
          </cell>
          <cell r="HK249">
            <v>2</v>
          </cell>
          <cell r="HL249">
            <v>235</v>
          </cell>
          <cell r="HM249">
            <v>0</v>
          </cell>
          <cell r="HN249">
            <v>181</v>
          </cell>
          <cell r="HO249">
            <v>0</v>
          </cell>
          <cell r="HP249">
            <v>0</v>
          </cell>
          <cell r="HQ249">
            <v>0</v>
          </cell>
          <cell r="HR249">
            <v>0</v>
          </cell>
          <cell r="HS249">
            <v>0</v>
          </cell>
          <cell r="HT249">
            <v>0</v>
          </cell>
          <cell r="HU249">
            <v>304</v>
          </cell>
          <cell r="HV249">
            <v>10</v>
          </cell>
          <cell r="HW249">
            <v>3</v>
          </cell>
          <cell r="HX249">
            <v>12</v>
          </cell>
          <cell r="HY249">
            <v>185</v>
          </cell>
          <cell r="HZ249">
            <v>24</v>
          </cell>
          <cell r="IA249">
            <v>0</v>
          </cell>
          <cell r="IB249">
            <v>752</v>
          </cell>
          <cell r="IC249">
            <v>599</v>
          </cell>
          <cell r="ID249">
            <v>0</v>
          </cell>
          <cell r="IE249">
            <v>0</v>
          </cell>
          <cell r="IF249">
            <v>0</v>
          </cell>
          <cell r="IG249">
            <v>0</v>
          </cell>
          <cell r="IH249">
            <v>0</v>
          </cell>
        </row>
        <row r="250">
          <cell r="A250" t="str">
            <v>部屋ごとの利用コマ数_和室2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  <cell r="GA250">
            <v>0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0</v>
          </cell>
          <cell r="HA250">
            <v>0</v>
          </cell>
          <cell r="HB250">
            <v>0</v>
          </cell>
          <cell r="HC250">
            <v>0</v>
          </cell>
          <cell r="HD250">
            <v>0</v>
          </cell>
          <cell r="HE250">
            <v>0</v>
          </cell>
          <cell r="HF250">
            <v>0</v>
          </cell>
          <cell r="HG250">
            <v>0</v>
          </cell>
          <cell r="HH250">
            <v>0</v>
          </cell>
          <cell r="HI250">
            <v>0</v>
          </cell>
          <cell r="HJ250">
            <v>0</v>
          </cell>
          <cell r="HK250">
            <v>0</v>
          </cell>
          <cell r="HL250">
            <v>0</v>
          </cell>
          <cell r="HM250">
            <v>0</v>
          </cell>
          <cell r="HN250">
            <v>0</v>
          </cell>
          <cell r="HO250">
            <v>0</v>
          </cell>
          <cell r="HP250">
            <v>0</v>
          </cell>
          <cell r="HQ250">
            <v>0</v>
          </cell>
          <cell r="HR250">
            <v>0</v>
          </cell>
          <cell r="HS250">
            <v>0</v>
          </cell>
          <cell r="HT250">
            <v>0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0</v>
          </cell>
        </row>
        <row r="251">
          <cell r="A251" t="str">
            <v>部屋ごとの利用コマ数_和室3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0</v>
          </cell>
          <cell r="GV251">
            <v>0</v>
          </cell>
          <cell r="GW251">
            <v>0</v>
          </cell>
          <cell r="GX251">
            <v>0</v>
          </cell>
          <cell r="GY251">
            <v>0</v>
          </cell>
          <cell r="GZ251">
            <v>0</v>
          </cell>
          <cell r="HA251">
            <v>0</v>
          </cell>
          <cell r="HB251">
            <v>0</v>
          </cell>
          <cell r="HC251">
            <v>0</v>
          </cell>
          <cell r="HD251">
            <v>0</v>
          </cell>
          <cell r="HE251">
            <v>0</v>
          </cell>
          <cell r="HF251">
            <v>0</v>
          </cell>
          <cell r="HG251">
            <v>0</v>
          </cell>
          <cell r="HH251">
            <v>0</v>
          </cell>
          <cell r="HI251">
            <v>0</v>
          </cell>
          <cell r="HJ251">
            <v>0</v>
          </cell>
          <cell r="HK251">
            <v>0</v>
          </cell>
          <cell r="HL251">
            <v>0</v>
          </cell>
          <cell r="HM251">
            <v>0</v>
          </cell>
          <cell r="HN251">
            <v>0</v>
          </cell>
          <cell r="HO251">
            <v>0</v>
          </cell>
          <cell r="HP251">
            <v>0</v>
          </cell>
          <cell r="HQ251">
            <v>0</v>
          </cell>
          <cell r="HR251">
            <v>0</v>
          </cell>
          <cell r="HS251">
            <v>0</v>
          </cell>
          <cell r="HT251">
            <v>0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0</v>
          </cell>
          <cell r="IF251">
            <v>0</v>
          </cell>
          <cell r="IG251">
            <v>0</v>
          </cell>
          <cell r="IH251">
            <v>0</v>
          </cell>
        </row>
        <row r="252">
          <cell r="A252" t="str">
            <v>部屋ごとの利用コマ数_和室4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0</v>
          </cell>
          <cell r="GV252">
            <v>0</v>
          </cell>
          <cell r="GW252">
            <v>0</v>
          </cell>
          <cell r="GX252">
            <v>0</v>
          </cell>
          <cell r="GY252">
            <v>0</v>
          </cell>
          <cell r="GZ252">
            <v>0</v>
          </cell>
          <cell r="HA252">
            <v>0</v>
          </cell>
          <cell r="HB252">
            <v>0</v>
          </cell>
          <cell r="HC252">
            <v>0</v>
          </cell>
          <cell r="HD252">
            <v>0</v>
          </cell>
          <cell r="HE252">
            <v>0</v>
          </cell>
          <cell r="HF252">
            <v>0</v>
          </cell>
          <cell r="HG252">
            <v>0</v>
          </cell>
          <cell r="HH252">
            <v>0</v>
          </cell>
          <cell r="HI252">
            <v>0</v>
          </cell>
          <cell r="HJ252">
            <v>0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0</v>
          </cell>
          <cell r="HP252">
            <v>0</v>
          </cell>
          <cell r="HQ252">
            <v>0</v>
          </cell>
          <cell r="HR252">
            <v>0</v>
          </cell>
          <cell r="HS252">
            <v>0</v>
          </cell>
          <cell r="HT252">
            <v>0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0</v>
          </cell>
          <cell r="IF252">
            <v>0</v>
          </cell>
          <cell r="IG252">
            <v>0</v>
          </cell>
          <cell r="IH252">
            <v>0</v>
          </cell>
        </row>
        <row r="253">
          <cell r="A253" t="str">
            <v>部屋ごとの利用コマ数_和室5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</row>
        <row r="254">
          <cell r="A254" t="str">
            <v>部屋ごとの利用コマ数_和室6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>
            <v>0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0</v>
          </cell>
          <cell r="GY254">
            <v>0</v>
          </cell>
          <cell r="GZ254">
            <v>0</v>
          </cell>
          <cell r="HA254">
            <v>0</v>
          </cell>
          <cell r="HB254">
            <v>0</v>
          </cell>
          <cell r="HC254">
            <v>0</v>
          </cell>
          <cell r="HD254">
            <v>0</v>
          </cell>
          <cell r="HE254">
            <v>0</v>
          </cell>
          <cell r="HF254">
            <v>0</v>
          </cell>
          <cell r="HG254">
            <v>0</v>
          </cell>
          <cell r="HH254">
            <v>0</v>
          </cell>
          <cell r="HI254">
            <v>0</v>
          </cell>
          <cell r="HJ254">
            <v>0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0</v>
          </cell>
          <cell r="HP254">
            <v>0</v>
          </cell>
          <cell r="HQ254">
            <v>0</v>
          </cell>
          <cell r="HR254">
            <v>0</v>
          </cell>
          <cell r="HS254">
            <v>0</v>
          </cell>
          <cell r="HT254">
            <v>0</v>
          </cell>
          <cell r="HU254">
            <v>0</v>
          </cell>
          <cell r="HV254">
            <v>0</v>
          </cell>
          <cell r="HW254">
            <v>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0</v>
          </cell>
          <cell r="IF254">
            <v>0</v>
          </cell>
          <cell r="IG254">
            <v>0</v>
          </cell>
          <cell r="IH254">
            <v>0</v>
          </cell>
        </row>
        <row r="255">
          <cell r="A255" t="str">
            <v>部屋ごとの利用コマ数_和室7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U255">
            <v>0</v>
          </cell>
          <cell r="GV255">
            <v>0</v>
          </cell>
          <cell r="GW255">
            <v>0</v>
          </cell>
          <cell r="GX255">
            <v>0</v>
          </cell>
          <cell r="GY255">
            <v>0</v>
          </cell>
          <cell r="GZ255">
            <v>0</v>
          </cell>
          <cell r="HA255">
            <v>0</v>
          </cell>
          <cell r="HB255">
            <v>0</v>
          </cell>
          <cell r="HC255">
            <v>0</v>
          </cell>
          <cell r="HD255">
            <v>0</v>
          </cell>
          <cell r="HE255">
            <v>0</v>
          </cell>
          <cell r="HF255">
            <v>0</v>
          </cell>
          <cell r="HG255">
            <v>0</v>
          </cell>
          <cell r="HH255">
            <v>0</v>
          </cell>
          <cell r="HI255">
            <v>0</v>
          </cell>
          <cell r="HJ255">
            <v>0</v>
          </cell>
          <cell r="HK255">
            <v>0</v>
          </cell>
          <cell r="HL255">
            <v>0</v>
          </cell>
          <cell r="HM255">
            <v>0</v>
          </cell>
          <cell r="HN255">
            <v>0</v>
          </cell>
          <cell r="HO255">
            <v>0</v>
          </cell>
          <cell r="HP255">
            <v>0</v>
          </cell>
          <cell r="HQ255">
            <v>0</v>
          </cell>
          <cell r="HR255">
            <v>0</v>
          </cell>
          <cell r="HS255">
            <v>0</v>
          </cell>
          <cell r="HT255">
            <v>0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0</v>
          </cell>
          <cell r="IC255">
            <v>0</v>
          </cell>
          <cell r="ID255">
            <v>0</v>
          </cell>
          <cell r="IE255">
            <v>0</v>
          </cell>
          <cell r="IF255">
            <v>0</v>
          </cell>
          <cell r="IG255">
            <v>0</v>
          </cell>
          <cell r="IH255">
            <v>0</v>
          </cell>
        </row>
        <row r="256">
          <cell r="A256" t="str">
            <v>部屋ごとの利用コマ数_和室8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0</v>
          </cell>
          <cell r="GH256">
            <v>0</v>
          </cell>
          <cell r="GI256">
            <v>0</v>
          </cell>
          <cell r="GJ256">
            <v>0</v>
          </cell>
          <cell r="GK256">
            <v>0</v>
          </cell>
          <cell r="GL256">
            <v>0</v>
          </cell>
          <cell r="GM256">
            <v>0</v>
          </cell>
          <cell r="GN256">
            <v>0</v>
          </cell>
          <cell r="GO256">
            <v>0</v>
          </cell>
          <cell r="GP256">
            <v>0</v>
          </cell>
          <cell r="GQ256">
            <v>0</v>
          </cell>
          <cell r="GR256">
            <v>0</v>
          </cell>
          <cell r="GS256">
            <v>0</v>
          </cell>
          <cell r="GT256">
            <v>0</v>
          </cell>
          <cell r="GU256">
            <v>0</v>
          </cell>
          <cell r="GV256">
            <v>0</v>
          </cell>
          <cell r="GW256">
            <v>0</v>
          </cell>
          <cell r="GX256">
            <v>0</v>
          </cell>
          <cell r="GY256">
            <v>0</v>
          </cell>
          <cell r="GZ256">
            <v>0</v>
          </cell>
          <cell r="HA256">
            <v>0</v>
          </cell>
          <cell r="HB256">
            <v>0</v>
          </cell>
          <cell r="HC256">
            <v>0</v>
          </cell>
          <cell r="HD256">
            <v>0</v>
          </cell>
          <cell r="HE256">
            <v>0</v>
          </cell>
          <cell r="HF256">
            <v>0</v>
          </cell>
          <cell r="HG256">
            <v>0</v>
          </cell>
          <cell r="HH256">
            <v>0</v>
          </cell>
          <cell r="HI256">
            <v>0</v>
          </cell>
          <cell r="HJ256">
            <v>0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0</v>
          </cell>
          <cell r="HR256">
            <v>0</v>
          </cell>
          <cell r="HS256">
            <v>0</v>
          </cell>
          <cell r="HT256">
            <v>0</v>
          </cell>
          <cell r="HU256">
            <v>0</v>
          </cell>
          <cell r="HV256">
            <v>0</v>
          </cell>
          <cell r="HW256">
            <v>0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0</v>
          </cell>
          <cell r="IF256">
            <v>0</v>
          </cell>
          <cell r="IG256">
            <v>0</v>
          </cell>
          <cell r="IH256">
            <v>0</v>
          </cell>
        </row>
        <row r="257">
          <cell r="A257" t="str">
            <v>部屋ごとの利用コマ数_和室9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>
            <v>0</v>
          </cell>
          <cell r="GN257">
            <v>0</v>
          </cell>
          <cell r="GO257">
            <v>0</v>
          </cell>
          <cell r="GP257">
            <v>0</v>
          </cell>
          <cell r="GQ257">
            <v>0</v>
          </cell>
          <cell r="GR257">
            <v>0</v>
          </cell>
          <cell r="GS257">
            <v>0</v>
          </cell>
          <cell r="GT257">
            <v>0</v>
          </cell>
          <cell r="GU257">
            <v>0</v>
          </cell>
          <cell r="GV257">
            <v>0</v>
          </cell>
          <cell r="GW257">
            <v>0</v>
          </cell>
          <cell r="GX257">
            <v>0</v>
          </cell>
          <cell r="GY257">
            <v>0</v>
          </cell>
          <cell r="GZ257">
            <v>0</v>
          </cell>
          <cell r="HA257">
            <v>0</v>
          </cell>
          <cell r="HB257">
            <v>0</v>
          </cell>
          <cell r="HC257">
            <v>0</v>
          </cell>
          <cell r="HD257">
            <v>0</v>
          </cell>
          <cell r="HE257">
            <v>0</v>
          </cell>
          <cell r="HF257">
            <v>0</v>
          </cell>
          <cell r="HG257">
            <v>0</v>
          </cell>
          <cell r="HH257">
            <v>0</v>
          </cell>
          <cell r="HI257">
            <v>0</v>
          </cell>
          <cell r="HJ257">
            <v>0</v>
          </cell>
          <cell r="HK257">
            <v>0</v>
          </cell>
          <cell r="HL257">
            <v>0</v>
          </cell>
          <cell r="HM257">
            <v>0</v>
          </cell>
          <cell r="HN257">
            <v>0</v>
          </cell>
          <cell r="HO257">
            <v>0</v>
          </cell>
          <cell r="HP257">
            <v>0</v>
          </cell>
          <cell r="HQ257">
            <v>0</v>
          </cell>
          <cell r="HR257">
            <v>0</v>
          </cell>
          <cell r="HS257">
            <v>0</v>
          </cell>
          <cell r="HT257">
            <v>0</v>
          </cell>
          <cell r="HU257">
            <v>0</v>
          </cell>
          <cell r="HV257">
            <v>0</v>
          </cell>
          <cell r="HW257">
            <v>0</v>
          </cell>
          <cell r="HX257">
            <v>0</v>
          </cell>
          <cell r="HY257">
            <v>0</v>
          </cell>
          <cell r="HZ257">
            <v>0</v>
          </cell>
          <cell r="IA257">
            <v>0</v>
          </cell>
          <cell r="IB257">
            <v>0</v>
          </cell>
          <cell r="IC257">
            <v>0</v>
          </cell>
          <cell r="ID257">
            <v>0</v>
          </cell>
          <cell r="IE257">
            <v>0</v>
          </cell>
          <cell r="IF257">
            <v>0</v>
          </cell>
          <cell r="IG257">
            <v>0</v>
          </cell>
          <cell r="IH257">
            <v>0</v>
          </cell>
        </row>
        <row r="258">
          <cell r="A258" t="str">
            <v>部屋ごとの利用コマ数_和室10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0</v>
          </cell>
          <cell r="HA258">
            <v>0</v>
          </cell>
          <cell r="HB258">
            <v>0</v>
          </cell>
          <cell r="HC258">
            <v>0</v>
          </cell>
          <cell r="HD258">
            <v>0</v>
          </cell>
          <cell r="HE258">
            <v>0</v>
          </cell>
          <cell r="HF258">
            <v>0</v>
          </cell>
          <cell r="HG258">
            <v>0</v>
          </cell>
          <cell r="HH258">
            <v>0</v>
          </cell>
          <cell r="HI258">
            <v>0</v>
          </cell>
          <cell r="HJ258">
            <v>0</v>
          </cell>
          <cell r="HK258">
            <v>0</v>
          </cell>
          <cell r="HL258">
            <v>0</v>
          </cell>
          <cell r="HM258">
            <v>0</v>
          </cell>
          <cell r="HN258">
            <v>0</v>
          </cell>
          <cell r="HO258">
            <v>0</v>
          </cell>
          <cell r="HP258">
            <v>0</v>
          </cell>
          <cell r="HQ258">
            <v>0</v>
          </cell>
          <cell r="HR258">
            <v>0</v>
          </cell>
          <cell r="HS258">
            <v>0</v>
          </cell>
          <cell r="HT258">
            <v>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0</v>
          </cell>
          <cell r="IF258">
            <v>0</v>
          </cell>
          <cell r="IG258">
            <v>0</v>
          </cell>
          <cell r="IH258">
            <v>0</v>
          </cell>
        </row>
        <row r="259">
          <cell r="A259" t="str">
            <v>部屋ごとの利用コマ数_調理室1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4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63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</v>
          </cell>
          <cell r="V259">
            <v>51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5</v>
          </cell>
          <cell r="AI259">
            <v>6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20</v>
          </cell>
          <cell r="AS259">
            <v>11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20</v>
          </cell>
          <cell r="CJ259">
            <v>0</v>
          </cell>
          <cell r="CK259">
            <v>0</v>
          </cell>
          <cell r="CL259">
            <v>22</v>
          </cell>
          <cell r="CM259">
            <v>0</v>
          </cell>
          <cell r="CN259">
            <v>0</v>
          </cell>
          <cell r="CO259">
            <v>21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0</v>
          </cell>
          <cell r="GY259">
            <v>0</v>
          </cell>
          <cell r="GZ259">
            <v>0</v>
          </cell>
          <cell r="HA259">
            <v>0</v>
          </cell>
          <cell r="HB259">
            <v>0</v>
          </cell>
          <cell r="HC259">
            <v>0</v>
          </cell>
          <cell r="HD259">
            <v>0</v>
          </cell>
          <cell r="HE259">
            <v>0</v>
          </cell>
          <cell r="HF259">
            <v>0</v>
          </cell>
          <cell r="HG259">
            <v>0</v>
          </cell>
          <cell r="HH259">
            <v>0</v>
          </cell>
          <cell r="HI259">
            <v>0</v>
          </cell>
          <cell r="HJ259">
            <v>0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0</v>
          </cell>
          <cell r="HP259">
            <v>0</v>
          </cell>
          <cell r="HQ259">
            <v>0</v>
          </cell>
          <cell r="HR259">
            <v>0</v>
          </cell>
          <cell r="HS259">
            <v>0</v>
          </cell>
          <cell r="HT259">
            <v>0</v>
          </cell>
          <cell r="HU259">
            <v>0</v>
          </cell>
          <cell r="HV259">
            <v>0</v>
          </cell>
          <cell r="HW259">
            <v>0</v>
          </cell>
          <cell r="HX259">
            <v>5</v>
          </cell>
          <cell r="HY259">
            <v>0</v>
          </cell>
          <cell r="HZ259">
            <v>0</v>
          </cell>
          <cell r="IA259">
            <v>0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0</v>
          </cell>
        </row>
        <row r="260">
          <cell r="A260" t="str">
            <v>部屋ごとの利用コマ数_調理室2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0</v>
          </cell>
          <cell r="GR260">
            <v>0</v>
          </cell>
          <cell r="GS260">
            <v>0</v>
          </cell>
          <cell r="GT260">
            <v>0</v>
          </cell>
          <cell r="GU260">
            <v>0</v>
          </cell>
          <cell r="GV260">
            <v>0</v>
          </cell>
          <cell r="GW260">
            <v>0</v>
          </cell>
          <cell r="GX260">
            <v>0</v>
          </cell>
          <cell r="GY260">
            <v>0</v>
          </cell>
          <cell r="GZ260">
            <v>0</v>
          </cell>
          <cell r="HA260">
            <v>0</v>
          </cell>
          <cell r="HB260">
            <v>0</v>
          </cell>
          <cell r="HC260">
            <v>0</v>
          </cell>
          <cell r="HD260">
            <v>0</v>
          </cell>
          <cell r="HE260">
            <v>0</v>
          </cell>
          <cell r="HF260">
            <v>0</v>
          </cell>
          <cell r="HG260">
            <v>0</v>
          </cell>
          <cell r="HH260">
            <v>0</v>
          </cell>
          <cell r="HI260">
            <v>0</v>
          </cell>
          <cell r="HJ260">
            <v>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0</v>
          </cell>
          <cell r="HP260">
            <v>0</v>
          </cell>
          <cell r="HQ260">
            <v>0</v>
          </cell>
          <cell r="HR260">
            <v>0</v>
          </cell>
          <cell r="HS260">
            <v>0</v>
          </cell>
          <cell r="HT260">
            <v>0</v>
          </cell>
          <cell r="HU260">
            <v>0</v>
          </cell>
          <cell r="HV260">
            <v>0</v>
          </cell>
          <cell r="HW260">
            <v>0</v>
          </cell>
          <cell r="HX260">
            <v>0</v>
          </cell>
          <cell r="HY260">
            <v>0</v>
          </cell>
          <cell r="HZ260">
            <v>0</v>
          </cell>
          <cell r="IA260">
            <v>0</v>
          </cell>
          <cell r="IB260">
            <v>0</v>
          </cell>
          <cell r="IC260">
            <v>0</v>
          </cell>
          <cell r="ID260">
            <v>0</v>
          </cell>
          <cell r="IE260">
            <v>0</v>
          </cell>
          <cell r="IF260">
            <v>0</v>
          </cell>
          <cell r="IG260">
            <v>0</v>
          </cell>
          <cell r="IH260">
            <v>0</v>
          </cell>
        </row>
        <row r="261">
          <cell r="A261" t="str">
            <v>部屋ごとの利用コマ数_調理室3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</row>
        <row r="262">
          <cell r="A262" t="str">
            <v>部屋ごとの利用コマ数_調理室4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0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0</v>
          </cell>
          <cell r="GY262">
            <v>0</v>
          </cell>
          <cell r="GZ262">
            <v>0</v>
          </cell>
          <cell r="HA262">
            <v>0</v>
          </cell>
          <cell r="HB262">
            <v>0</v>
          </cell>
          <cell r="HC262">
            <v>0</v>
          </cell>
          <cell r="HD262">
            <v>0</v>
          </cell>
          <cell r="HE262">
            <v>0</v>
          </cell>
          <cell r="HF262">
            <v>0</v>
          </cell>
          <cell r="HG262">
            <v>0</v>
          </cell>
          <cell r="HH262">
            <v>0</v>
          </cell>
          <cell r="HI262">
            <v>0</v>
          </cell>
          <cell r="HJ262">
            <v>0</v>
          </cell>
          <cell r="HK262">
            <v>0</v>
          </cell>
          <cell r="HL262">
            <v>0</v>
          </cell>
          <cell r="HM262">
            <v>0</v>
          </cell>
          <cell r="HN262">
            <v>0</v>
          </cell>
          <cell r="HO262">
            <v>0</v>
          </cell>
          <cell r="HP262">
            <v>0</v>
          </cell>
          <cell r="HQ262">
            <v>0</v>
          </cell>
          <cell r="HR262">
            <v>0</v>
          </cell>
          <cell r="HS262">
            <v>0</v>
          </cell>
          <cell r="HT262">
            <v>0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0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0</v>
          </cell>
        </row>
        <row r="263">
          <cell r="A263" t="str">
            <v>部屋ごとの利用コマ数_調理室5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0</v>
          </cell>
          <cell r="GV263">
            <v>0</v>
          </cell>
          <cell r="GW263">
            <v>0</v>
          </cell>
          <cell r="GX263">
            <v>0</v>
          </cell>
          <cell r="GY263">
            <v>0</v>
          </cell>
          <cell r="GZ263">
            <v>0</v>
          </cell>
          <cell r="HA263">
            <v>0</v>
          </cell>
          <cell r="HB263">
            <v>0</v>
          </cell>
          <cell r="HC263">
            <v>0</v>
          </cell>
          <cell r="HD263">
            <v>0</v>
          </cell>
          <cell r="HE263">
            <v>0</v>
          </cell>
          <cell r="HF263">
            <v>0</v>
          </cell>
          <cell r="HG263">
            <v>0</v>
          </cell>
          <cell r="HH263">
            <v>0</v>
          </cell>
          <cell r="HI263">
            <v>0</v>
          </cell>
          <cell r="HJ263">
            <v>0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0</v>
          </cell>
          <cell r="HP263">
            <v>0</v>
          </cell>
          <cell r="HQ263">
            <v>0</v>
          </cell>
          <cell r="HR263">
            <v>0</v>
          </cell>
          <cell r="HS263">
            <v>0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0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0</v>
          </cell>
          <cell r="IF263">
            <v>0</v>
          </cell>
          <cell r="IG263">
            <v>0</v>
          </cell>
          <cell r="IH263">
            <v>0</v>
          </cell>
        </row>
        <row r="264">
          <cell r="A264" t="str">
            <v>部屋ごとの利用コマ数_その他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</row>
        <row r="265">
          <cell r="A265" t="str">
            <v>部屋ごとの利用コマ数_音楽室2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</row>
        <row r="266">
          <cell r="A266" t="str">
            <v>部屋ごとの利用コマ数_音楽室3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0</v>
          </cell>
          <cell r="GW266">
            <v>0</v>
          </cell>
          <cell r="GX266">
            <v>0</v>
          </cell>
          <cell r="GY266">
            <v>0</v>
          </cell>
          <cell r="GZ266">
            <v>0</v>
          </cell>
          <cell r="HA266">
            <v>0</v>
          </cell>
          <cell r="HB266">
            <v>0</v>
          </cell>
          <cell r="HC266">
            <v>0</v>
          </cell>
          <cell r="HD266">
            <v>0</v>
          </cell>
          <cell r="HE266">
            <v>0</v>
          </cell>
          <cell r="HF266">
            <v>0</v>
          </cell>
          <cell r="HG266">
            <v>0</v>
          </cell>
          <cell r="HH266">
            <v>0</v>
          </cell>
          <cell r="HI266">
            <v>0</v>
          </cell>
          <cell r="HJ266">
            <v>0</v>
          </cell>
          <cell r="HK266">
            <v>0</v>
          </cell>
          <cell r="HL266">
            <v>0</v>
          </cell>
          <cell r="HM266">
            <v>0</v>
          </cell>
          <cell r="HN266">
            <v>0</v>
          </cell>
          <cell r="HO266">
            <v>0</v>
          </cell>
          <cell r="HP266">
            <v>0</v>
          </cell>
          <cell r="HQ266">
            <v>0</v>
          </cell>
          <cell r="HR266">
            <v>0</v>
          </cell>
          <cell r="HS266">
            <v>0</v>
          </cell>
          <cell r="HT266">
            <v>0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0</v>
          </cell>
          <cell r="IG266">
            <v>0</v>
          </cell>
          <cell r="IH266">
            <v>0</v>
          </cell>
        </row>
        <row r="267">
          <cell r="A267" t="str">
            <v>部屋ごとの利用コマ数_音楽室4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0</v>
          </cell>
          <cell r="GY267">
            <v>0</v>
          </cell>
          <cell r="GZ267">
            <v>0</v>
          </cell>
          <cell r="HA267">
            <v>0</v>
          </cell>
          <cell r="HB267">
            <v>0</v>
          </cell>
          <cell r="HC267">
            <v>0</v>
          </cell>
          <cell r="HD267">
            <v>0</v>
          </cell>
          <cell r="HE267">
            <v>0</v>
          </cell>
          <cell r="HF267">
            <v>0</v>
          </cell>
          <cell r="HG267">
            <v>0</v>
          </cell>
          <cell r="HH267">
            <v>0</v>
          </cell>
          <cell r="HI267">
            <v>0</v>
          </cell>
          <cell r="HJ267">
            <v>0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0</v>
          </cell>
          <cell r="HQ267">
            <v>0</v>
          </cell>
          <cell r="HR267">
            <v>0</v>
          </cell>
          <cell r="HS267">
            <v>0</v>
          </cell>
          <cell r="HT267">
            <v>0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0</v>
          </cell>
        </row>
        <row r="268">
          <cell r="A268" t="str">
            <v>部屋ごとの利用コマ数_音楽室5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0</v>
          </cell>
          <cell r="GV268">
            <v>0</v>
          </cell>
          <cell r="GW268">
            <v>0</v>
          </cell>
          <cell r="GX268">
            <v>0</v>
          </cell>
          <cell r="GY268">
            <v>0</v>
          </cell>
          <cell r="GZ268">
            <v>0</v>
          </cell>
          <cell r="HA268">
            <v>0</v>
          </cell>
          <cell r="HB268">
            <v>0</v>
          </cell>
          <cell r="HC268">
            <v>0</v>
          </cell>
          <cell r="HD268">
            <v>0</v>
          </cell>
          <cell r="HE268">
            <v>0</v>
          </cell>
          <cell r="HF268">
            <v>0</v>
          </cell>
          <cell r="HG268">
            <v>0</v>
          </cell>
          <cell r="HH268">
            <v>0</v>
          </cell>
          <cell r="HI268">
            <v>0</v>
          </cell>
          <cell r="HJ268">
            <v>0</v>
          </cell>
          <cell r="HK268">
            <v>0</v>
          </cell>
          <cell r="HL268">
            <v>0</v>
          </cell>
          <cell r="HM268">
            <v>0</v>
          </cell>
          <cell r="HN268">
            <v>0</v>
          </cell>
          <cell r="HO268">
            <v>0</v>
          </cell>
          <cell r="HP268">
            <v>0</v>
          </cell>
          <cell r="HQ268">
            <v>0</v>
          </cell>
          <cell r="HR268">
            <v>0</v>
          </cell>
          <cell r="HS268">
            <v>0</v>
          </cell>
          <cell r="HT268">
            <v>0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0</v>
          </cell>
          <cell r="IF268">
            <v>0</v>
          </cell>
          <cell r="IG268">
            <v>0</v>
          </cell>
          <cell r="IH268">
            <v>0</v>
          </cell>
        </row>
        <row r="269">
          <cell r="A269" t="str">
            <v>部屋ごとの利用コマ数_工作・工芸室1</v>
          </cell>
          <cell r="E269">
            <v>656</v>
          </cell>
          <cell r="F269">
            <v>866</v>
          </cell>
          <cell r="G269">
            <v>654</v>
          </cell>
          <cell r="H269">
            <v>562</v>
          </cell>
          <cell r="I269">
            <v>532</v>
          </cell>
          <cell r="J269">
            <v>921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0</v>
          </cell>
          <cell r="GR269">
            <v>0</v>
          </cell>
          <cell r="GS269">
            <v>0</v>
          </cell>
          <cell r="GT269">
            <v>0</v>
          </cell>
          <cell r="GU269">
            <v>0</v>
          </cell>
          <cell r="GV269">
            <v>0</v>
          </cell>
          <cell r="GW269">
            <v>0</v>
          </cell>
          <cell r="GX269">
            <v>0</v>
          </cell>
          <cell r="GY269">
            <v>0</v>
          </cell>
          <cell r="GZ269">
            <v>0</v>
          </cell>
          <cell r="HA269">
            <v>0</v>
          </cell>
          <cell r="HB269">
            <v>0</v>
          </cell>
          <cell r="HC269">
            <v>0</v>
          </cell>
          <cell r="HD269">
            <v>0</v>
          </cell>
          <cell r="HE269">
            <v>0</v>
          </cell>
          <cell r="HF269">
            <v>0</v>
          </cell>
          <cell r="HG269">
            <v>0</v>
          </cell>
          <cell r="HH269">
            <v>0</v>
          </cell>
          <cell r="HI269">
            <v>0</v>
          </cell>
          <cell r="HJ269">
            <v>0</v>
          </cell>
          <cell r="HK269">
            <v>0</v>
          </cell>
          <cell r="HL269">
            <v>0</v>
          </cell>
          <cell r="HM269">
            <v>0</v>
          </cell>
          <cell r="HN269">
            <v>0</v>
          </cell>
          <cell r="HO269">
            <v>0</v>
          </cell>
          <cell r="HP269">
            <v>0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0</v>
          </cell>
          <cell r="HX269">
            <v>0</v>
          </cell>
          <cell r="HY269">
            <v>0</v>
          </cell>
          <cell r="HZ269">
            <v>0</v>
          </cell>
          <cell r="IA269">
            <v>0</v>
          </cell>
          <cell r="IB269">
            <v>0</v>
          </cell>
          <cell r="IC269">
            <v>0</v>
          </cell>
          <cell r="ID269">
            <v>0</v>
          </cell>
          <cell r="IE269">
            <v>0</v>
          </cell>
          <cell r="IF269">
            <v>0</v>
          </cell>
          <cell r="IG269">
            <v>0</v>
          </cell>
          <cell r="IH269">
            <v>0</v>
          </cell>
        </row>
        <row r="270">
          <cell r="A270" t="str">
            <v>部屋ごとの利用コマ数_工作・工芸室2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</v>
          </cell>
          <cell r="GF270">
            <v>0</v>
          </cell>
          <cell r="GG270">
            <v>0</v>
          </cell>
          <cell r="GH270">
            <v>0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0</v>
          </cell>
          <cell r="GR270">
            <v>0</v>
          </cell>
          <cell r="GS270">
            <v>0</v>
          </cell>
          <cell r="GT270">
            <v>0</v>
          </cell>
          <cell r="GU270">
            <v>0</v>
          </cell>
          <cell r="GV270">
            <v>0</v>
          </cell>
          <cell r="GW270">
            <v>0</v>
          </cell>
          <cell r="GX270">
            <v>0</v>
          </cell>
          <cell r="GY270">
            <v>0</v>
          </cell>
          <cell r="GZ270">
            <v>0</v>
          </cell>
          <cell r="HA270">
            <v>0</v>
          </cell>
          <cell r="HB270">
            <v>0</v>
          </cell>
          <cell r="HC270">
            <v>0</v>
          </cell>
          <cell r="HD270">
            <v>0</v>
          </cell>
          <cell r="HE270">
            <v>0</v>
          </cell>
          <cell r="HF270">
            <v>0</v>
          </cell>
          <cell r="HG270">
            <v>0</v>
          </cell>
          <cell r="HH270">
            <v>0</v>
          </cell>
          <cell r="HI270">
            <v>0</v>
          </cell>
          <cell r="HJ270">
            <v>0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0</v>
          </cell>
          <cell r="HP270">
            <v>0</v>
          </cell>
          <cell r="HQ270">
            <v>0</v>
          </cell>
          <cell r="HR270">
            <v>0</v>
          </cell>
          <cell r="HS270">
            <v>0</v>
          </cell>
          <cell r="HT270">
            <v>0</v>
          </cell>
          <cell r="HU270">
            <v>0</v>
          </cell>
          <cell r="HV270">
            <v>0</v>
          </cell>
          <cell r="HW270">
            <v>0</v>
          </cell>
          <cell r="HX270">
            <v>0</v>
          </cell>
          <cell r="HY270">
            <v>0</v>
          </cell>
          <cell r="HZ270">
            <v>0</v>
          </cell>
          <cell r="IA270">
            <v>0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0</v>
          </cell>
        </row>
        <row r="271">
          <cell r="A271" t="str">
            <v>部屋ごとの利用コマ数_工作・工芸室3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</row>
        <row r="272">
          <cell r="A272" t="str">
            <v>部屋ごとの利用コマ数_工作・工芸室4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0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0</v>
          </cell>
          <cell r="GY272">
            <v>0</v>
          </cell>
          <cell r="GZ272">
            <v>0</v>
          </cell>
          <cell r="HA272">
            <v>0</v>
          </cell>
          <cell r="HB272">
            <v>0</v>
          </cell>
          <cell r="HC272">
            <v>0</v>
          </cell>
          <cell r="HD272">
            <v>0</v>
          </cell>
          <cell r="HE272">
            <v>0</v>
          </cell>
          <cell r="HF272">
            <v>0</v>
          </cell>
          <cell r="HG272">
            <v>0</v>
          </cell>
          <cell r="HH272">
            <v>0</v>
          </cell>
          <cell r="HI272">
            <v>0</v>
          </cell>
          <cell r="HJ272">
            <v>0</v>
          </cell>
          <cell r="HK272">
            <v>0</v>
          </cell>
          <cell r="HL272">
            <v>0</v>
          </cell>
          <cell r="HM272">
            <v>0</v>
          </cell>
          <cell r="HN272">
            <v>0</v>
          </cell>
          <cell r="HO272">
            <v>0</v>
          </cell>
          <cell r="HP272">
            <v>0</v>
          </cell>
          <cell r="HQ272">
            <v>0</v>
          </cell>
          <cell r="HR272">
            <v>0</v>
          </cell>
          <cell r="HS272">
            <v>0</v>
          </cell>
          <cell r="HT272">
            <v>0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0</v>
          </cell>
          <cell r="IC272">
            <v>0</v>
          </cell>
          <cell r="ID272">
            <v>0</v>
          </cell>
          <cell r="IE272">
            <v>0</v>
          </cell>
          <cell r="IF272">
            <v>0</v>
          </cell>
          <cell r="IG272">
            <v>0</v>
          </cell>
          <cell r="IH272">
            <v>0</v>
          </cell>
        </row>
        <row r="273">
          <cell r="A273" t="str">
            <v>部屋ごとの利用コマ数_工作・工芸室5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</row>
        <row r="274">
          <cell r="A274" t="str">
            <v>部屋ごとの利用コマ数_視聴覚室1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175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524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240</v>
          </cell>
          <cell r="AR274">
            <v>44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178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220</v>
          </cell>
          <cell r="DF274">
            <v>0</v>
          </cell>
          <cell r="DG274">
            <v>0</v>
          </cell>
          <cell r="DH274">
            <v>248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46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130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0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0</v>
          </cell>
          <cell r="GY274">
            <v>0</v>
          </cell>
          <cell r="GZ274">
            <v>0</v>
          </cell>
          <cell r="HA274">
            <v>0</v>
          </cell>
          <cell r="HB274">
            <v>0</v>
          </cell>
          <cell r="HC274">
            <v>0</v>
          </cell>
          <cell r="HD274">
            <v>0</v>
          </cell>
          <cell r="HE274">
            <v>0</v>
          </cell>
          <cell r="HF274">
            <v>0</v>
          </cell>
          <cell r="HG274">
            <v>0</v>
          </cell>
          <cell r="HH274">
            <v>0</v>
          </cell>
          <cell r="HI274">
            <v>0</v>
          </cell>
          <cell r="HJ274">
            <v>0</v>
          </cell>
          <cell r="HK274">
            <v>0</v>
          </cell>
          <cell r="HL274">
            <v>0</v>
          </cell>
          <cell r="HM274">
            <v>0</v>
          </cell>
          <cell r="HN274">
            <v>271</v>
          </cell>
          <cell r="HO274">
            <v>0</v>
          </cell>
          <cell r="HP274">
            <v>0</v>
          </cell>
          <cell r="HQ274">
            <v>0</v>
          </cell>
          <cell r="HR274">
            <v>0</v>
          </cell>
          <cell r="HS274">
            <v>0</v>
          </cell>
          <cell r="HT274">
            <v>0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0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0</v>
          </cell>
        </row>
        <row r="275">
          <cell r="A275" t="str">
            <v>部屋ごとの利用コマ数_視聴覚室2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0</v>
          </cell>
          <cell r="GY275">
            <v>0</v>
          </cell>
          <cell r="GZ275">
            <v>0</v>
          </cell>
          <cell r="HA275">
            <v>0</v>
          </cell>
          <cell r="HB275">
            <v>0</v>
          </cell>
          <cell r="HC275">
            <v>0</v>
          </cell>
          <cell r="HD275">
            <v>0</v>
          </cell>
          <cell r="HE275">
            <v>0</v>
          </cell>
          <cell r="HF275">
            <v>0</v>
          </cell>
          <cell r="HG275">
            <v>0</v>
          </cell>
          <cell r="HH275">
            <v>0</v>
          </cell>
          <cell r="HI275">
            <v>0</v>
          </cell>
          <cell r="HJ275">
            <v>0</v>
          </cell>
          <cell r="HK275">
            <v>0</v>
          </cell>
          <cell r="HL275">
            <v>0</v>
          </cell>
          <cell r="HM275">
            <v>0</v>
          </cell>
          <cell r="HN275">
            <v>0</v>
          </cell>
          <cell r="HO275">
            <v>0</v>
          </cell>
          <cell r="HP275">
            <v>0</v>
          </cell>
          <cell r="HQ275">
            <v>0</v>
          </cell>
          <cell r="HR275">
            <v>0</v>
          </cell>
          <cell r="HS275">
            <v>0</v>
          </cell>
          <cell r="HT275">
            <v>0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0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0</v>
          </cell>
        </row>
        <row r="276">
          <cell r="A276" t="str">
            <v>部屋ごとの利用コマ数_視聴覚室3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0</v>
          </cell>
          <cell r="GH276">
            <v>0</v>
          </cell>
          <cell r="GI276">
            <v>0</v>
          </cell>
          <cell r="GJ276">
            <v>0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0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0</v>
          </cell>
          <cell r="GY276">
            <v>0</v>
          </cell>
          <cell r="GZ276">
            <v>0</v>
          </cell>
          <cell r="HA276">
            <v>0</v>
          </cell>
          <cell r="HB276">
            <v>0</v>
          </cell>
          <cell r="HC276">
            <v>0</v>
          </cell>
          <cell r="HD276">
            <v>0</v>
          </cell>
          <cell r="HE276">
            <v>0</v>
          </cell>
          <cell r="HF276">
            <v>0</v>
          </cell>
          <cell r="HG276">
            <v>0</v>
          </cell>
          <cell r="HH276">
            <v>0</v>
          </cell>
          <cell r="HI276">
            <v>0</v>
          </cell>
          <cell r="HJ276">
            <v>0</v>
          </cell>
          <cell r="HK276">
            <v>0</v>
          </cell>
          <cell r="HL276">
            <v>0</v>
          </cell>
          <cell r="HM276">
            <v>0</v>
          </cell>
          <cell r="HN276">
            <v>0</v>
          </cell>
          <cell r="HO276">
            <v>0</v>
          </cell>
          <cell r="HP276">
            <v>0</v>
          </cell>
          <cell r="HQ276">
            <v>0</v>
          </cell>
          <cell r="HR276">
            <v>0</v>
          </cell>
          <cell r="HS276">
            <v>0</v>
          </cell>
          <cell r="HT276">
            <v>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0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0</v>
          </cell>
        </row>
        <row r="277">
          <cell r="A277" t="str">
            <v>部屋ごとの利用コマ数_視聴覚室4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0</v>
          </cell>
          <cell r="GS277">
            <v>0</v>
          </cell>
          <cell r="GT277">
            <v>0</v>
          </cell>
          <cell r="GU277">
            <v>0</v>
          </cell>
          <cell r="GV277">
            <v>0</v>
          </cell>
          <cell r="GW277">
            <v>0</v>
          </cell>
          <cell r="GX277">
            <v>0</v>
          </cell>
          <cell r="GY277">
            <v>0</v>
          </cell>
          <cell r="GZ277">
            <v>0</v>
          </cell>
          <cell r="HA277">
            <v>0</v>
          </cell>
          <cell r="HB277">
            <v>0</v>
          </cell>
          <cell r="HC277">
            <v>0</v>
          </cell>
          <cell r="HD277">
            <v>0</v>
          </cell>
          <cell r="HE277">
            <v>0</v>
          </cell>
          <cell r="HF277">
            <v>0</v>
          </cell>
          <cell r="HG277">
            <v>0</v>
          </cell>
          <cell r="HH277">
            <v>0</v>
          </cell>
          <cell r="HI277">
            <v>0</v>
          </cell>
          <cell r="HJ277">
            <v>0</v>
          </cell>
          <cell r="HK277">
            <v>0</v>
          </cell>
          <cell r="HL277">
            <v>0</v>
          </cell>
          <cell r="HM277">
            <v>0</v>
          </cell>
          <cell r="HN277">
            <v>0</v>
          </cell>
          <cell r="HO277">
            <v>0</v>
          </cell>
          <cell r="HP277">
            <v>0</v>
          </cell>
          <cell r="HQ277">
            <v>0</v>
          </cell>
          <cell r="HR277">
            <v>0</v>
          </cell>
          <cell r="HS277">
            <v>0</v>
          </cell>
          <cell r="HT277">
            <v>0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0</v>
          </cell>
          <cell r="IB277">
            <v>0</v>
          </cell>
          <cell r="IC277">
            <v>0</v>
          </cell>
          <cell r="ID277">
            <v>0</v>
          </cell>
          <cell r="IE277">
            <v>0</v>
          </cell>
          <cell r="IF277">
            <v>0</v>
          </cell>
          <cell r="IG277">
            <v>0</v>
          </cell>
          <cell r="IH277">
            <v>0</v>
          </cell>
        </row>
        <row r="278">
          <cell r="A278" t="str">
            <v>部屋ごとの利用コマ数_視聴覚室5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0</v>
          </cell>
          <cell r="HA278">
            <v>0</v>
          </cell>
          <cell r="HB278">
            <v>0</v>
          </cell>
          <cell r="HC278">
            <v>0</v>
          </cell>
          <cell r="HD278">
            <v>0</v>
          </cell>
          <cell r="HE278">
            <v>0</v>
          </cell>
          <cell r="HF278">
            <v>0</v>
          </cell>
          <cell r="HG278">
            <v>0</v>
          </cell>
          <cell r="HH278">
            <v>0</v>
          </cell>
          <cell r="HI278">
            <v>0</v>
          </cell>
          <cell r="HJ278">
            <v>0</v>
          </cell>
          <cell r="HK278">
            <v>0</v>
          </cell>
          <cell r="HL278">
            <v>0</v>
          </cell>
          <cell r="HM278">
            <v>0</v>
          </cell>
          <cell r="HN278">
            <v>0</v>
          </cell>
          <cell r="HO278">
            <v>0</v>
          </cell>
          <cell r="HP278">
            <v>0</v>
          </cell>
          <cell r="HQ278">
            <v>0</v>
          </cell>
          <cell r="HR278">
            <v>0</v>
          </cell>
          <cell r="HS278">
            <v>0</v>
          </cell>
          <cell r="HT278">
            <v>0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</row>
        <row r="279">
          <cell r="A279" t="str">
            <v>部屋ごとの利用コマ数_運動室1</v>
          </cell>
          <cell r="E279">
            <v>956</v>
          </cell>
          <cell r="F279">
            <v>1083</v>
          </cell>
          <cell r="G279">
            <v>1074</v>
          </cell>
          <cell r="H279">
            <v>1005</v>
          </cell>
          <cell r="I279">
            <v>1020</v>
          </cell>
          <cell r="J279">
            <v>1176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>
            <v>0</v>
          </cell>
          <cell r="GN279">
            <v>0</v>
          </cell>
          <cell r="GO279">
            <v>0</v>
          </cell>
          <cell r="GP279">
            <v>0</v>
          </cell>
          <cell r="GQ279">
            <v>0</v>
          </cell>
          <cell r="GR279">
            <v>0</v>
          </cell>
          <cell r="GS279">
            <v>0</v>
          </cell>
          <cell r="GT279">
            <v>0</v>
          </cell>
          <cell r="GU279">
            <v>0</v>
          </cell>
          <cell r="GV279">
            <v>0</v>
          </cell>
          <cell r="GW279">
            <v>0</v>
          </cell>
          <cell r="GX279">
            <v>0</v>
          </cell>
          <cell r="GY279">
            <v>0</v>
          </cell>
          <cell r="GZ279">
            <v>0</v>
          </cell>
          <cell r="HA279">
            <v>0</v>
          </cell>
          <cell r="HB279">
            <v>0</v>
          </cell>
          <cell r="HC279">
            <v>0</v>
          </cell>
          <cell r="HD279">
            <v>0</v>
          </cell>
          <cell r="HE279">
            <v>0</v>
          </cell>
          <cell r="HF279">
            <v>0</v>
          </cell>
          <cell r="HG279">
            <v>0</v>
          </cell>
          <cell r="HH279">
            <v>0</v>
          </cell>
          <cell r="HI279">
            <v>0</v>
          </cell>
          <cell r="HJ279">
            <v>0</v>
          </cell>
          <cell r="HK279">
            <v>0</v>
          </cell>
          <cell r="HL279">
            <v>0</v>
          </cell>
          <cell r="HM279">
            <v>0</v>
          </cell>
          <cell r="HN279">
            <v>0</v>
          </cell>
          <cell r="HO279">
            <v>0</v>
          </cell>
          <cell r="HP279">
            <v>0</v>
          </cell>
          <cell r="HQ279">
            <v>0</v>
          </cell>
          <cell r="HR279">
            <v>0</v>
          </cell>
          <cell r="HS279">
            <v>0</v>
          </cell>
          <cell r="HT279">
            <v>0</v>
          </cell>
          <cell r="HU279">
            <v>0</v>
          </cell>
          <cell r="HV279">
            <v>0</v>
          </cell>
          <cell r="HW279">
            <v>0</v>
          </cell>
          <cell r="HX279">
            <v>0</v>
          </cell>
          <cell r="HY279">
            <v>0</v>
          </cell>
          <cell r="HZ279">
            <v>0</v>
          </cell>
          <cell r="IA279">
            <v>0</v>
          </cell>
          <cell r="IB279">
            <v>0</v>
          </cell>
          <cell r="IC279">
            <v>0</v>
          </cell>
          <cell r="ID279">
            <v>0</v>
          </cell>
          <cell r="IE279">
            <v>0</v>
          </cell>
          <cell r="IF279">
            <v>0</v>
          </cell>
          <cell r="IG279">
            <v>0</v>
          </cell>
          <cell r="IH279">
            <v>0</v>
          </cell>
        </row>
        <row r="280">
          <cell r="A280" t="str">
            <v>部屋ごとの利用コマ数_運動室2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0</v>
          </cell>
          <cell r="GW280">
            <v>0</v>
          </cell>
          <cell r="GX280">
            <v>0</v>
          </cell>
          <cell r="GY280">
            <v>0</v>
          </cell>
          <cell r="GZ280">
            <v>0</v>
          </cell>
          <cell r="HA280">
            <v>0</v>
          </cell>
          <cell r="HB280">
            <v>0</v>
          </cell>
          <cell r="HC280">
            <v>0</v>
          </cell>
          <cell r="HD280">
            <v>0</v>
          </cell>
          <cell r="HE280">
            <v>0</v>
          </cell>
          <cell r="HF280">
            <v>0</v>
          </cell>
          <cell r="HG280">
            <v>0</v>
          </cell>
          <cell r="HH280">
            <v>0</v>
          </cell>
          <cell r="HI280">
            <v>0</v>
          </cell>
          <cell r="HJ280">
            <v>0</v>
          </cell>
          <cell r="HK280">
            <v>0</v>
          </cell>
          <cell r="HL280">
            <v>0</v>
          </cell>
          <cell r="HM280">
            <v>0</v>
          </cell>
          <cell r="HN280">
            <v>0</v>
          </cell>
          <cell r="HO280">
            <v>0</v>
          </cell>
          <cell r="HP280">
            <v>0</v>
          </cell>
          <cell r="HQ280">
            <v>0</v>
          </cell>
          <cell r="HR280">
            <v>0</v>
          </cell>
          <cell r="HS280">
            <v>0</v>
          </cell>
          <cell r="HT280">
            <v>0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0</v>
          </cell>
          <cell r="IG280">
            <v>0</v>
          </cell>
          <cell r="IH280">
            <v>0</v>
          </cell>
        </row>
        <row r="281">
          <cell r="A281" t="str">
            <v>部屋ごとの利用コマ数_運動室3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0</v>
          </cell>
          <cell r="GY281">
            <v>0</v>
          </cell>
          <cell r="GZ281">
            <v>0</v>
          </cell>
          <cell r="HA281">
            <v>0</v>
          </cell>
          <cell r="HB281">
            <v>0</v>
          </cell>
          <cell r="HC281">
            <v>0</v>
          </cell>
          <cell r="HD281">
            <v>0</v>
          </cell>
          <cell r="HE281">
            <v>0</v>
          </cell>
          <cell r="HF281">
            <v>0</v>
          </cell>
          <cell r="HG281">
            <v>0</v>
          </cell>
          <cell r="HH281">
            <v>0</v>
          </cell>
          <cell r="HI281">
            <v>0</v>
          </cell>
          <cell r="HJ281">
            <v>0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0</v>
          </cell>
          <cell r="HQ281">
            <v>0</v>
          </cell>
          <cell r="HR281">
            <v>0</v>
          </cell>
          <cell r="HS281">
            <v>0</v>
          </cell>
          <cell r="HT281">
            <v>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0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0</v>
          </cell>
        </row>
        <row r="282">
          <cell r="A282" t="str">
            <v>部屋ごとの利用コマ数_運動室4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0</v>
          </cell>
          <cell r="GG282">
            <v>0</v>
          </cell>
          <cell r="GH282">
            <v>0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0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0</v>
          </cell>
          <cell r="GY282">
            <v>0</v>
          </cell>
          <cell r="GZ282">
            <v>0</v>
          </cell>
          <cell r="HA282">
            <v>0</v>
          </cell>
          <cell r="HB282">
            <v>0</v>
          </cell>
          <cell r="HC282">
            <v>0</v>
          </cell>
          <cell r="HD282">
            <v>0</v>
          </cell>
          <cell r="HE282">
            <v>0</v>
          </cell>
          <cell r="HF282">
            <v>0</v>
          </cell>
          <cell r="HG282">
            <v>0</v>
          </cell>
          <cell r="HH282">
            <v>0</v>
          </cell>
          <cell r="HI282">
            <v>0</v>
          </cell>
          <cell r="HJ282">
            <v>0</v>
          </cell>
          <cell r="HK282">
            <v>0</v>
          </cell>
          <cell r="HL282">
            <v>0</v>
          </cell>
          <cell r="HM282">
            <v>0</v>
          </cell>
          <cell r="HN282">
            <v>0</v>
          </cell>
          <cell r="HO282">
            <v>0</v>
          </cell>
          <cell r="HP282">
            <v>0</v>
          </cell>
          <cell r="HQ282">
            <v>0</v>
          </cell>
          <cell r="HR282">
            <v>0</v>
          </cell>
          <cell r="HS282">
            <v>0</v>
          </cell>
          <cell r="HT282">
            <v>0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0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0</v>
          </cell>
        </row>
        <row r="283">
          <cell r="A283" t="str">
            <v>部屋ごとの利用コマ数_運動室5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0</v>
          </cell>
          <cell r="GH283">
            <v>0</v>
          </cell>
          <cell r="GI283">
            <v>0</v>
          </cell>
          <cell r="GJ283">
            <v>0</v>
          </cell>
          <cell r="GK283">
            <v>0</v>
          </cell>
          <cell r="GL283">
            <v>0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0</v>
          </cell>
          <cell r="GV283">
            <v>0</v>
          </cell>
          <cell r="GW283">
            <v>0</v>
          </cell>
          <cell r="GX283">
            <v>0</v>
          </cell>
          <cell r="GY283">
            <v>0</v>
          </cell>
          <cell r="GZ283">
            <v>0</v>
          </cell>
          <cell r="HA283">
            <v>0</v>
          </cell>
          <cell r="HB283">
            <v>0</v>
          </cell>
          <cell r="HC283">
            <v>0</v>
          </cell>
          <cell r="HD283">
            <v>0</v>
          </cell>
          <cell r="HE283">
            <v>0</v>
          </cell>
          <cell r="HF283">
            <v>0</v>
          </cell>
          <cell r="HG283">
            <v>0</v>
          </cell>
          <cell r="HH283">
            <v>0</v>
          </cell>
          <cell r="HI283">
            <v>0</v>
          </cell>
          <cell r="HJ283">
            <v>0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0</v>
          </cell>
          <cell r="HP283">
            <v>0</v>
          </cell>
          <cell r="HQ283">
            <v>0</v>
          </cell>
          <cell r="HR283">
            <v>0</v>
          </cell>
          <cell r="HS283">
            <v>0</v>
          </cell>
          <cell r="HT283">
            <v>0</v>
          </cell>
          <cell r="HU283">
            <v>0</v>
          </cell>
          <cell r="HV283">
            <v>0</v>
          </cell>
          <cell r="HW283">
            <v>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0</v>
          </cell>
          <cell r="IF283">
            <v>0</v>
          </cell>
          <cell r="IG283">
            <v>0</v>
          </cell>
          <cell r="IH283">
            <v>0</v>
          </cell>
        </row>
        <row r="284">
          <cell r="A284" t="str">
            <v>部屋ごとの利用コマ数_浴室・プール1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1142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343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690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465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77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230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228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211</v>
          </cell>
          <cell r="GP284">
            <v>0</v>
          </cell>
          <cell r="GQ284">
            <v>0</v>
          </cell>
          <cell r="GR284">
            <v>209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45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</row>
        <row r="285">
          <cell r="A285" t="str">
            <v>部屋ごとの利用コマ数_浴室・プール2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0</v>
          </cell>
          <cell r="FP285">
            <v>0</v>
          </cell>
          <cell r="FQ285">
            <v>0</v>
          </cell>
          <cell r="FR285">
            <v>0</v>
          </cell>
          <cell r="FS285">
            <v>0</v>
          </cell>
          <cell r="FT285">
            <v>0</v>
          </cell>
          <cell r="FU285">
            <v>0</v>
          </cell>
          <cell r="FV285">
            <v>0</v>
          </cell>
          <cell r="FW285">
            <v>0</v>
          </cell>
          <cell r="FX285">
            <v>0</v>
          </cell>
          <cell r="FY285">
            <v>0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0</v>
          </cell>
          <cell r="GR285">
            <v>0</v>
          </cell>
          <cell r="GS285">
            <v>0</v>
          </cell>
          <cell r="GT285">
            <v>0</v>
          </cell>
          <cell r="GU285">
            <v>0</v>
          </cell>
          <cell r="GV285">
            <v>0</v>
          </cell>
          <cell r="GW285">
            <v>0</v>
          </cell>
          <cell r="GX285">
            <v>0</v>
          </cell>
          <cell r="GY285">
            <v>0</v>
          </cell>
          <cell r="GZ285">
            <v>0</v>
          </cell>
          <cell r="HA285">
            <v>0</v>
          </cell>
          <cell r="HB285">
            <v>0</v>
          </cell>
          <cell r="HC285">
            <v>0</v>
          </cell>
          <cell r="HD285">
            <v>0</v>
          </cell>
          <cell r="HE285">
            <v>0</v>
          </cell>
          <cell r="HF285">
            <v>0</v>
          </cell>
          <cell r="HG285">
            <v>0</v>
          </cell>
          <cell r="HH285">
            <v>0</v>
          </cell>
          <cell r="HI285">
            <v>0</v>
          </cell>
          <cell r="HJ285">
            <v>0</v>
          </cell>
          <cell r="HK285">
            <v>0</v>
          </cell>
          <cell r="HL285">
            <v>0</v>
          </cell>
          <cell r="HM285">
            <v>0</v>
          </cell>
          <cell r="HN285">
            <v>0</v>
          </cell>
          <cell r="HO285">
            <v>0</v>
          </cell>
          <cell r="HP285">
            <v>0</v>
          </cell>
          <cell r="HQ285">
            <v>0</v>
          </cell>
          <cell r="HR285">
            <v>0</v>
          </cell>
          <cell r="HS285">
            <v>0</v>
          </cell>
          <cell r="HT285">
            <v>0</v>
          </cell>
          <cell r="HU285">
            <v>0</v>
          </cell>
          <cell r="HV285">
            <v>0</v>
          </cell>
          <cell r="HW285">
            <v>0</v>
          </cell>
          <cell r="HX285">
            <v>0</v>
          </cell>
          <cell r="HY285">
            <v>0</v>
          </cell>
          <cell r="HZ285">
            <v>0</v>
          </cell>
          <cell r="IA285">
            <v>0</v>
          </cell>
          <cell r="IB285">
            <v>0</v>
          </cell>
          <cell r="IC285">
            <v>0</v>
          </cell>
          <cell r="ID285">
            <v>0</v>
          </cell>
          <cell r="IE285">
            <v>0</v>
          </cell>
          <cell r="IF285">
            <v>0</v>
          </cell>
          <cell r="IG285">
            <v>0</v>
          </cell>
          <cell r="IH285">
            <v>0</v>
          </cell>
        </row>
        <row r="286">
          <cell r="A286" t="str">
            <v>部屋ごとの利用コマ数_浴室・プール3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0</v>
          </cell>
          <cell r="FT286">
            <v>0</v>
          </cell>
          <cell r="FU286">
            <v>0</v>
          </cell>
          <cell r="FV286">
            <v>0</v>
          </cell>
          <cell r="FW286">
            <v>0</v>
          </cell>
          <cell r="FX286">
            <v>0</v>
          </cell>
          <cell r="FY286">
            <v>0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0</v>
          </cell>
          <cell r="GR286">
            <v>0</v>
          </cell>
          <cell r="GS286">
            <v>0</v>
          </cell>
          <cell r="GT286">
            <v>0</v>
          </cell>
          <cell r="GU286">
            <v>0</v>
          </cell>
          <cell r="GV286">
            <v>0</v>
          </cell>
          <cell r="GW286">
            <v>0</v>
          </cell>
          <cell r="GX286">
            <v>0</v>
          </cell>
          <cell r="GY286">
            <v>0</v>
          </cell>
          <cell r="GZ286">
            <v>0</v>
          </cell>
          <cell r="HA286">
            <v>0</v>
          </cell>
          <cell r="HB286">
            <v>0</v>
          </cell>
          <cell r="HC286">
            <v>0</v>
          </cell>
          <cell r="HD286">
            <v>0</v>
          </cell>
          <cell r="HE286">
            <v>0</v>
          </cell>
          <cell r="HF286">
            <v>0</v>
          </cell>
          <cell r="HG286">
            <v>0</v>
          </cell>
          <cell r="HH286">
            <v>0</v>
          </cell>
          <cell r="HI286">
            <v>0</v>
          </cell>
          <cell r="HJ286">
            <v>0</v>
          </cell>
          <cell r="HK286">
            <v>0</v>
          </cell>
          <cell r="HL286">
            <v>0</v>
          </cell>
          <cell r="HM286">
            <v>0</v>
          </cell>
          <cell r="HN286">
            <v>0</v>
          </cell>
          <cell r="HO286">
            <v>0</v>
          </cell>
          <cell r="HP286">
            <v>0</v>
          </cell>
          <cell r="HQ286">
            <v>0</v>
          </cell>
          <cell r="HR286">
            <v>0</v>
          </cell>
          <cell r="HS286">
            <v>0</v>
          </cell>
          <cell r="HT286">
            <v>0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0</v>
          </cell>
          <cell r="IC286">
            <v>0</v>
          </cell>
          <cell r="ID286">
            <v>0</v>
          </cell>
          <cell r="IE286">
            <v>0</v>
          </cell>
          <cell r="IF286">
            <v>0</v>
          </cell>
          <cell r="IG286">
            <v>0</v>
          </cell>
          <cell r="IH286">
            <v>0</v>
          </cell>
        </row>
        <row r="287">
          <cell r="A287" t="str">
            <v>部屋ごとの利用コマ数_浴室・プール4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0</v>
          </cell>
          <cell r="GW287">
            <v>0</v>
          </cell>
          <cell r="GX287">
            <v>0</v>
          </cell>
          <cell r="GY287">
            <v>0</v>
          </cell>
          <cell r="GZ287">
            <v>0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0</v>
          </cell>
          <cell r="IG287">
            <v>0</v>
          </cell>
          <cell r="IH287">
            <v>0</v>
          </cell>
        </row>
        <row r="288">
          <cell r="A288" t="str">
            <v>部屋ごとの利用コマ数_浴室・プール5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  <cell r="FX288">
            <v>0</v>
          </cell>
          <cell r="FY288">
            <v>0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0</v>
          </cell>
          <cell r="GG288">
            <v>0</v>
          </cell>
          <cell r="GH288">
            <v>0</v>
          </cell>
          <cell r="GI288">
            <v>0</v>
          </cell>
          <cell r="GJ288">
            <v>0</v>
          </cell>
          <cell r="GK288">
            <v>0</v>
          </cell>
          <cell r="GL288">
            <v>0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0</v>
          </cell>
          <cell r="GR288">
            <v>0</v>
          </cell>
          <cell r="GS288">
            <v>0</v>
          </cell>
          <cell r="GT288">
            <v>0</v>
          </cell>
          <cell r="GU288">
            <v>0</v>
          </cell>
          <cell r="GV288">
            <v>0</v>
          </cell>
          <cell r="GW288">
            <v>0</v>
          </cell>
          <cell r="GX288">
            <v>0</v>
          </cell>
          <cell r="GY288">
            <v>0</v>
          </cell>
          <cell r="GZ288">
            <v>0</v>
          </cell>
          <cell r="HA288">
            <v>0</v>
          </cell>
          <cell r="HB288">
            <v>0</v>
          </cell>
          <cell r="HC288">
            <v>0</v>
          </cell>
          <cell r="HD288">
            <v>0</v>
          </cell>
          <cell r="HE288">
            <v>0</v>
          </cell>
          <cell r="HF288">
            <v>0</v>
          </cell>
          <cell r="HG288">
            <v>0</v>
          </cell>
          <cell r="HH288">
            <v>0</v>
          </cell>
          <cell r="HI288">
            <v>0</v>
          </cell>
          <cell r="HJ288">
            <v>0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0</v>
          </cell>
          <cell r="HP288">
            <v>0</v>
          </cell>
          <cell r="HQ288">
            <v>0</v>
          </cell>
          <cell r="HR288">
            <v>0</v>
          </cell>
          <cell r="HS288">
            <v>0</v>
          </cell>
          <cell r="HT288">
            <v>0</v>
          </cell>
          <cell r="HU288">
            <v>0</v>
          </cell>
          <cell r="HV288">
            <v>0</v>
          </cell>
          <cell r="HW288">
            <v>0</v>
          </cell>
          <cell r="HX288">
            <v>0</v>
          </cell>
          <cell r="HY288">
            <v>0</v>
          </cell>
          <cell r="HZ288">
            <v>0</v>
          </cell>
          <cell r="IA288">
            <v>0</v>
          </cell>
          <cell r="IB288">
            <v>0</v>
          </cell>
          <cell r="IC288">
            <v>0</v>
          </cell>
          <cell r="ID288">
            <v>0</v>
          </cell>
          <cell r="IE288">
            <v>0</v>
          </cell>
          <cell r="IF288">
            <v>0</v>
          </cell>
          <cell r="IG288">
            <v>0</v>
          </cell>
          <cell r="IH288">
            <v>0</v>
          </cell>
        </row>
        <row r="289">
          <cell r="A289" t="str">
            <v>部屋ごとの利用コマ数_保育室1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587</v>
          </cell>
          <cell r="M289">
            <v>619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165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253</v>
          </cell>
          <cell r="AL289">
            <v>287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39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128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761</v>
          </cell>
          <cell r="FI289">
            <v>0</v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0</v>
          </cell>
          <cell r="FP289">
            <v>0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0</v>
          </cell>
          <cell r="FW289">
            <v>0</v>
          </cell>
          <cell r="FX289">
            <v>0</v>
          </cell>
          <cell r="FY289">
            <v>0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0</v>
          </cell>
          <cell r="GG289">
            <v>0</v>
          </cell>
          <cell r="GH289">
            <v>0</v>
          </cell>
          <cell r="GI289">
            <v>0</v>
          </cell>
          <cell r="GJ289">
            <v>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0</v>
          </cell>
          <cell r="GY289">
            <v>0</v>
          </cell>
          <cell r="GZ289">
            <v>0</v>
          </cell>
          <cell r="HA289">
            <v>0</v>
          </cell>
          <cell r="HB289">
            <v>0</v>
          </cell>
          <cell r="HC289">
            <v>0</v>
          </cell>
          <cell r="HD289">
            <v>0</v>
          </cell>
          <cell r="HE289">
            <v>0</v>
          </cell>
          <cell r="HF289">
            <v>0</v>
          </cell>
          <cell r="HG289">
            <v>0</v>
          </cell>
          <cell r="HH289">
            <v>0</v>
          </cell>
          <cell r="HI289">
            <v>0</v>
          </cell>
          <cell r="HJ289">
            <v>0</v>
          </cell>
          <cell r="HK289">
            <v>0</v>
          </cell>
          <cell r="HL289">
            <v>0</v>
          </cell>
          <cell r="HM289">
            <v>0</v>
          </cell>
          <cell r="HN289">
            <v>0</v>
          </cell>
          <cell r="HO289">
            <v>0</v>
          </cell>
          <cell r="HP289">
            <v>0</v>
          </cell>
          <cell r="HQ289">
            <v>0</v>
          </cell>
          <cell r="HR289">
            <v>0</v>
          </cell>
          <cell r="HS289">
            <v>0</v>
          </cell>
          <cell r="HT289">
            <v>0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0</v>
          </cell>
        </row>
        <row r="290">
          <cell r="A290" t="str">
            <v>部屋ごとの利用コマ数_保育室2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>
            <v>0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>
            <v>0</v>
          </cell>
          <cell r="GH290">
            <v>0</v>
          </cell>
          <cell r="GI290">
            <v>0</v>
          </cell>
          <cell r="GJ290">
            <v>0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0</v>
          </cell>
          <cell r="GR290">
            <v>0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0</v>
          </cell>
          <cell r="GY290">
            <v>0</v>
          </cell>
          <cell r="GZ290">
            <v>0</v>
          </cell>
          <cell r="HA290">
            <v>0</v>
          </cell>
          <cell r="HB290">
            <v>0</v>
          </cell>
          <cell r="HC290">
            <v>0</v>
          </cell>
          <cell r="HD290">
            <v>0</v>
          </cell>
          <cell r="HE290">
            <v>0</v>
          </cell>
          <cell r="HF290">
            <v>0</v>
          </cell>
          <cell r="HG290">
            <v>0</v>
          </cell>
          <cell r="HH290">
            <v>0</v>
          </cell>
          <cell r="HI290">
            <v>0</v>
          </cell>
          <cell r="HJ290">
            <v>0</v>
          </cell>
          <cell r="HK290">
            <v>0</v>
          </cell>
          <cell r="HL290">
            <v>0</v>
          </cell>
          <cell r="HM290">
            <v>0</v>
          </cell>
          <cell r="HN290">
            <v>0</v>
          </cell>
          <cell r="HO290">
            <v>0</v>
          </cell>
          <cell r="HP290">
            <v>0</v>
          </cell>
          <cell r="HQ290">
            <v>0</v>
          </cell>
          <cell r="HR290">
            <v>0</v>
          </cell>
          <cell r="HS290">
            <v>0</v>
          </cell>
          <cell r="HT290">
            <v>0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0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0</v>
          </cell>
        </row>
        <row r="291">
          <cell r="A291" t="str">
            <v>部屋ごとの利用コマ数_保育室3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0</v>
          </cell>
          <cell r="FO291">
            <v>0</v>
          </cell>
          <cell r="FP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</row>
        <row r="292">
          <cell r="A292" t="str">
            <v>部屋ごとの利用コマ数_保育室4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0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</row>
        <row r="293">
          <cell r="A293" t="str">
            <v>部屋ごとの利用コマ数_保育室5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0</v>
          </cell>
          <cell r="FP293">
            <v>0</v>
          </cell>
          <cell r="FQ293">
            <v>0</v>
          </cell>
          <cell r="FR293">
            <v>0</v>
          </cell>
          <cell r="FS293">
            <v>0</v>
          </cell>
          <cell r="FT293">
            <v>0</v>
          </cell>
          <cell r="FU293">
            <v>0</v>
          </cell>
          <cell r="FV293">
            <v>0</v>
          </cell>
          <cell r="FW293">
            <v>0</v>
          </cell>
          <cell r="FX293">
            <v>0</v>
          </cell>
          <cell r="FY293">
            <v>0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0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0</v>
          </cell>
          <cell r="GY293">
            <v>0</v>
          </cell>
          <cell r="GZ293">
            <v>0</v>
          </cell>
          <cell r="HA293">
            <v>0</v>
          </cell>
          <cell r="HB293">
            <v>0</v>
          </cell>
          <cell r="HC293">
            <v>0</v>
          </cell>
          <cell r="HD293">
            <v>0</v>
          </cell>
          <cell r="HE293">
            <v>0</v>
          </cell>
          <cell r="HF293">
            <v>0</v>
          </cell>
          <cell r="HG293">
            <v>0</v>
          </cell>
          <cell r="HH293">
            <v>0</v>
          </cell>
          <cell r="HI293">
            <v>0</v>
          </cell>
          <cell r="HJ293">
            <v>0</v>
          </cell>
          <cell r="HK293">
            <v>0</v>
          </cell>
          <cell r="HL293">
            <v>0</v>
          </cell>
          <cell r="HM293">
            <v>0</v>
          </cell>
          <cell r="HN293">
            <v>0</v>
          </cell>
          <cell r="HO293">
            <v>0</v>
          </cell>
          <cell r="HP293">
            <v>0</v>
          </cell>
          <cell r="HQ293">
            <v>0</v>
          </cell>
          <cell r="HR293">
            <v>0</v>
          </cell>
          <cell r="HS293">
            <v>0</v>
          </cell>
          <cell r="HT293">
            <v>0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0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0</v>
          </cell>
        </row>
        <row r="294">
          <cell r="A294" t="str">
            <v>部屋ごとの利用コマ数_事務室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0</v>
          </cell>
          <cell r="FP294">
            <v>0</v>
          </cell>
          <cell r="FQ294">
            <v>0</v>
          </cell>
          <cell r="FR294">
            <v>0</v>
          </cell>
          <cell r="FS294">
            <v>0</v>
          </cell>
          <cell r="FT294">
            <v>0</v>
          </cell>
          <cell r="FU294">
            <v>0</v>
          </cell>
          <cell r="FV294">
            <v>0</v>
          </cell>
          <cell r="FW294">
            <v>0</v>
          </cell>
          <cell r="FX294">
            <v>0</v>
          </cell>
          <cell r="FY294">
            <v>0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0</v>
          </cell>
          <cell r="GY294">
            <v>0</v>
          </cell>
          <cell r="GZ294">
            <v>0</v>
          </cell>
          <cell r="HA294">
            <v>0</v>
          </cell>
          <cell r="HB294">
            <v>0</v>
          </cell>
          <cell r="HC294">
            <v>0</v>
          </cell>
          <cell r="HD294">
            <v>0</v>
          </cell>
          <cell r="HE294">
            <v>0</v>
          </cell>
          <cell r="HF294">
            <v>0</v>
          </cell>
          <cell r="HG294">
            <v>0</v>
          </cell>
          <cell r="HH294">
            <v>0</v>
          </cell>
          <cell r="HI294">
            <v>0</v>
          </cell>
          <cell r="HJ294">
            <v>0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0</v>
          </cell>
          <cell r="HP294">
            <v>0</v>
          </cell>
          <cell r="HQ294">
            <v>0</v>
          </cell>
          <cell r="HR294">
            <v>0</v>
          </cell>
          <cell r="HS294">
            <v>0</v>
          </cell>
          <cell r="HT294">
            <v>0</v>
          </cell>
          <cell r="HU294">
            <v>0</v>
          </cell>
          <cell r="HV294">
            <v>0</v>
          </cell>
          <cell r="HW294">
            <v>0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0</v>
          </cell>
          <cell r="IF294">
            <v>0</v>
          </cell>
          <cell r="IG294">
            <v>0</v>
          </cell>
          <cell r="IH294">
            <v>0</v>
          </cell>
        </row>
        <row r="295">
          <cell r="A295" t="str">
            <v>部屋ごとの利用コマ数_その他共用部等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</row>
        <row r="296">
          <cell r="A296">
            <v>0</v>
          </cell>
          <cell r="E296">
            <v>4148</v>
          </cell>
          <cell r="F296">
            <v>3998</v>
          </cell>
          <cell r="G296">
            <v>3728</v>
          </cell>
          <cell r="H296">
            <v>3503</v>
          </cell>
          <cell r="I296">
            <v>3600</v>
          </cell>
          <cell r="J296">
            <v>6866</v>
          </cell>
          <cell r="K296">
            <v>994</v>
          </cell>
          <cell r="L296">
            <v>1911</v>
          </cell>
          <cell r="M296">
            <v>3534</v>
          </cell>
          <cell r="N296">
            <v>1915</v>
          </cell>
          <cell r="O296">
            <v>991</v>
          </cell>
          <cell r="P296">
            <v>782</v>
          </cell>
          <cell r="Q296">
            <v>1255</v>
          </cell>
          <cell r="R296">
            <v>0</v>
          </cell>
          <cell r="S296">
            <v>1514</v>
          </cell>
          <cell r="T296">
            <v>1000</v>
          </cell>
          <cell r="U296">
            <v>2361</v>
          </cell>
          <cell r="V296">
            <v>1649</v>
          </cell>
          <cell r="W296">
            <v>730</v>
          </cell>
          <cell r="X296">
            <v>742</v>
          </cell>
          <cell r="Y296">
            <v>1111</v>
          </cell>
          <cell r="Z296">
            <v>1734</v>
          </cell>
          <cell r="AA296">
            <v>878</v>
          </cell>
          <cell r="AB296">
            <v>2215</v>
          </cell>
          <cell r="AC296">
            <v>1898</v>
          </cell>
          <cell r="AD296">
            <v>1572</v>
          </cell>
          <cell r="AE296">
            <v>840</v>
          </cell>
          <cell r="AF296">
            <v>1130</v>
          </cell>
          <cell r="AG296">
            <v>556</v>
          </cell>
          <cell r="AH296">
            <v>1597</v>
          </cell>
          <cell r="AI296">
            <v>1188</v>
          </cell>
          <cell r="AJ296">
            <v>816</v>
          </cell>
          <cell r="AK296">
            <v>1136</v>
          </cell>
          <cell r="AL296">
            <v>1851</v>
          </cell>
          <cell r="AM296">
            <v>438</v>
          </cell>
          <cell r="AN296">
            <v>800</v>
          </cell>
          <cell r="AO296">
            <v>907</v>
          </cell>
          <cell r="AP296">
            <v>1460</v>
          </cell>
          <cell r="AQ296">
            <v>1784</v>
          </cell>
          <cell r="AR296">
            <v>800</v>
          </cell>
          <cell r="AS296">
            <v>721</v>
          </cell>
          <cell r="AT296">
            <v>1583</v>
          </cell>
          <cell r="AU296">
            <v>1909</v>
          </cell>
          <cell r="AV296">
            <v>1387</v>
          </cell>
          <cell r="AW296">
            <v>1698</v>
          </cell>
          <cell r="AX296">
            <v>1304</v>
          </cell>
          <cell r="AY296">
            <v>489</v>
          </cell>
          <cell r="AZ296">
            <v>1016</v>
          </cell>
          <cell r="BA296">
            <v>1900</v>
          </cell>
          <cell r="BB296">
            <v>950</v>
          </cell>
          <cell r="BC296">
            <v>1467</v>
          </cell>
          <cell r="BD296">
            <v>1351</v>
          </cell>
          <cell r="BE296">
            <v>1726</v>
          </cell>
          <cell r="BF296">
            <v>909</v>
          </cell>
          <cell r="BG296">
            <v>1230</v>
          </cell>
          <cell r="BH296">
            <v>1025</v>
          </cell>
          <cell r="BI296">
            <v>615</v>
          </cell>
          <cell r="BJ296">
            <v>751</v>
          </cell>
          <cell r="BK296">
            <v>1727</v>
          </cell>
          <cell r="BL296">
            <v>861</v>
          </cell>
          <cell r="BM296">
            <v>1000</v>
          </cell>
          <cell r="BN296">
            <v>660</v>
          </cell>
          <cell r="BO296">
            <v>1067</v>
          </cell>
          <cell r="BP296">
            <v>597</v>
          </cell>
          <cell r="BQ296">
            <v>777</v>
          </cell>
          <cell r="BR296">
            <v>1252</v>
          </cell>
          <cell r="BS296">
            <v>839</v>
          </cell>
          <cell r="BT296">
            <v>510</v>
          </cell>
          <cell r="BU296">
            <v>425</v>
          </cell>
          <cell r="BV296">
            <v>722</v>
          </cell>
          <cell r="BW296">
            <v>533</v>
          </cell>
          <cell r="BX296">
            <v>1123</v>
          </cell>
          <cell r="BY296">
            <v>936</v>
          </cell>
          <cell r="BZ296">
            <v>1502</v>
          </cell>
          <cell r="CA296">
            <v>479</v>
          </cell>
          <cell r="CB296">
            <v>1684</v>
          </cell>
          <cell r="CC296">
            <v>805</v>
          </cell>
          <cell r="CD296">
            <v>2102</v>
          </cell>
          <cell r="CE296">
            <v>736</v>
          </cell>
          <cell r="CF296">
            <v>913</v>
          </cell>
          <cell r="CG296">
            <v>388</v>
          </cell>
          <cell r="CH296">
            <v>1017</v>
          </cell>
          <cell r="CI296">
            <v>1252</v>
          </cell>
          <cell r="CJ296">
            <v>630</v>
          </cell>
          <cell r="CK296">
            <v>1060</v>
          </cell>
          <cell r="CL296">
            <v>1805</v>
          </cell>
          <cell r="CM296">
            <v>1129</v>
          </cell>
          <cell r="CN296">
            <v>1235</v>
          </cell>
          <cell r="CO296">
            <v>664</v>
          </cell>
          <cell r="CP296">
            <v>1097</v>
          </cell>
          <cell r="CQ296">
            <v>1314</v>
          </cell>
          <cell r="CR296">
            <v>578</v>
          </cell>
          <cell r="CS296">
            <v>1602</v>
          </cell>
          <cell r="CT296">
            <v>1093</v>
          </cell>
          <cell r="CU296">
            <v>1223</v>
          </cell>
          <cell r="CV296">
            <v>857</v>
          </cell>
          <cell r="CW296">
            <v>369</v>
          </cell>
          <cell r="CX296">
            <v>1091</v>
          </cell>
          <cell r="CY296">
            <v>1080</v>
          </cell>
          <cell r="CZ296">
            <v>797</v>
          </cell>
          <cell r="DA296">
            <v>769</v>
          </cell>
          <cell r="DB296">
            <v>540</v>
          </cell>
          <cell r="DC296">
            <v>978</v>
          </cell>
          <cell r="DD296">
            <v>1139</v>
          </cell>
          <cell r="DE296">
            <v>1260</v>
          </cell>
          <cell r="DF296">
            <v>907</v>
          </cell>
          <cell r="DG296">
            <v>1162</v>
          </cell>
          <cell r="DH296">
            <v>1042</v>
          </cell>
          <cell r="DI296">
            <v>675</v>
          </cell>
          <cell r="DJ296">
            <v>293</v>
          </cell>
          <cell r="DK296">
            <v>722</v>
          </cell>
          <cell r="DL296">
            <v>491</v>
          </cell>
          <cell r="DM296">
            <v>631</v>
          </cell>
          <cell r="DN296">
            <v>787</v>
          </cell>
          <cell r="DO296">
            <v>857</v>
          </cell>
          <cell r="DP296">
            <v>728</v>
          </cell>
          <cell r="DQ296">
            <v>783</v>
          </cell>
          <cell r="DR296">
            <v>1182</v>
          </cell>
          <cell r="DS296">
            <v>688</v>
          </cell>
          <cell r="DT296">
            <v>699</v>
          </cell>
          <cell r="DU296">
            <v>970</v>
          </cell>
          <cell r="DV296">
            <v>689</v>
          </cell>
          <cell r="DW296">
            <v>1059</v>
          </cell>
          <cell r="DX296">
            <v>913</v>
          </cell>
          <cell r="DY296">
            <v>758</v>
          </cell>
          <cell r="DZ296">
            <v>920</v>
          </cell>
          <cell r="EA296">
            <v>827</v>
          </cell>
          <cell r="EB296">
            <v>903</v>
          </cell>
          <cell r="EC296">
            <v>1108</v>
          </cell>
          <cell r="ED296">
            <v>318</v>
          </cell>
          <cell r="EE296">
            <v>1674</v>
          </cell>
          <cell r="EF296">
            <v>539</v>
          </cell>
          <cell r="EG296">
            <v>1267</v>
          </cell>
          <cell r="EH296">
            <v>1031</v>
          </cell>
          <cell r="EI296">
            <v>1276</v>
          </cell>
          <cell r="EJ296">
            <v>1232</v>
          </cell>
          <cell r="EK296">
            <v>1320</v>
          </cell>
          <cell r="EL296">
            <v>658</v>
          </cell>
          <cell r="EM296">
            <v>751</v>
          </cell>
          <cell r="EN296">
            <v>1054</v>
          </cell>
          <cell r="EO296">
            <v>1172</v>
          </cell>
          <cell r="EP296">
            <v>1562</v>
          </cell>
          <cell r="EQ296">
            <v>1158</v>
          </cell>
          <cell r="ER296">
            <v>856</v>
          </cell>
          <cell r="ES296">
            <v>1506</v>
          </cell>
          <cell r="ET296">
            <v>1826</v>
          </cell>
          <cell r="EU296">
            <v>2365</v>
          </cell>
          <cell r="EV296">
            <v>367</v>
          </cell>
          <cell r="EW296">
            <v>702</v>
          </cell>
          <cell r="EX296">
            <v>1929</v>
          </cell>
          <cell r="EY296">
            <v>460</v>
          </cell>
          <cell r="EZ296">
            <v>1225</v>
          </cell>
          <cell r="FA296">
            <v>1681</v>
          </cell>
          <cell r="FB296">
            <v>982</v>
          </cell>
          <cell r="FC296">
            <v>617</v>
          </cell>
          <cell r="FD296">
            <v>1268</v>
          </cell>
          <cell r="FE296">
            <v>1691</v>
          </cell>
          <cell r="FF296">
            <v>1046</v>
          </cell>
          <cell r="FG296">
            <v>2215</v>
          </cell>
          <cell r="FH296">
            <v>2157</v>
          </cell>
          <cell r="FI296">
            <v>519</v>
          </cell>
          <cell r="FJ296">
            <v>628</v>
          </cell>
          <cell r="FK296">
            <v>2417</v>
          </cell>
          <cell r="FL296">
            <v>1563</v>
          </cell>
          <cell r="FM296">
            <v>1511</v>
          </cell>
          <cell r="FN296">
            <v>1066</v>
          </cell>
          <cell r="FO296">
            <v>1224</v>
          </cell>
          <cell r="FP296">
            <v>1799</v>
          </cell>
          <cell r="FQ296">
            <v>1594</v>
          </cell>
          <cell r="FR296">
            <v>872</v>
          </cell>
          <cell r="FS296">
            <v>1330</v>
          </cell>
          <cell r="FT296">
            <v>981</v>
          </cell>
          <cell r="FU296">
            <v>1391</v>
          </cell>
          <cell r="FV296">
            <v>2033</v>
          </cell>
          <cell r="FW296">
            <v>2459</v>
          </cell>
          <cell r="FX296">
            <v>2212</v>
          </cell>
          <cell r="FY296">
            <v>1324</v>
          </cell>
          <cell r="FZ296">
            <v>585</v>
          </cell>
          <cell r="GA296">
            <v>1903</v>
          </cell>
          <cell r="GB296">
            <v>1097</v>
          </cell>
          <cell r="GC296">
            <v>1030</v>
          </cell>
          <cell r="GD296">
            <v>643</v>
          </cell>
          <cell r="GE296">
            <v>2879</v>
          </cell>
          <cell r="GF296">
            <v>1711</v>
          </cell>
          <cell r="GG296">
            <v>1172</v>
          </cell>
          <cell r="GH296">
            <v>2258</v>
          </cell>
          <cell r="GI296">
            <v>2178</v>
          </cell>
          <cell r="GJ296">
            <v>1511</v>
          </cell>
          <cell r="GK296">
            <v>1334</v>
          </cell>
          <cell r="GL296">
            <v>1080</v>
          </cell>
          <cell r="GM296">
            <v>1804</v>
          </cell>
          <cell r="GN296">
            <v>1138</v>
          </cell>
          <cell r="GO296">
            <v>2098</v>
          </cell>
          <cell r="GP296">
            <v>1473</v>
          </cell>
          <cell r="GQ296">
            <v>1194</v>
          </cell>
          <cell r="GR296">
            <v>1884</v>
          </cell>
          <cell r="GS296">
            <v>1438</v>
          </cell>
          <cell r="GT296">
            <v>1225</v>
          </cell>
          <cell r="GU296">
            <v>1144</v>
          </cell>
          <cell r="GV296">
            <v>1120</v>
          </cell>
          <cell r="GW296">
            <v>1288</v>
          </cell>
          <cell r="GX296">
            <v>1288</v>
          </cell>
          <cell r="GY296">
            <v>2497</v>
          </cell>
          <cell r="GZ296">
            <v>1216</v>
          </cell>
          <cell r="HA296">
            <v>1054</v>
          </cell>
          <cell r="HB296">
            <v>1791</v>
          </cell>
          <cell r="HC296">
            <v>1337</v>
          </cell>
          <cell r="HD296">
            <v>1422</v>
          </cell>
          <cell r="HE296">
            <v>800</v>
          </cell>
          <cell r="HF296">
            <v>1240</v>
          </cell>
          <cell r="HG296">
            <v>1609</v>
          </cell>
          <cell r="HH296">
            <v>1820</v>
          </cell>
          <cell r="HI296">
            <v>2111</v>
          </cell>
          <cell r="HJ296">
            <v>1630</v>
          </cell>
          <cell r="HK296">
            <v>628</v>
          </cell>
          <cell r="HL296">
            <v>1732</v>
          </cell>
          <cell r="HM296">
            <v>1674</v>
          </cell>
          <cell r="HN296">
            <v>1836</v>
          </cell>
          <cell r="HO296">
            <v>0</v>
          </cell>
          <cell r="HP296">
            <v>0</v>
          </cell>
          <cell r="HQ296">
            <v>0</v>
          </cell>
          <cell r="HR296">
            <v>0</v>
          </cell>
          <cell r="HS296">
            <v>0</v>
          </cell>
          <cell r="HT296">
            <v>0</v>
          </cell>
          <cell r="HU296">
            <v>758</v>
          </cell>
          <cell r="HV296">
            <v>60</v>
          </cell>
          <cell r="HW296">
            <v>54</v>
          </cell>
          <cell r="HX296">
            <v>278</v>
          </cell>
          <cell r="HY296">
            <v>770</v>
          </cell>
          <cell r="HZ296">
            <v>121</v>
          </cell>
          <cell r="IA296">
            <v>7</v>
          </cell>
          <cell r="IB296">
            <v>1807</v>
          </cell>
          <cell r="IC296">
            <v>2247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0</v>
          </cell>
        </row>
        <row r="297">
          <cell r="A297" t="str">
            <v>部屋別利用_データ出展・備考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0</v>
          </cell>
          <cell r="FQ297">
            <v>0</v>
          </cell>
          <cell r="FR297">
            <v>0</v>
          </cell>
          <cell r="FS297">
            <v>0</v>
          </cell>
          <cell r="FT297">
            <v>0</v>
          </cell>
          <cell r="FU297">
            <v>0</v>
          </cell>
          <cell r="FV297">
            <v>0</v>
          </cell>
          <cell r="FW297">
            <v>0</v>
          </cell>
          <cell r="FX297">
            <v>0</v>
          </cell>
          <cell r="FY297">
            <v>0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0</v>
          </cell>
          <cell r="GG297">
            <v>0</v>
          </cell>
          <cell r="GH297">
            <v>0</v>
          </cell>
          <cell r="GI297">
            <v>0</v>
          </cell>
          <cell r="GJ297">
            <v>0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0</v>
          </cell>
          <cell r="GS297">
            <v>0</v>
          </cell>
          <cell r="GT297">
            <v>0</v>
          </cell>
          <cell r="GU297">
            <v>0</v>
          </cell>
          <cell r="GV297">
            <v>0</v>
          </cell>
          <cell r="GW297">
            <v>0</v>
          </cell>
          <cell r="GX297">
            <v>0</v>
          </cell>
          <cell r="GY297">
            <v>0</v>
          </cell>
          <cell r="GZ297">
            <v>0</v>
          </cell>
          <cell r="HA297">
            <v>0</v>
          </cell>
          <cell r="HB297">
            <v>0</v>
          </cell>
          <cell r="HC297">
            <v>0</v>
          </cell>
          <cell r="HD297">
            <v>0</v>
          </cell>
          <cell r="HE297">
            <v>0</v>
          </cell>
          <cell r="HF297">
            <v>0</v>
          </cell>
          <cell r="HG297">
            <v>0</v>
          </cell>
          <cell r="HH297">
            <v>0</v>
          </cell>
          <cell r="HI297">
            <v>0</v>
          </cell>
          <cell r="HJ297">
            <v>0</v>
          </cell>
          <cell r="HK297">
            <v>0</v>
          </cell>
          <cell r="HL297">
            <v>0</v>
          </cell>
          <cell r="HM297">
            <v>0</v>
          </cell>
          <cell r="HN297">
            <v>0</v>
          </cell>
          <cell r="HO297">
            <v>0</v>
          </cell>
          <cell r="HP297">
            <v>0</v>
          </cell>
          <cell r="HQ297">
            <v>0</v>
          </cell>
          <cell r="HR297">
            <v>0</v>
          </cell>
          <cell r="HS297">
            <v>0</v>
          </cell>
          <cell r="HT297">
            <v>0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0</v>
          </cell>
          <cell r="IC297">
            <v>0</v>
          </cell>
          <cell r="ID297">
            <v>0</v>
          </cell>
          <cell r="IE297">
            <v>0</v>
          </cell>
          <cell r="IF297">
            <v>0</v>
          </cell>
          <cell r="IG297">
            <v>0</v>
          </cell>
          <cell r="IH297">
            <v>0</v>
          </cell>
        </row>
        <row r="298">
          <cell r="A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0</v>
          </cell>
          <cell r="FL298">
            <v>0</v>
          </cell>
          <cell r="FM298">
            <v>0</v>
          </cell>
          <cell r="FN298">
            <v>0</v>
          </cell>
          <cell r="FO298">
            <v>0</v>
          </cell>
          <cell r="FP298">
            <v>0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</row>
        <row r="299">
          <cell r="A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0</v>
          </cell>
          <cell r="FY299">
            <v>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0</v>
          </cell>
          <cell r="HA299">
            <v>0</v>
          </cell>
          <cell r="HB299">
            <v>0</v>
          </cell>
          <cell r="HC299">
            <v>0</v>
          </cell>
          <cell r="HD299">
            <v>0</v>
          </cell>
          <cell r="HE299">
            <v>0</v>
          </cell>
          <cell r="HF299">
            <v>0</v>
          </cell>
          <cell r="HG299">
            <v>0</v>
          </cell>
          <cell r="HH299">
            <v>0</v>
          </cell>
          <cell r="HI299">
            <v>0</v>
          </cell>
          <cell r="HJ299">
            <v>0</v>
          </cell>
          <cell r="HK299">
            <v>0</v>
          </cell>
          <cell r="HL299">
            <v>0</v>
          </cell>
          <cell r="HM299">
            <v>0</v>
          </cell>
          <cell r="HN299">
            <v>0</v>
          </cell>
          <cell r="HO299">
            <v>0</v>
          </cell>
          <cell r="HP299">
            <v>0</v>
          </cell>
          <cell r="HQ299">
            <v>0</v>
          </cell>
          <cell r="HR299">
            <v>0</v>
          </cell>
          <cell r="HS299">
            <v>0</v>
          </cell>
          <cell r="HT299">
            <v>0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</row>
        <row r="300">
          <cell r="A300" t="str">
            <v>利用者数_主催事業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0</v>
          </cell>
          <cell r="FY300">
            <v>0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0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0</v>
          </cell>
          <cell r="HA300">
            <v>0</v>
          </cell>
          <cell r="HB300">
            <v>0</v>
          </cell>
          <cell r="HC300">
            <v>0</v>
          </cell>
          <cell r="HD300">
            <v>0</v>
          </cell>
          <cell r="HE300">
            <v>0</v>
          </cell>
          <cell r="HF300">
            <v>0</v>
          </cell>
          <cell r="HG300">
            <v>0</v>
          </cell>
          <cell r="HH300">
            <v>0</v>
          </cell>
          <cell r="HI300">
            <v>0</v>
          </cell>
          <cell r="HJ300">
            <v>0</v>
          </cell>
          <cell r="HK300">
            <v>0</v>
          </cell>
          <cell r="HL300">
            <v>0</v>
          </cell>
          <cell r="HM300">
            <v>0</v>
          </cell>
          <cell r="HN300">
            <v>0</v>
          </cell>
          <cell r="HO300">
            <v>0</v>
          </cell>
          <cell r="HP300">
            <v>0</v>
          </cell>
          <cell r="HQ300">
            <v>0</v>
          </cell>
          <cell r="HR300">
            <v>0</v>
          </cell>
          <cell r="HS300">
            <v>0</v>
          </cell>
          <cell r="HT300">
            <v>0</v>
          </cell>
          <cell r="HU300">
            <v>0</v>
          </cell>
          <cell r="HV300">
            <v>0</v>
          </cell>
          <cell r="HW300">
            <v>0</v>
          </cell>
          <cell r="HX300">
            <v>0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0</v>
          </cell>
        </row>
        <row r="301">
          <cell r="A301" t="str">
            <v>利用者数_官庁利用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0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</row>
        <row r="302">
          <cell r="A302" t="str">
            <v>利用者数_地域利用（団体）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0</v>
          </cell>
          <cell r="FL302">
            <v>0</v>
          </cell>
          <cell r="FM302">
            <v>0</v>
          </cell>
          <cell r="FN302">
            <v>0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0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0</v>
          </cell>
          <cell r="FY302">
            <v>0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0</v>
          </cell>
          <cell r="GV302">
            <v>0</v>
          </cell>
          <cell r="GW302">
            <v>0</v>
          </cell>
          <cell r="GX302">
            <v>0</v>
          </cell>
          <cell r="GY302">
            <v>0</v>
          </cell>
          <cell r="GZ302">
            <v>0</v>
          </cell>
          <cell r="HA302">
            <v>0</v>
          </cell>
          <cell r="HB302">
            <v>0</v>
          </cell>
          <cell r="HC302">
            <v>0</v>
          </cell>
          <cell r="HD302">
            <v>0</v>
          </cell>
          <cell r="HE302">
            <v>0</v>
          </cell>
          <cell r="HF302">
            <v>0</v>
          </cell>
          <cell r="HG302">
            <v>0</v>
          </cell>
          <cell r="HH302">
            <v>0</v>
          </cell>
          <cell r="HI302">
            <v>0</v>
          </cell>
          <cell r="HJ302">
            <v>0</v>
          </cell>
          <cell r="HK302">
            <v>0</v>
          </cell>
          <cell r="HL302">
            <v>0</v>
          </cell>
          <cell r="HM302">
            <v>0</v>
          </cell>
          <cell r="HN302">
            <v>0</v>
          </cell>
          <cell r="HO302">
            <v>0</v>
          </cell>
          <cell r="HP302">
            <v>0</v>
          </cell>
          <cell r="HQ302">
            <v>0</v>
          </cell>
          <cell r="HR302">
            <v>0</v>
          </cell>
          <cell r="HS302">
            <v>0</v>
          </cell>
          <cell r="HT302">
            <v>0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0</v>
          </cell>
        </row>
        <row r="303">
          <cell r="A303" t="str">
            <v>利用者数_サークル活動（団体）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0</v>
          </cell>
          <cell r="FS303">
            <v>0</v>
          </cell>
          <cell r="FT303">
            <v>0</v>
          </cell>
          <cell r="FU303">
            <v>0</v>
          </cell>
          <cell r="FV303">
            <v>0</v>
          </cell>
          <cell r="FW303">
            <v>0</v>
          </cell>
          <cell r="FX303">
            <v>0</v>
          </cell>
          <cell r="FY303">
            <v>0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0</v>
          </cell>
          <cell r="GG303">
            <v>0</v>
          </cell>
          <cell r="GH303">
            <v>0</v>
          </cell>
          <cell r="GI303">
            <v>0</v>
          </cell>
          <cell r="GJ303">
            <v>0</v>
          </cell>
          <cell r="GK303">
            <v>0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0</v>
          </cell>
          <cell r="GY303">
            <v>0</v>
          </cell>
          <cell r="GZ303">
            <v>0</v>
          </cell>
          <cell r="HA303">
            <v>0</v>
          </cell>
          <cell r="HB303">
            <v>0</v>
          </cell>
          <cell r="HC303">
            <v>0</v>
          </cell>
          <cell r="HD303">
            <v>0</v>
          </cell>
          <cell r="HE303">
            <v>0</v>
          </cell>
          <cell r="HF303">
            <v>0</v>
          </cell>
          <cell r="HG303">
            <v>0</v>
          </cell>
          <cell r="HH303">
            <v>0</v>
          </cell>
          <cell r="HI303">
            <v>0</v>
          </cell>
          <cell r="HJ303">
            <v>0</v>
          </cell>
          <cell r="HK303">
            <v>0</v>
          </cell>
          <cell r="HL303">
            <v>0</v>
          </cell>
          <cell r="HM303">
            <v>0</v>
          </cell>
          <cell r="HN303">
            <v>0</v>
          </cell>
          <cell r="HO303">
            <v>0</v>
          </cell>
          <cell r="HP303">
            <v>0</v>
          </cell>
          <cell r="HQ303">
            <v>0</v>
          </cell>
          <cell r="HR303">
            <v>0</v>
          </cell>
          <cell r="HS303">
            <v>0</v>
          </cell>
          <cell r="HT303">
            <v>0</v>
          </cell>
          <cell r="HU303">
            <v>0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</row>
        <row r="304">
          <cell r="A304" t="str">
            <v>利用者数_一般利用（個人）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0</v>
          </cell>
          <cell r="FK304">
            <v>0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0</v>
          </cell>
          <cell r="FS304">
            <v>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>
            <v>0</v>
          </cell>
          <cell r="FY304">
            <v>0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0</v>
          </cell>
          <cell r="GY304">
            <v>0</v>
          </cell>
          <cell r="GZ304">
            <v>0</v>
          </cell>
          <cell r="HA304">
            <v>0</v>
          </cell>
          <cell r="HB304">
            <v>0</v>
          </cell>
          <cell r="HC304">
            <v>0</v>
          </cell>
          <cell r="HD304">
            <v>0</v>
          </cell>
          <cell r="HE304">
            <v>0</v>
          </cell>
          <cell r="HF304">
            <v>0</v>
          </cell>
          <cell r="HG304">
            <v>0</v>
          </cell>
          <cell r="HH304">
            <v>0</v>
          </cell>
          <cell r="HI304">
            <v>0</v>
          </cell>
          <cell r="HJ304">
            <v>0</v>
          </cell>
          <cell r="HK304">
            <v>0</v>
          </cell>
          <cell r="HL304">
            <v>0</v>
          </cell>
          <cell r="HM304">
            <v>0</v>
          </cell>
          <cell r="HN304">
            <v>0</v>
          </cell>
          <cell r="HO304">
            <v>0</v>
          </cell>
          <cell r="HP304">
            <v>0</v>
          </cell>
          <cell r="HQ304">
            <v>0</v>
          </cell>
          <cell r="HR304">
            <v>0</v>
          </cell>
          <cell r="HS304">
            <v>0</v>
          </cell>
          <cell r="HT304">
            <v>0</v>
          </cell>
          <cell r="HU304">
            <v>0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0</v>
          </cell>
        </row>
        <row r="305">
          <cell r="A305" t="str">
            <v>利用者数_その他（　　　　　）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0</v>
          </cell>
          <cell r="FP305">
            <v>0</v>
          </cell>
          <cell r="FQ305">
            <v>0</v>
          </cell>
          <cell r="FR305">
            <v>0</v>
          </cell>
          <cell r="FS305">
            <v>0</v>
          </cell>
          <cell r="FT305">
            <v>0</v>
          </cell>
          <cell r="FU305">
            <v>0</v>
          </cell>
          <cell r="FV305">
            <v>0</v>
          </cell>
          <cell r="FW305">
            <v>0</v>
          </cell>
          <cell r="FX305">
            <v>0</v>
          </cell>
          <cell r="FY305">
            <v>0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0</v>
          </cell>
          <cell r="GY305">
            <v>0</v>
          </cell>
          <cell r="GZ305">
            <v>0</v>
          </cell>
          <cell r="HA305">
            <v>0</v>
          </cell>
          <cell r="HB305">
            <v>0</v>
          </cell>
          <cell r="HC305">
            <v>0</v>
          </cell>
          <cell r="HD305">
            <v>0</v>
          </cell>
          <cell r="HE305">
            <v>0</v>
          </cell>
          <cell r="HF305">
            <v>0</v>
          </cell>
          <cell r="HG305">
            <v>0</v>
          </cell>
          <cell r="HH305">
            <v>0</v>
          </cell>
          <cell r="HI305">
            <v>0</v>
          </cell>
          <cell r="HJ305">
            <v>0</v>
          </cell>
          <cell r="HK305">
            <v>0</v>
          </cell>
          <cell r="HL305">
            <v>0</v>
          </cell>
          <cell r="HM305">
            <v>0</v>
          </cell>
          <cell r="HN305">
            <v>0</v>
          </cell>
          <cell r="HO305">
            <v>0</v>
          </cell>
          <cell r="HP305">
            <v>0</v>
          </cell>
          <cell r="HQ305">
            <v>0</v>
          </cell>
          <cell r="HR305">
            <v>0</v>
          </cell>
          <cell r="HS305">
            <v>0</v>
          </cell>
          <cell r="HT305">
            <v>0</v>
          </cell>
          <cell r="HU305">
            <v>0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0</v>
          </cell>
        </row>
        <row r="306">
          <cell r="A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0</v>
          </cell>
          <cell r="GY306">
            <v>0</v>
          </cell>
          <cell r="GZ306">
            <v>0</v>
          </cell>
          <cell r="HA306">
            <v>0</v>
          </cell>
          <cell r="HB306">
            <v>0</v>
          </cell>
          <cell r="HC306">
            <v>0</v>
          </cell>
          <cell r="HD306">
            <v>0</v>
          </cell>
          <cell r="HE306">
            <v>0</v>
          </cell>
          <cell r="HF306">
            <v>0</v>
          </cell>
          <cell r="HG306">
            <v>0</v>
          </cell>
          <cell r="HH306">
            <v>0</v>
          </cell>
          <cell r="HI306">
            <v>0</v>
          </cell>
          <cell r="HJ306">
            <v>0</v>
          </cell>
          <cell r="HK306">
            <v>0</v>
          </cell>
          <cell r="HL306">
            <v>0</v>
          </cell>
          <cell r="HM306">
            <v>0</v>
          </cell>
          <cell r="HN306">
            <v>0</v>
          </cell>
          <cell r="HO306">
            <v>0</v>
          </cell>
          <cell r="HP306">
            <v>0</v>
          </cell>
          <cell r="HQ306">
            <v>0</v>
          </cell>
          <cell r="HR306">
            <v>0</v>
          </cell>
          <cell r="HS306">
            <v>0</v>
          </cell>
          <cell r="HT306">
            <v>0</v>
          </cell>
          <cell r="HU306">
            <v>0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0</v>
          </cell>
        </row>
        <row r="307">
          <cell r="A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0</v>
          </cell>
          <cell r="FP307">
            <v>0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0</v>
          </cell>
          <cell r="GY307">
            <v>0</v>
          </cell>
          <cell r="GZ307">
            <v>0</v>
          </cell>
          <cell r="HA307">
            <v>0</v>
          </cell>
          <cell r="HB307">
            <v>0</v>
          </cell>
          <cell r="HC307">
            <v>0</v>
          </cell>
          <cell r="HD307">
            <v>0</v>
          </cell>
          <cell r="HE307">
            <v>0</v>
          </cell>
          <cell r="HF307">
            <v>0</v>
          </cell>
          <cell r="HG307">
            <v>0</v>
          </cell>
          <cell r="HH307">
            <v>0</v>
          </cell>
          <cell r="HI307">
            <v>0</v>
          </cell>
          <cell r="HJ307">
            <v>0</v>
          </cell>
          <cell r="HK307">
            <v>0</v>
          </cell>
          <cell r="HL307">
            <v>0</v>
          </cell>
          <cell r="HM307">
            <v>0</v>
          </cell>
          <cell r="HN307">
            <v>0</v>
          </cell>
          <cell r="HO307">
            <v>0</v>
          </cell>
          <cell r="HP307">
            <v>0</v>
          </cell>
          <cell r="HQ307">
            <v>0</v>
          </cell>
          <cell r="HR307">
            <v>0</v>
          </cell>
          <cell r="HS307">
            <v>0</v>
          </cell>
          <cell r="HT307">
            <v>0</v>
          </cell>
          <cell r="HU307">
            <v>0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0</v>
          </cell>
        </row>
        <row r="308">
          <cell r="A308" t="str">
            <v>利用件数_主催事業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0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0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L308">
            <v>0</v>
          </cell>
          <cell r="HM308">
            <v>0</v>
          </cell>
          <cell r="HN308">
            <v>0</v>
          </cell>
          <cell r="HO308">
            <v>0</v>
          </cell>
          <cell r="HP308">
            <v>0</v>
          </cell>
          <cell r="HQ308">
            <v>0</v>
          </cell>
          <cell r="HR308">
            <v>0</v>
          </cell>
          <cell r="HS308">
            <v>0</v>
          </cell>
          <cell r="HT308">
            <v>0</v>
          </cell>
          <cell r="HU308">
            <v>0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0</v>
          </cell>
        </row>
        <row r="309">
          <cell r="A309" t="str">
            <v>利用件数_官庁利用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0</v>
          </cell>
          <cell r="FP309">
            <v>0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0</v>
          </cell>
          <cell r="GY309">
            <v>0</v>
          </cell>
          <cell r="GZ309">
            <v>0</v>
          </cell>
          <cell r="HA309">
            <v>0</v>
          </cell>
          <cell r="HB309">
            <v>0</v>
          </cell>
          <cell r="HC309">
            <v>0</v>
          </cell>
          <cell r="HD309">
            <v>0</v>
          </cell>
          <cell r="HE309">
            <v>0</v>
          </cell>
          <cell r="HF309">
            <v>0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L309">
            <v>0</v>
          </cell>
          <cell r="HM309">
            <v>0</v>
          </cell>
          <cell r="HN309">
            <v>0</v>
          </cell>
          <cell r="HO309">
            <v>0</v>
          </cell>
          <cell r="HP309">
            <v>0</v>
          </cell>
          <cell r="HQ309">
            <v>0</v>
          </cell>
          <cell r="HR309">
            <v>0</v>
          </cell>
          <cell r="HS309">
            <v>0</v>
          </cell>
          <cell r="HT309">
            <v>0</v>
          </cell>
          <cell r="HU309">
            <v>0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</row>
        <row r="310">
          <cell r="A310" t="str">
            <v>利用件数_地域利用（団体）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0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L310">
            <v>0</v>
          </cell>
          <cell r="HM310">
            <v>0</v>
          </cell>
          <cell r="HN310">
            <v>0</v>
          </cell>
          <cell r="HO310">
            <v>0</v>
          </cell>
          <cell r="HP310">
            <v>0</v>
          </cell>
          <cell r="HQ310">
            <v>0</v>
          </cell>
          <cell r="HR310">
            <v>0</v>
          </cell>
          <cell r="HS310">
            <v>0</v>
          </cell>
          <cell r="HT310">
            <v>0</v>
          </cell>
          <cell r="HU310">
            <v>0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</row>
        <row r="311">
          <cell r="A311" t="str">
            <v>利用件数_サークル活動（団体）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0</v>
          </cell>
          <cell r="FL311">
            <v>0</v>
          </cell>
          <cell r="FM311">
            <v>0</v>
          </cell>
          <cell r="FN311">
            <v>0</v>
          </cell>
          <cell r="FO311">
            <v>0</v>
          </cell>
          <cell r="FP311">
            <v>0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L311">
            <v>0</v>
          </cell>
          <cell r="HM311">
            <v>0</v>
          </cell>
          <cell r="HN311">
            <v>0</v>
          </cell>
          <cell r="HO311">
            <v>0</v>
          </cell>
          <cell r="HP311">
            <v>0</v>
          </cell>
          <cell r="HQ311">
            <v>0</v>
          </cell>
          <cell r="HR311">
            <v>0</v>
          </cell>
          <cell r="HS311">
            <v>0</v>
          </cell>
          <cell r="HT311">
            <v>0</v>
          </cell>
          <cell r="HU311">
            <v>0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</row>
        <row r="312">
          <cell r="A312" t="str">
            <v>利用件数_一般利用（個人）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0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0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0</v>
          </cell>
          <cell r="GY312">
            <v>0</v>
          </cell>
          <cell r="GZ312">
            <v>0</v>
          </cell>
          <cell r="HA312">
            <v>0</v>
          </cell>
          <cell r="HB312">
            <v>0</v>
          </cell>
          <cell r="HC312">
            <v>0</v>
          </cell>
          <cell r="HD312">
            <v>0</v>
          </cell>
          <cell r="HE312">
            <v>0</v>
          </cell>
          <cell r="HF312">
            <v>0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L312">
            <v>0</v>
          </cell>
          <cell r="HM312">
            <v>0</v>
          </cell>
          <cell r="HN312">
            <v>0</v>
          </cell>
          <cell r="HO312">
            <v>0</v>
          </cell>
          <cell r="HP312">
            <v>0</v>
          </cell>
          <cell r="HQ312">
            <v>0</v>
          </cell>
          <cell r="HR312">
            <v>0</v>
          </cell>
          <cell r="HS312">
            <v>0</v>
          </cell>
          <cell r="HT312">
            <v>0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</row>
        <row r="313">
          <cell r="A313" t="str">
            <v>利用件数_その他（　　　　　）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0</v>
          </cell>
          <cell r="FL313">
            <v>0</v>
          </cell>
          <cell r="FM313">
            <v>0</v>
          </cell>
          <cell r="FN313">
            <v>0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0</v>
          </cell>
          <cell r="GV313">
            <v>0</v>
          </cell>
          <cell r="GW313">
            <v>0</v>
          </cell>
          <cell r="GX313">
            <v>0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L313">
            <v>0</v>
          </cell>
          <cell r="HM313">
            <v>0</v>
          </cell>
          <cell r="HN313">
            <v>0</v>
          </cell>
          <cell r="HO313">
            <v>0</v>
          </cell>
          <cell r="HP313">
            <v>0</v>
          </cell>
          <cell r="HQ313">
            <v>0</v>
          </cell>
          <cell r="HR313">
            <v>0</v>
          </cell>
          <cell r="HS313">
            <v>0</v>
          </cell>
          <cell r="HT313">
            <v>0</v>
          </cell>
          <cell r="HU313">
            <v>0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</row>
        <row r="314">
          <cell r="A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0</v>
          </cell>
          <cell r="GS314">
            <v>0</v>
          </cell>
          <cell r="GT314">
            <v>0</v>
          </cell>
          <cell r="GU314">
            <v>0</v>
          </cell>
          <cell r="GV314">
            <v>0</v>
          </cell>
          <cell r="GW314">
            <v>0</v>
          </cell>
          <cell r="GX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0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L314">
            <v>0</v>
          </cell>
          <cell r="HM314">
            <v>0</v>
          </cell>
          <cell r="HN314">
            <v>0</v>
          </cell>
          <cell r="HO314">
            <v>0</v>
          </cell>
          <cell r="HP314">
            <v>0</v>
          </cell>
          <cell r="HQ314">
            <v>0</v>
          </cell>
          <cell r="HR314">
            <v>0</v>
          </cell>
          <cell r="HS314">
            <v>0</v>
          </cell>
          <cell r="HT314">
            <v>0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</row>
        <row r="315">
          <cell r="A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</row>
        <row r="316">
          <cell r="A316" t="str">
            <v>利用コマ数_主催事業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0</v>
          </cell>
          <cell r="FO316">
            <v>0</v>
          </cell>
          <cell r="FP316">
            <v>0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0</v>
          </cell>
          <cell r="GR316">
            <v>0</v>
          </cell>
          <cell r="GS316">
            <v>0</v>
          </cell>
          <cell r="GT316">
            <v>0</v>
          </cell>
          <cell r="GU316">
            <v>0</v>
          </cell>
          <cell r="GV316">
            <v>0</v>
          </cell>
          <cell r="GW316">
            <v>0</v>
          </cell>
          <cell r="GX316">
            <v>0</v>
          </cell>
          <cell r="GY316">
            <v>0</v>
          </cell>
          <cell r="GZ316">
            <v>0</v>
          </cell>
          <cell r="HA316">
            <v>0</v>
          </cell>
          <cell r="HB316">
            <v>0</v>
          </cell>
          <cell r="HC316">
            <v>0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L316">
            <v>0</v>
          </cell>
          <cell r="HM316">
            <v>0</v>
          </cell>
          <cell r="HN316">
            <v>0</v>
          </cell>
          <cell r="HO316">
            <v>0</v>
          </cell>
          <cell r="HP316">
            <v>0</v>
          </cell>
          <cell r="HQ316">
            <v>0</v>
          </cell>
          <cell r="HR316">
            <v>0</v>
          </cell>
          <cell r="HS316">
            <v>0</v>
          </cell>
          <cell r="HT316">
            <v>0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0</v>
          </cell>
          <cell r="IB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</row>
        <row r="317">
          <cell r="A317" t="str">
            <v>利用コマ数_官庁利用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0</v>
          </cell>
          <cell r="FP317">
            <v>0</v>
          </cell>
          <cell r="FQ317">
            <v>0</v>
          </cell>
          <cell r="FR317">
            <v>0</v>
          </cell>
          <cell r="FS317">
            <v>0</v>
          </cell>
          <cell r="FT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0</v>
          </cell>
          <cell r="GV317">
            <v>0</v>
          </cell>
          <cell r="GW317">
            <v>0</v>
          </cell>
          <cell r="GX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0</v>
          </cell>
          <cell r="HP317">
            <v>0</v>
          </cell>
          <cell r="HQ317">
            <v>0</v>
          </cell>
          <cell r="HR317">
            <v>0</v>
          </cell>
          <cell r="HS317">
            <v>0</v>
          </cell>
          <cell r="HT317">
            <v>0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0</v>
          </cell>
          <cell r="IB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</row>
        <row r="318">
          <cell r="A318" t="str">
            <v>利用コマ数_地域利用（団体）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>
            <v>0</v>
          </cell>
          <cell r="FQ318">
            <v>0</v>
          </cell>
          <cell r="FR318">
            <v>0</v>
          </cell>
          <cell r="FS318">
            <v>0</v>
          </cell>
          <cell r="FT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H318">
            <v>0</v>
          </cell>
          <cell r="GI318">
            <v>0</v>
          </cell>
          <cell r="GJ318">
            <v>0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0</v>
          </cell>
          <cell r="GV318">
            <v>0</v>
          </cell>
          <cell r="GW318">
            <v>0</v>
          </cell>
          <cell r="GX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L318">
            <v>0</v>
          </cell>
          <cell r="HM318">
            <v>0</v>
          </cell>
          <cell r="HN318">
            <v>0</v>
          </cell>
          <cell r="HO318">
            <v>0</v>
          </cell>
          <cell r="HP318">
            <v>0</v>
          </cell>
          <cell r="HQ318">
            <v>0</v>
          </cell>
          <cell r="HR318">
            <v>0</v>
          </cell>
          <cell r="HS318">
            <v>0</v>
          </cell>
          <cell r="HT318">
            <v>0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</row>
        <row r="319">
          <cell r="A319" t="str">
            <v>利用コマ数_サークル活動（団体）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0</v>
          </cell>
          <cell r="FK319">
            <v>0</v>
          </cell>
          <cell r="FL319">
            <v>0</v>
          </cell>
          <cell r="FM319">
            <v>0</v>
          </cell>
          <cell r="FN319">
            <v>0</v>
          </cell>
          <cell r="FO319">
            <v>0</v>
          </cell>
          <cell r="FP319">
            <v>0</v>
          </cell>
          <cell r="FQ319">
            <v>0</v>
          </cell>
          <cell r="FR319">
            <v>0</v>
          </cell>
          <cell r="FS319">
            <v>0</v>
          </cell>
          <cell r="FT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H319">
            <v>0</v>
          </cell>
          <cell r="GI319">
            <v>0</v>
          </cell>
          <cell r="GJ319">
            <v>0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0</v>
          </cell>
          <cell r="GW319">
            <v>0</v>
          </cell>
          <cell r="GX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L319">
            <v>0</v>
          </cell>
          <cell r="HM319">
            <v>0</v>
          </cell>
          <cell r="HN319">
            <v>0</v>
          </cell>
          <cell r="HO319">
            <v>0</v>
          </cell>
          <cell r="HP319">
            <v>0</v>
          </cell>
          <cell r="HQ319">
            <v>0</v>
          </cell>
          <cell r="HR319">
            <v>0</v>
          </cell>
          <cell r="HS319">
            <v>0</v>
          </cell>
          <cell r="HT319">
            <v>0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</row>
        <row r="320">
          <cell r="A320" t="str">
            <v>利用コマ数_一般利用（個人）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0</v>
          </cell>
          <cell r="FG320">
            <v>0</v>
          </cell>
          <cell r="FH320">
            <v>0</v>
          </cell>
          <cell r="FI320">
            <v>0</v>
          </cell>
          <cell r="FJ320">
            <v>0</v>
          </cell>
          <cell r="FK320">
            <v>0</v>
          </cell>
          <cell r="FL320">
            <v>0</v>
          </cell>
          <cell r="FM320">
            <v>0</v>
          </cell>
          <cell r="FN320">
            <v>0</v>
          </cell>
          <cell r="FO320">
            <v>0</v>
          </cell>
          <cell r="FP320">
            <v>0</v>
          </cell>
          <cell r="FQ320">
            <v>0</v>
          </cell>
          <cell r="FR320">
            <v>0</v>
          </cell>
          <cell r="FS320">
            <v>0</v>
          </cell>
          <cell r="FT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0</v>
          </cell>
          <cell r="GW320">
            <v>0</v>
          </cell>
          <cell r="GX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L320">
            <v>0</v>
          </cell>
          <cell r="HM320">
            <v>0</v>
          </cell>
          <cell r="HN320">
            <v>0</v>
          </cell>
          <cell r="HO320">
            <v>0</v>
          </cell>
          <cell r="HP320">
            <v>0</v>
          </cell>
          <cell r="HQ320">
            <v>0</v>
          </cell>
          <cell r="HR320">
            <v>0</v>
          </cell>
          <cell r="HS320">
            <v>0</v>
          </cell>
          <cell r="HT320">
            <v>0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</row>
        <row r="321">
          <cell r="A321" t="str">
            <v>利用コマ数_その他（　　　　　）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0</v>
          </cell>
          <cell r="FK321">
            <v>0</v>
          </cell>
          <cell r="FL321">
            <v>0</v>
          </cell>
          <cell r="FM321">
            <v>0</v>
          </cell>
          <cell r="FN321">
            <v>0</v>
          </cell>
          <cell r="FO321">
            <v>0</v>
          </cell>
          <cell r="FP321">
            <v>0</v>
          </cell>
          <cell r="FQ321">
            <v>0</v>
          </cell>
          <cell r="FR321">
            <v>0</v>
          </cell>
          <cell r="FS321">
            <v>0</v>
          </cell>
          <cell r="FT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0</v>
          </cell>
          <cell r="GW321">
            <v>0</v>
          </cell>
          <cell r="GX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L321">
            <v>0</v>
          </cell>
          <cell r="HM321">
            <v>0</v>
          </cell>
          <cell r="HN321">
            <v>0</v>
          </cell>
          <cell r="HO321">
            <v>0</v>
          </cell>
          <cell r="HP321">
            <v>0</v>
          </cell>
          <cell r="HQ321">
            <v>0</v>
          </cell>
          <cell r="HR321">
            <v>0</v>
          </cell>
          <cell r="HS321">
            <v>0</v>
          </cell>
          <cell r="HT321">
            <v>0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</row>
        <row r="322">
          <cell r="A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D322">
            <v>0</v>
          </cell>
          <cell r="FE322">
            <v>0</v>
          </cell>
          <cell r="FF322">
            <v>0</v>
          </cell>
          <cell r="FG322">
            <v>0</v>
          </cell>
          <cell r="FH322">
            <v>0</v>
          </cell>
          <cell r="FI322">
            <v>0</v>
          </cell>
          <cell r="FJ322">
            <v>0</v>
          </cell>
          <cell r="FK322">
            <v>0</v>
          </cell>
          <cell r="FL322">
            <v>0</v>
          </cell>
          <cell r="FM322">
            <v>0</v>
          </cell>
          <cell r="FN322">
            <v>0</v>
          </cell>
          <cell r="FO322">
            <v>0</v>
          </cell>
          <cell r="FP322">
            <v>0</v>
          </cell>
          <cell r="FQ322">
            <v>0</v>
          </cell>
          <cell r="FR322">
            <v>0</v>
          </cell>
          <cell r="FS322">
            <v>0</v>
          </cell>
          <cell r="FT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0</v>
          </cell>
          <cell r="GW322">
            <v>0</v>
          </cell>
          <cell r="GX322">
            <v>0</v>
          </cell>
          <cell r="GY322">
            <v>0</v>
          </cell>
          <cell r="GZ322">
            <v>0</v>
          </cell>
          <cell r="HA322">
            <v>0</v>
          </cell>
          <cell r="HB322">
            <v>0</v>
          </cell>
          <cell r="HC322">
            <v>0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L322">
            <v>0</v>
          </cell>
          <cell r="HM322">
            <v>0</v>
          </cell>
          <cell r="HN322">
            <v>0</v>
          </cell>
          <cell r="HO322">
            <v>0</v>
          </cell>
          <cell r="HP322">
            <v>0</v>
          </cell>
          <cell r="HQ322">
            <v>0</v>
          </cell>
          <cell r="HR322">
            <v>0</v>
          </cell>
          <cell r="HS322">
            <v>0</v>
          </cell>
          <cell r="HT322">
            <v>0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</row>
        <row r="323">
          <cell r="A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0</v>
          </cell>
          <cell r="FK323">
            <v>0</v>
          </cell>
          <cell r="FL323">
            <v>0</v>
          </cell>
          <cell r="FM323">
            <v>0</v>
          </cell>
          <cell r="FN323">
            <v>0</v>
          </cell>
          <cell r="FO323">
            <v>0</v>
          </cell>
          <cell r="FP323">
            <v>0</v>
          </cell>
          <cell r="FQ323">
            <v>0</v>
          </cell>
          <cell r="FR323">
            <v>0</v>
          </cell>
          <cell r="FS323">
            <v>0</v>
          </cell>
          <cell r="FT323">
            <v>0</v>
          </cell>
          <cell r="FU323">
            <v>0</v>
          </cell>
          <cell r="FV323">
            <v>0</v>
          </cell>
          <cell r="FW323">
            <v>0</v>
          </cell>
          <cell r="FX323">
            <v>0</v>
          </cell>
          <cell r="FY323">
            <v>0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0</v>
          </cell>
          <cell r="GW323">
            <v>0</v>
          </cell>
          <cell r="GX323">
            <v>0</v>
          </cell>
          <cell r="GY323">
            <v>0</v>
          </cell>
          <cell r="GZ323">
            <v>0</v>
          </cell>
          <cell r="HA323">
            <v>0</v>
          </cell>
          <cell r="HB323">
            <v>0</v>
          </cell>
          <cell r="HC323">
            <v>0</v>
          </cell>
          <cell r="HD323">
            <v>0</v>
          </cell>
          <cell r="HE323">
            <v>0</v>
          </cell>
          <cell r="HF323">
            <v>0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L323">
            <v>0</v>
          </cell>
          <cell r="HM323">
            <v>0</v>
          </cell>
          <cell r="HN323">
            <v>0</v>
          </cell>
          <cell r="HO323">
            <v>0</v>
          </cell>
          <cell r="HP323">
            <v>0</v>
          </cell>
          <cell r="HQ323">
            <v>0</v>
          </cell>
          <cell r="HR323">
            <v>0</v>
          </cell>
          <cell r="HS323">
            <v>0</v>
          </cell>
          <cell r="HT323">
            <v>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0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</row>
        <row r="324">
          <cell r="A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0</v>
          </cell>
          <cell r="FK324">
            <v>0</v>
          </cell>
          <cell r="FL324">
            <v>0</v>
          </cell>
          <cell r="FM324">
            <v>0</v>
          </cell>
          <cell r="FN324">
            <v>0</v>
          </cell>
          <cell r="FO324">
            <v>0</v>
          </cell>
          <cell r="FP324">
            <v>0</v>
          </cell>
          <cell r="FQ324">
            <v>0</v>
          </cell>
          <cell r="FR324">
            <v>0</v>
          </cell>
          <cell r="FS324">
            <v>0</v>
          </cell>
          <cell r="FT324">
            <v>0</v>
          </cell>
          <cell r="FU324">
            <v>0</v>
          </cell>
          <cell r="FV324">
            <v>0</v>
          </cell>
          <cell r="FW324">
            <v>0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0</v>
          </cell>
          <cell r="GW324">
            <v>0</v>
          </cell>
          <cell r="GX324">
            <v>0</v>
          </cell>
          <cell r="GY324">
            <v>0</v>
          </cell>
          <cell r="GZ324">
            <v>0</v>
          </cell>
          <cell r="HA324">
            <v>0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0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L324">
            <v>0</v>
          </cell>
          <cell r="HM324">
            <v>0</v>
          </cell>
          <cell r="HN324">
            <v>0</v>
          </cell>
          <cell r="HO324">
            <v>0</v>
          </cell>
          <cell r="HP324">
            <v>0</v>
          </cell>
          <cell r="HQ324">
            <v>0</v>
          </cell>
          <cell r="HR324">
            <v>0</v>
          </cell>
          <cell r="HS324">
            <v>0</v>
          </cell>
          <cell r="HT324">
            <v>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0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</row>
        <row r="325">
          <cell r="A325" t="str">
            <v>事業別_利用者数_集会・会議・講習会等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0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0</v>
          </cell>
          <cell r="FU325">
            <v>0</v>
          </cell>
          <cell r="FV325">
            <v>0</v>
          </cell>
          <cell r="FW325">
            <v>0</v>
          </cell>
          <cell r="FX325">
            <v>0</v>
          </cell>
          <cell r="FY325">
            <v>0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0</v>
          </cell>
          <cell r="GW325">
            <v>0</v>
          </cell>
          <cell r="GX325">
            <v>0</v>
          </cell>
          <cell r="GY325">
            <v>0</v>
          </cell>
          <cell r="GZ325">
            <v>0</v>
          </cell>
          <cell r="HA325">
            <v>0</v>
          </cell>
          <cell r="HB325">
            <v>0</v>
          </cell>
          <cell r="HC325">
            <v>0</v>
          </cell>
          <cell r="HD325">
            <v>0</v>
          </cell>
          <cell r="HE325">
            <v>0</v>
          </cell>
          <cell r="HF325">
            <v>0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L325">
            <v>0</v>
          </cell>
          <cell r="HM325">
            <v>0</v>
          </cell>
          <cell r="HN325">
            <v>0</v>
          </cell>
          <cell r="HO325">
            <v>0</v>
          </cell>
          <cell r="HP325">
            <v>0</v>
          </cell>
          <cell r="HQ325">
            <v>0</v>
          </cell>
          <cell r="HR325">
            <v>0</v>
          </cell>
          <cell r="HS325">
            <v>0</v>
          </cell>
          <cell r="HT325">
            <v>0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0</v>
          </cell>
          <cell r="IG325">
            <v>0</v>
          </cell>
          <cell r="IH325">
            <v>0</v>
          </cell>
        </row>
        <row r="326">
          <cell r="A326" t="str">
            <v>事業別_利用者数_調理教室・実習等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0</v>
          </cell>
          <cell r="FK326">
            <v>0</v>
          </cell>
          <cell r="FL326">
            <v>0</v>
          </cell>
          <cell r="FM326">
            <v>0</v>
          </cell>
          <cell r="FN326">
            <v>0</v>
          </cell>
          <cell r="FO326">
            <v>0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0</v>
          </cell>
          <cell r="IG326">
            <v>0</v>
          </cell>
          <cell r="IH326">
            <v>0</v>
          </cell>
        </row>
        <row r="327">
          <cell r="A327" t="str">
            <v>事業別_利用者数_映画・演劇・演奏会等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0</v>
          </cell>
          <cell r="FO327">
            <v>0</v>
          </cell>
          <cell r="FP327">
            <v>0</v>
          </cell>
          <cell r="FQ327">
            <v>0</v>
          </cell>
          <cell r="FR327">
            <v>0</v>
          </cell>
          <cell r="FS327">
            <v>0</v>
          </cell>
          <cell r="FT327">
            <v>0</v>
          </cell>
          <cell r="FU327">
            <v>0</v>
          </cell>
          <cell r="FV327">
            <v>0</v>
          </cell>
          <cell r="FW327">
            <v>0</v>
          </cell>
          <cell r="FX327">
            <v>0</v>
          </cell>
          <cell r="FY327">
            <v>0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0</v>
          </cell>
          <cell r="GW327">
            <v>0</v>
          </cell>
          <cell r="GX327">
            <v>0</v>
          </cell>
          <cell r="GY327">
            <v>0</v>
          </cell>
          <cell r="GZ327">
            <v>0</v>
          </cell>
          <cell r="HA327">
            <v>0</v>
          </cell>
          <cell r="HB327">
            <v>0</v>
          </cell>
          <cell r="HC327">
            <v>0</v>
          </cell>
          <cell r="HD327">
            <v>0</v>
          </cell>
          <cell r="HE327">
            <v>0</v>
          </cell>
          <cell r="HF327">
            <v>0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L327">
            <v>0</v>
          </cell>
          <cell r="HM327">
            <v>0</v>
          </cell>
          <cell r="HN327">
            <v>0</v>
          </cell>
          <cell r="HO327">
            <v>0</v>
          </cell>
          <cell r="HP327">
            <v>0</v>
          </cell>
          <cell r="HQ327">
            <v>0</v>
          </cell>
          <cell r="HR327">
            <v>0</v>
          </cell>
          <cell r="HS327">
            <v>0</v>
          </cell>
          <cell r="HT327">
            <v>0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0</v>
          </cell>
          <cell r="IG327">
            <v>0</v>
          </cell>
          <cell r="IH327">
            <v>0</v>
          </cell>
        </row>
        <row r="328">
          <cell r="A328" t="str">
            <v>事業別_利用者数_体操・ダンス等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0</v>
          </cell>
          <cell r="FG328">
            <v>0</v>
          </cell>
          <cell r="FH328">
            <v>0</v>
          </cell>
          <cell r="FI328">
            <v>0</v>
          </cell>
          <cell r="FJ328">
            <v>0</v>
          </cell>
          <cell r="FK328">
            <v>0</v>
          </cell>
          <cell r="FL328">
            <v>0</v>
          </cell>
          <cell r="FM328">
            <v>0</v>
          </cell>
          <cell r="FN328">
            <v>0</v>
          </cell>
          <cell r="FO328">
            <v>0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0</v>
          </cell>
          <cell r="GW328">
            <v>0</v>
          </cell>
          <cell r="GX328">
            <v>0</v>
          </cell>
          <cell r="GY328">
            <v>0</v>
          </cell>
          <cell r="GZ328">
            <v>0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0</v>
          </cell>
          <cell r="IG328">
            <v>0</v>
          </cell>
          <cell r="IH328">
            <v>0</v>
          </cell>
        </row>
        <row r="329">
          <cell r="A329" t="str">
            <v>事業別_利用者数_その他の主催事業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0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0</v>
          </cell>
          <cell r="FL329">
            <v>0</v>
          </cell>
          <cell r="FM329">
            <v>0</v>
          </cell>
          <cell r="FN329">
            <v>0</v>
          </cell>
          <cell r="FO329">
            <v>0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</row>
        <row r="330">
          <cell r="A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0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0</v>
          </cell>
          <cell r="FL330">
            <v>0</v>
          </cell>
          <cell r="FM330">
            <v>0</v>
          </cell>
          <cell r="FN330">
            <v>0</v>
          </cell>
          <cell r="FO330">
            <v>0</v>
          </cell>
          <cell r="FP330">
            <v>0</v>
          </cell>
          <cell r="FQ330">
            <v>0</v>
          </cell>
          <cell r="FR330">
            <v>0</v>
          </cell>
          <cell r="FS330">
            <v>0</v>
          </cell>
          <cell r="FT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0</v>
          </cell>
          <cell r="GV330">
            <v>0</v>
          </cell>
          <cell r="GW330">
            <v>0</v>
          </cell>
          <cell r="GX330">
            <v>0</v>
          </cell>
          <cell r="GY330">
            <v>0</v>
          </cell>
          <cell r="GZ330">
            <v>0</v>
          </cell>
          <cell r="HA330">
            <v>0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L330">
            <v>0</v>
          </cell>
          <cell r="HM330">
            <v>0</v>
          </cell>
          <cell r="HN330">
            <v>0</v>
          </cell>
          <cell r="HO330">
            <v>0</v>
          </cell>
          <cell r="HP330">
            <v>0</v>
          </cell>
          <cell r="HQ330">
            <v>0</v>
          </cell>
          <cell r="HR330">
            <v>0</v>
          </cell>
          <cell r="HS330">
            <v>0</v>
          </cell>
          <cell r="HT330">
            <v>0</v>
          </cell>
          <cell r="HU330">
            <v>0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</row>
        <row r="331">
          <cell r="A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0</v>
          </cell>
          <cell r="FL331">
            <v>0</v>
          </cell>
          <cell r="FM331">
            <v>0</v>
          </cell>
          <cell r="FN331">
            <v>0</v>
          </cell>
          <cell r="FO331">
            <v>0</v>
          </cell>
          <cell r="FP331">
            <v>0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</row>
        <row r="332">
          <cell r="A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0</v>
          </cell>
          <cell r="FS332">
            <v>0</v>
          </cell>
          <cell r="FT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0</v>
          </cell>
          <cell r="GM332">
            <v>0</v>
          </cell>
          <cell r="GN332">
            <v>0</v>
          </cell>
          <cell r="GO332">
            <v>0</v>
          </cell>
          <cell r="GP332">
            <v>0</v>
          </cell>
          <cell r="GQ332">
            <v>0</v>
          </cell>
          <cell r="GR332">
            <v>0</v>
          </cell>
          <cell r="GS332">
            <v>0</v>
          </cell>
          <cell r="GT332">
            <v>0</v>
          </cell>
          <cell r="GU332">
            <v>0</v>
          </cell>
          <cell r="GV332">
            <v>0</v>
          </cell>
          <cell r="GW332">
            <v>0</v>
          </cell>
          <cell r="GX332">
            <v>0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L332">
            <v>0</v>
          </cell>
          <cell r="HM332">
            <v>0</v>
          </cell>
          <cell r="HN332">
            <v>0</v>
          </cell>
          <cell r="HO332">
            <v>0</v>
          </cell>
          <cell r="HP332">
            <v>0</v>
          </cell>
          <cell r="HQ332">
            <v>0</v>
          </cell>
          <cell r="HR332">
            <v>0</v>
          </cell>
          <cell r="HS332">
            <v>0</v>
          </cell>
          <cell r="HT332">
            <v>0</v>
          </cell>
          <cell r="HU332">
            <v>0</v>
          </cell>
          <cell r="HV332">
            <v>0</v>
          </cell>
          <cell r="HW332">
            <v>0</v>
          </cell>
          <cell r="HX332">
            <v>0</v>
          </cell>
          <cell r="HY332">
            <v>0</v>
          </cell>
          <cell r="HZ332">
            <v>0</v>
          </cell>
          <cell r="IA332">
            <v>0</v>
          </cell>
          <cell r="IB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</row>
        <row r="333">
          <cell r="A333" t="str">
            <v>事業別_利用件数_集会・会議・講習会等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0</v>
          </cell>
          <cell r="FG333">
            <v>0</v>
          </cell>
          <cell r="FH333">
            <v>0</v>
          </cell>
          <cell r="FI333">
            <v>0</v>
          </cell>
          <cell r="FJ333">
            <v>0</v>
          </cell>
          <cell r="FK333">
            <v>0</v>
          </cell>
          <cell r="FL333">
            <v>0</v>
          </cell>
          <cell r="FM333">
            <v>0</v>
          </cell>
          <cell r="FN333">
            <v>0</v>
          </cell>
          <cell r="FO333">
            <v>0</v>
          </cell>
          <cell r="FP333">
            <v>0</v>
          </cell>
          <cell r="FQ333">
            <v>0</v>
          </cell>
          <cell r="FR333">
            <v>0</v>
          </cell>
          <cell r="FS333">
            <v>0</v>
          </cell>
          <cell r="FT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0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0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0</v>
          </cell>
          <cell r="HP333">
            <v>0</v>
          </cell>
          <cell r="HQ333">
            <v>0</v>
          </cell>
          <cell r="HR333">
            <v>0</v>
          </cell>
          <cell r="HS333">
            <v>0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</row>
        <row r="334">
          <cell r="A334" t="str">
            <v>事業別_利用件数_調理教室・実習等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0</v>
          </cell>
          <cell r="FP334">
            <v>0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</row>
        <row r="335">
          <cell r="A335" t="str">
            <v>事業別_利用件数_映画・演劇・演奏会等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0</v>
          </cell>
          <cell r="FO335">
            <v>0</v>
          </cell>
          <cell r="FP335">
            <v>0</v>
          </cell>
          <cell r="FQ335">
            <v>0</v>
          </cell>
          <cell r="FR335">
            <v>0</v>
          </cell>
          <cell r="FS335">
            <v>0</v>
          </cell>
          <cell r="FT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0</v>
          </cell>
          <cell r="GM335">
            <v>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0</v>
          </cell>
          <cell r="GV335">
            <v>0</v>
          </cell>
          <cell r="GW335">
            <v>0</v>
          </cell>
          <cell r="GX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L335">
            <v>0</v>
          </cell>
          <cell r="HM335">
            <v>0</v>
          </cell>
          <cell r="HN335">
            <v>0</v>
          </cell>
          <cell r="HO335">
            <v>0</v>
          </cell>
          <cell r="HP335">
            <v>0</v>
          </cell>
          <cell r="HQ335">
            <v>0</v>
          </cell>
          <cell r="HR335">
            <v>0</v>
          </cell>
          <cell r="HS335">
            <v>0</v>
          </cell>
          <cell r="HT335">
            <v>0</v>
          </cell>
          <cell r="HU335">
            <v>0</v>
          </cell>
          <cell r="HV335">
            <v>0</v>
          </cell>
          <cell r="HW335">
            <v>0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</row>
        <row r="336">
          <cell r="A336" t="str">
            <v>事業別_利用件数_体操・ダンス等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0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0</v>
          </cell>
          <cell r="HR336">
            <v>0</v>
          </cell>
          <cell r="HS336">
            <v>0</v>
          </cell>
          <cell r="HT336">
            <v>0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0</v>
          </cell>
          <cell r="IB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</row>
        <row r="337">
          <cell r="A337" t="str">
            <v>事業別_利用件数_その他の主催事業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0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0</v>
          </cell>
          <cell r="HR337">
            <v>0</v>
          </cell>
          <cell r="HS337">
            <v>0</v>
          </cell>
          <cell r="HT337">
            <v>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</row>
        <row r="338">
          <cell r="A338" t="str">
            <v>事業別_利用件数_その他2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0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0</v>
          </cell>
          <cell r="GW338">
            <v>0</v>
          </cell>
          <cell r="GX338">
            <v>0</v>
          </cell>
          <cell r="GY338">
            <v>0</v>
          </cell>
          <cell r="GZ338">
            <v>0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</row>
        <row r="339">
          <cell r="A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0</v>
          </cell>
          <cell r="FL339">
            <v>0</v>
          </cell>
          <cell r="FM339">
            <v>0</v>
          </cell>
          <cell r="FN339">
            <v>0</v>
          </cell>
          <cell r="FO339">
            <v>0</v>
          </cell>
          <cell r="FP339">
            <v>0</v>
          </cell>
          <cell r="FQ339">
            <v>0</v>
          </cell>
          <cell r="FR339">
            <v>0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0</v>
          </cell>
          <cell r="GM339">
            <v>0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0</v>
          </cell>
          <cell r="HR339">
            <v>0</v>
          </cell>
          <cell r="HS339">
            <v>0</v>
          </cell>
          <cell r="HT339">
            <v>0</v>
          </cell>
          <cell r="HU339">
            <v>0</v>
          </cell>
          <cell r="HV339">
            <v>0</v>
          </cell>
          <cell r="HW339">
            <v>0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</row>
        <row r="340">
          <cell r="A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0</v>
          </cell>
          <cell r="FM340">
            <v>0</v>
          </cell>
          <cell r="FN340">
            <v>0</v>
          </cell>
          <cell r="FO340">
            <v>0</v>
          </cell>
          <cell r="FP340">
            <v>0</v>
          </cell>
          <cell r="FQ340">
            <v>0</v>
          </cell>
          <cell r="FR340">
            <v>0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0</v>
          </cell>
          <cell r="HR340">
            <v>0</v>
          </cell>
          <cell r="HS340">
            <v>0</v>
          </cell>
          <cell r="HT340">
            <v>0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</row>
        <row r="341">
          <cell r="A341" t="str">
            <v>事業別_利用コマ数_集会・会議・講習会等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0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</row>
        <row r="342">
          <cell r="A342" t="str">
            <v>事業別_利用コマ数_調理教室・実習等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0</v>
          </cell>
          <cell r="FK342">
            <v>0</v>
          </cell>
          <cell r="FL342">
            <v>0</v>
          </cell>
          <cell r="FM342">
            <v>0</v>
          </cell>
          <cell r="FN342">
            <v>0</v>
          </cell>
          <cell r="FO342">
            <v>0</v>
          </cell>
          <cell r="FP342">
            <v>0</v>
          </cell>
          <cell r="FQ342">
            <v>0</v>
          </cell>
          <cell r="FR342">
            <v>0</v>
          </cell>
          <cell r="FS342">
            <v>0</v>
          </cell>
          <cell r="FT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0</v>
          </cell>
          <cell r="GM342">
            <v>0</v>
          </cell>
          <cell r="GN342">
            <v>0</v>
          </cell>
          <cell r="GO342">
            <v>0</v>
          </cell>
          <cell r="GP342">
            <v>0</v>
          </cell>
          <cell r="GQ342">
            <v>0</v>
          </cell>
          <cell r="GR342">
            <v>0</v>
          </cell>
          <cell r="GS342">
            <v>0</v>
          </cell>
          <cell r="GT342">
            <v>0</v>
          </cell>
          <cell r="GU342">
            <v>0</v>
          </cell>
          <cell r="GV342">
            <v>0</v>
          </cell>
          <cell r="GW342">
            <v>0</v>
          </cell>
          <cell r="GX342">
            <v>0</v>
          </cell>
          <cell r="GY342">
            <v>0</v>
          </cell>
          <cell r="GZ342">
            <v>0</v>
          </cell>
          <cell r="HA342">
            <v>0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0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L342">
            <v>0</v>
          </cell>
          <cell r="HM342">
            <v>0</v>
          </cell>
          <cell r="HN342">
            <v>0</v>
          </cell>
          <cell r="HO342">
            <v>0</v>
          </cell>
          <cell r="HP342">
            <v>0</v>
          </cell>
          <cell r="HQ342">
            <v>0</v>
          </cell>
          <cell r="HR342">
            <v>0</v>
          </cell>
          <cell r="HS342">
            <v>0</v>
          </cell>
          <cell r="HT342">
            <v>0</v>
          </cell>
          <cell r="HU342">
            <v>0</v>
          </cell>
          <cell r="HV342">
            <v>0</v>
          </cell>
          <cell r="HW342">
            <v>0</v>
          </cell>
          <cell r="HX342">
            <v>0</v>
          </cell>
          <cell r="HY342">
            <v>0</v>
          </cell>
          <cell r="HZ342">
            <v>0</v>
          </cell>
          <cell r="IA342">
            <v>0</v>
          </cell>
          <cell r="IB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</row>
        <row r="343">
          <cell r="A343" t="str">
            <v>事業別_利用コマ数_映画・演劇・演奏会等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0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0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</row>
        <row r="344">
          <cell r="A344" t="str">
            <v>事業別_利用コマ数_体操・ダンス等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</row>
        <row r="345">
          <cell r="A345" t="str">
            <v>事業別_利用コマ数_その他の主催事業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>
            <v>0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0</v>
          </cell>
          <cell r="FP345">
            <v>0</v>
          </cell>
          <cell r="FQ345">
            <v>0</v>
          </cell>
          <cell r="FR345">
            <v>0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0</v>
          </cell>
          <cell r="GV345">
            <v>0</v>
          </cell>
          <cell r="GW345">
            <v>0</v>
          </cell>
          <cell r="GX345">
            <v>0</v>
          </cell>
          <cell r="GY345">
            <v>0</v>
          </cell>
          <cell r="GZ345">
            <v>0</v>
          </cell>
          <cell r="HA345">
            <v>0</v>
          </cell>
          <cell r="HB345">
            <v>0</v>
          </cell>
          <cell r="HC345">
            <v>0</v>
          </cell>
          <cell r="HD345">
            <v>0</v>
          </cell>
          <cell r="HE345">
            <v>0</v>
          </cell>
          <cell r="HF345">
            <v>0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0</v>
          </cell>
          <cell r="HP345">
            <v>0</v>
          </cell>
          <cell r="HQ345">
            <v>0</v>
          </cell>
          <cell r="HR345">
            <v>0</v>
          </cell>
          <cell r="HS345">
            <v>0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</row>
        <row r="346">
          <cell r="A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0</v>
          </cell>
          <cell r="FK346">
            <v>0</v>
          </cell>
          <cell r="FL346">
            <v>0</v>
          </cell>
          <cell r="FM346">
            <v>0</v>
          </cell>
          <cell r="FN346">
            <v>0</v>
          </cell>
          <cell r="FO346">
            <v>0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0</v>
          </cell>
          <cell r="IG346">
            <v>0</v>
          </cell>
          <cell r="IH346">
            <v>0</v>
          </cell>
        </row>
        <row r="347">
          <cell r="A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0</v>
          </cell>
          <cell r="FL347">
            <v>0</v>
          </cell>
          <cell r="FM347">
            <v>0</v>
          </cell>
          <cell r="FN347">
            <v>0</v>
          </cell>
          <cell r="FO347">
            <v>0</v>
          </cell>
          <cell r="FP347">
            <v>0</v>
          </cell>
          <cell r="FQ347">
            <v>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</row>
        <row r="348">
          <cell r="A348" t="str">
            <v>主催事業_データ出展・備考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>
            <v>0</v>
          </cell>
          <cell r="ET348">
            <v>0</v>
          </cell>
          <cell r="EU348">
            <v>0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0</v>
          </cell>
          <cell r="FK348">
            <v>0</v>
          </cell>
          <cell r="FL348">
            <v>0</v>
          </cell>
          <cell r="FM348">
            <v>0</v>
          </cell>
          <cell r="FN348">
            <v>0</v>
          </cell>
          <cell r="FO348">
            <v>0</v>
          </cell>
          <cell r="FP348">
            <v>0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</row>
        <row r="349">
          <cell r="A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0</v>
          </cell>
          <cell r="FK349">
            <v>0</v>
          </cell>
          <cell r="FL349">
            <v>0</v>
          </cell>
          <cell r="FM349">
            <v>0</v>
          </cell>
          <cell r="FN349">
            <v>0</v>
          </cell>
          <cell r="FO349">
            <v>0</v>
          </cell>
          <cell r="FP349">
            <v>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</row>
        <row r="350">
          <cell r="A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0</v>
          </cell>
          <cell r="ET350">
            <v>0</v>
          </cell>
          <cell r="EU350">
            <v>0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0</v>
          </cell>
          <cell r="FK350">
            <v>0</v>
          </cell>
          <cell r="FL350">
            <v>0</v>
          </cell>
          <cell r="FM350">
            <v>0</v>
          </cell>
          <cell r="FN350">
            <v>0</v>
          </cell>
          <cell r="FO350">
            <v>0</v>
          </cell>
          <cell r="FP350">
            <v>0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</row>
        <row r="351">
          <cell r="A351" t="str">
            <v>利用者数_2006年度（H18年度）_主催事業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0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0</v>
          </cell>
          <cell r="FK351">
            <v>0</v>
          </cell>
          <cell r="FL351">
            <v>0</v>
          </cell>
          <cell r="FM351">
            <v>0</v>
          </cell>
          <cell r="FN351">
            <v>0</v>
          </cell>
          <cell r="FO351">
            <v>0</v>
          </cell>
          <cell r="FP351">
            <v>0</v>
          </cell>
          <cell r="FQ351">
            <v>0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</row>
        <row r="352">
          <cell r="A352" t="str">
            <v>利用者数_2006年度（H18年度）_官庁利用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>
            <v>0</v>
          </cell>
          <cell r="ET352">
            <v>0</v>
          </cell>
          <cell r="EU352">
            <v>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0</v>
          </cell>
          <cell r="FG352">
            <v>0</v>
          </cell>
          <cell r="FH352">
            <v>0</v>
          </cell>
          <cell r="FI352">
            <v>0</v>
          </cell>
          <cell r="FJ352">
            <v>0</v>
          </cell>
          <cell r="FK352">
            <v>0</v>
          </cell>
          <cell r="FL352">
            <v>0</v>
          </cell>
          <cell r="FM352">
            <v>0</v>
          </cell>
          <cell r="FN352">
            <v>0</v>
          </cell>
          <cell r="FO352">
            <v>0</v>
          </cell>
          <cell r="FP352">
            <v>0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</row>
        <row r="353">
          <cell r="A353" t="str">
            <v>利用者数_2006年度（H18年度）_地域利用（団体）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>
            <v>0</v>
          </cell>
          <cell r="ES353">
            <v>0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0</v>
          </cell>
          <cell r="FG353">
            <v>0</v>
          </cell>
          <cell r="FH353">
            <v>0</v>
          </cell>
          <cell r="FI353">
            <v>0</v>
          </cell>
          <cell r="FJ353">
            <v>0</v>
          </cell>
          <cell r="FK353">
            <v>0</v>
          </cell>
          <cell r="FL353">
            <v>0</v>
          </cell>
          <cell r="FM353">
            <v>0</v>
          </cell>
          <cell r="FN353">
            <v>0</v>
          </cell>
          <cell r="FO353">
            <v>0</v>
          </cell>
          <cell r="FP353">
            <v>0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</row>
        <row r="354">
          <cell r="A354" t="str">
            <v>利用者数_2006年度（H18年度）_サークル活動（団体）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  <cell r="ER354">
            <v>0</v>
          </cell>
          <cell r="ES354">
            <v>0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0</v>
          </cell>
          <cell r="FK354">
            <v>0</v>
          </cell>
          <cell r="FL354">
            <v>0</v>
          </cell>
          <cell r="FM354">
            <v>0</v>
          </cell>
          <cell r="FN354">
            <v>0</v>
          </cell>
          <cell r="FO354">
            <v>0</v>
          </cell>
          <cell r="FP354">
            <v>0</v>
          </cell>
          <cell r="FQ354">
            <v>0</v>
          </cell>
          <cell r="FR354">
            <v>0</v>
          </cell>
          <cell r="FS354">
            <v>0</v>
          </cell>
          <cell r="FT354">
            <v>0</v>
          </cell>
          <cell r="FU354">
            <v>0</v>
          </cell>
          <cell r="FV354">
            <v>0</v>
          </cell>
          <cell r="FW354">
            <v>0</v>
          </cell>
          <cell r="FX354">
            <v>0</v>
          </cell>
          <cell r="FY354">
            <v>0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0</v>
          </cell>
          <cell r="GV354">
            <v>0</v>
          </cell>
          <cell r="GW354">
            <v>0</v>
          </cell>
          <cell r="GX354">
            <v>0</v>
          </cell>
          <cell r="GY354">
            <v>0</v>
          </cell>
          <cell r="GZ354">
            <v>0</v>
          </cell>
          <cell r="HA354">
            <v>0</v>
          </cell>
          <cell r="HB354">
            <v>0</v>
          </cell>
          <cell r="HC354">
            <v>0</v>
          </cell>
          <cell r="HD354">
            <v>0</v>
          </cell>
          <cell r="HE354">
            <v>0</v>
          </cell>
          <cell r="HF354">
            <v>0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L354">
            <v>0</v>
          </cell>
          <cell r="HM354">
            <v>0</v>
          </cell>
          <cell r="HN354">
            <v>0</v>
          </cell>
          <cell r="HO354">
            <v>0</v>
          </cell>
          <cell r="HP354">
            <v>0</v>
          </cell>
          <cell r="HQ354">
            <v>0</v>
          </cell>
          <cell r="HR354">
            <v>0</v>
          </cell>
          <cell r="HS354">
            <v>0</v>
          </cell>
          <cell r="HT354">
            <v>0</v>
          </cell>
          <cell r="HU354">
            <v>0</v>
          </cell>
          <cell r="HV354">
            <v>0</v>
          </cell>
          <cell r="HW354">
            <v>0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0</v>
          </cell>
          <cell r="IF354">
            <v>0</v>
          </cell>
          <cell r="IG354">
            <v>0</v>
          </cell>
          <cell r="IH354">
            <v>0</v>
          </cell>
        </row>
        <row r="355">
          <cell r="A355" t="str">
            <v>利用者数_2006年度（H18年度）_一般利用（個人）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  <cell r="ER355">
            <v>0</v>
          </cell>
          <cell r="ES355">
            <v>0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0</v>
          </cell>
          <cell r="FK355">
            <v>0</v>
          </cell>
          <cell r="FL355">
            <v>0</v>
          </cell>
          <cell r="FM355">
            <v>0</v>
          </cell>
          <cell r="FN355">
            <v>0</v>
          </cell>
          <cell r="FO355">
            <v>0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</row>
        <row r="356">
          <cell r="A356" t="str">
            <v>利用者数_2006年度（H18年度）_その他（　　　　　）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  <cell r="ER356">
            <v>0</v>
          </cell>
          <cell r="ES356">
            <v>0</v>
          </cell>
          <cell r="ET356">
            <v>0</v>
          </cell>
          <cell r="EU356">
            <v>0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0</v>
          </cell>
          <cell r="FK356">
            <v>0</v>
          </cell>
          <cell r="FL356">
            <v>0</v>
          </cell>
          <cell r="FM356">
            <v>0</v>
          </cell>
          <cell r="FN356">
            <v>0</v>
          </cell>
          <cell r="FO356">
            <v>0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0</v>
          </cell>
          <cell r="GW356">
            <v>0</v>
          </cell>
          <cell r="GX356">
            <v>0</v>
          </cell>
          <cell r="GY356">
            <v>0</v>
          </cell>
          <cell r="GZ356">
            <v>0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0</v>
          </cell>
          <cell r="IG356">
            <v>0</v>
          </cell>
          <cell r="IH356">
            <v>0</v>
          </cell>
        </row>
        <row r="357">
          <cell r="A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0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0</v>
          </cell>
          <cell r="IF357">
            <v>0</v>
          </cell>
          <cell r="IG357">
            <v>0</v>
          </cell>
          <cell r="IH357">
            <v>0</v>
          </cell>
        </row>
        <row r="358">
          <cell r="A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  <cell r="ES358">
            <v>0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0</v>
          </cell>
          <cell r="IG358">
            <v>0</v>
          </cell>
          <cell r="IH358">
            <v>0</v>
          </cell>
        </row>
        <row r="359">
          <cell r="A359" t="str">
            <v>利用者数_2007年度（H19年度)_主催事業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>
            <v>0</v>
          </cell>
          <cell r="FB359">
            <v>0</v>
          </cell>
          <cell r="FC359">
            <v>0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0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</row>
        <row r="360">
          <cell r="A360" t="str">
            <v>利用者数_2007年度（H19年度)_官庁利用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0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0</v>
          </cell>
          <cell r="FK360">
            <v>0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0</v>
          </cell>
          <cell r="FQ360">
            <v>0</v>
          </cell>
          <cell r="FR360">
            <v>0</v>
          </cell>
          <cell r="FS360">
            <v>0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0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0</v>
          </cell>
          <cell r="HR360">
            <v>0</v>
          </cell>
          <cell r="HS360">
            <v>0</v>
          </cell>
          <cell r="HT360">
            <v>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0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0</v>
          </cell>
        </row>
        <row r="361">
          <cell r="A361" t="str">
            <v>利用者数_2007年度（H19年度)_地域利用（団体）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  <cell r="ES361">
            <v>0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0</v>
          </cell>
          <cell r="FK361">
            <v>0</v>
          </cell>
          <cell r="FL361">
            <v>0</v>
          </cell>
          <cell r="FM361">
            <v>0</v>
          </cell>
          <cell r="FN361">
            <v>0</v>
          </cell>
          <cell r="FO361">
            <v>0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</row>
        <row r="362">
          <cell r="A362" t="str">
            <v>利用者数_2007年度（H19年度)_サークル活動（団体）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0</v>
          </cell>
          <cell r="FK362">
            <v>0</v>
          </cell>
          <cell r="FL362">
            <v>0</v>
          </cell>
          <cell r="FM362">
            <v>0</v>
          </cell>
          <cell r="FN362">
            <v>0</v>
          </cell>
          <cell r="FO362">
            <v>0</v>
          </cell>
          <cell r="FP362">
            <v>0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0</v>
          </cell>
          <cell r="FW362">
            <v>0</v>
          </cell>
          <cell r="FX362">
            <v>0</v>
          </cell>
          <cell r="FY362">
            <v>0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0</v>
          </cell>
          <cell r="HR362">
            <v>0</v>
          </cell>
          <cell r="HS362">
            <v>0</v>
          </cell>
          <cell r="HT362">
            <v>0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0</v>
          </cell>
        </row>
        <row r="363">
          <cell r="A363" t="str">
            <v>利用者数_2007年度（H19年度)_一般利用（個人）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0</v>
          </cell>
          <cell r="ET363">
            <v>0</v>
          </cell>
          <cell r="EU363">
            <v>0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0</v>
          </cell>
          <cell r="FL363">
            <v>0</v>
          </cell>
          <cell r="FM363">
            <v>0</v>
          </cell>
          <cell r="FN363">
            <v>0</v>
          </cell>
          <cell r="FO363">
            <v>0</v>
          </cell>
          <cell r="FP363">
            <v>0</v>
          </cell>
          <cell r="FQ363">
            <v>0</v>
          </cell>
          <cell r="FR363">
            <v>0</v>
          </cell>
          <cell r="FS363">
            <v>0</v>
          </cell>
          <cell r="FT363">
            <v>0</v>
          </cell>
          <cell r="FU363">
            <v>0</v>
          </cell>
          <cell r="FV363">
            <v>0</v>
          </cell>
          <cell r="FW363">
            <v>0</v>
          </cell>
          <cell r="FX363">
            <v>0</v>
          </cell>
          <cell r="FY363">
            <v>0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0</v>
          </cell>
          <cell r="GM363">
            <v>0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0</v>
          </cell>
          <cell r="HR363">
            <v>0</v>
          </cell>
          <cell r="HS363">
            <v>0</v>
          </cell>
          <cell r="HT363">
            <v>0</v>
          </cell>
          <cell r="HU363">
            <v>0</v>
          </cell>
          <cell r="HV363">
            <v>0</v>
          </cell>
          <cell r="HW363">
            <v>0</v>
          </cell>
          <cell r="HX363">
            <v>0</v>
          </cell>
          <cell r="HY363">
            <v>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0</v>
          </cell>
        </row>
        <row r="364">
          <cell r="A364" t="str">
            <v>利用者数_2007年度（H19年度)_その他（　　　　　）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0</v>
          </cell>
          <cell r="FK364">
            <v>0</v>
          </cell>
          <cell r="FL364">
            <v>0</v>
          </cell>
          <cell r="FM364">
            <v>0</v>
          </cell>
          <cell r="FN364">
            <v>0</v>
          </cell>
          <cell r="FO364">
            <v>0</v>
          </cell>
          <cell r="FP364">
            <v>0</v>
          </cell>
          <cell r="FQ364">
            <v>0</v>
          </cell>
          <cell r="FR364">
            <v>0</v>
          </cell>
          <cell r="FS364">
            <v>0</v>
          </cell>
          <cell r="FT364">
            <v>0</v>
          </cell>
          <cell r="FU364">
            <v>0</v>
          </cell>
          <cell r="FV364">
            <v>0</v>
          </cell>
          <cell r="FW364">
            <v>0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0</v>
          </cell>
          <cell r="GY364">
            <v>0</v>
          </cell>
          <cell r="GZ364">
            <v>0</v>
          </cell>
          <cell r="HA364">
            <v>0</v>
          </cell>
          <cell r="HB364">
            <v>0</v>
          </cell>
          <cell r="HC364">
            <v>0</v>
          </cell>
          <cell r="HD364">
            <v>0</v>
          </cell>
          <cell r="HE364">
            <v>0</v>
          </cell>
          <cell r="HF364">
            <v>0</v>
          </cell>
          <cell r="HG364">
            <v>0</v>
          </cell>
          <cell r="HH364">
            <v>0</v>
          </cell>
          <cell r="HI364">
            <v>0</v>
          </cell>
          <cell r="HJ364">
            <v>0</v>
          </cell>
          <cell r="HK364">
            <v>0</v>
          </cell>
          <cell r="HL364">
            <v>0</v>
          </cell>
          <cell r="HM364">
            <v>0</v>
          </cell>
          <cell r="HN364">
            <v>0</v>
          </cell>
          <cell r="HO364">
            <v>0</v>
          </cell>
          <cell r="HP364">
            <v>0</v>
          </cell>
          <cell r="HQ364">
            <v>0</v>
          </cell>
          <cell r="HR364">
            <v>0</v>
          </cell>
          <cell r="HS364">
            <v>0</v>
          </cell>
          <cell r="HT364">
            <v>0</v>
          </cell>
          <cell r="HU364">
            <v>0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0</v>
          </cell>
        </row>
        <row r="365">
          <cell r="A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0</v>
          </cell>
          <cell r="FK365">
            <v>0</v>
          </cell>
          <cell r="FL365">
            <v>0</v>
          </cell>
          <cell r="FM365">
            <v>0</v>
          </cell>
          <cell r="FN365">
            <v>0</v>
          </cell>
          <cell r="FO365">
            <v>0</v>
          </cell>
          <cell r="FP365">
            <v>0</v>
          </cell>
          <cell r="FQ365">
            <v>0</v>
          </cell>
          <cell r="FR365">
            <v>0</v>
          </cell>
          <cell r="FS365">
            <v>0</v>
          </cell>
          <cell r="FT365">
            <v>0</v>
          </cell>
          <cell r="FU365">
            <v>0</v>
          </cell>
          <cell r="FV365">
            <v>0</v>
          </cell>
          <cell r="FW365">
            <v>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0</v>
          </cell>
          <cell r="GM365">
            <v>0</v>
          </cell>
          <cell r="GN365">
            <v>0</v>
          </cell>
          <cell r="GO365">
            <v>0</v>
          </cell>
          <cell r="GP365">
            <v>0</v>
          </cell>
          <cell r="GQ365">
            <v>0</v>
          </cell>
          <cell r="GR365">
            <v>0</v>
          </cell>
          <cell r="GS365">
            <v>0</v>
          </cell>
          <cell r="GT365">
            <v>0</v>
          </cell>
          <cell r="GU365">
            <v>0</v>
          </cell>
          <cell r="GV365">
            <v>0</v>
          </cell>
          <cell r="GW365">
            <v>0</v>
          </cell>
          <cell r="GX365">
            <v>0</v>
          </cell>
          <cell r="GY365">
            <v>0</v>
          </cell>
          <cell r="GZ365">
            <v>0</v>
          </cell>
          <cell r="HA365">
            <v>0</v>
          </cell>
          <cell r="HB365">
            <v>0</v>
          </cell>
          <cell r="HC365">
            <v>0</v>
          </cell>
          <cell r="HD365">
            <v>0</v>
          </cell>
          <cell r="HE365">
            <v>0</v>
          </cell>
          <cell r="HF365">
            <v>0</v>
          </cell>
          <cell r="HG365">
            <v>0</v>
          </cell>
          <cell r="HH365">
            <v>0</v>
          </cell>
          <cell r="HI365">
            <v>0</v>
          </cell>
          <cell r="HJ365">
            <v>0</v>
          </cell>
          <cell r="HK365">
            <v>0</v>
          </cell>
          <cell r="HL365">
            <v>0</v>
          </cell>
          <cell r="HM365">
            <v>0</v>
          </cell>
          <cell r="HN365">
            <v>0</v>
          </cell>
          <cell r="HO365">
            <v>0</v>
          </cell>
          <cell r="HP365">
            <v>0</v>
          </cell>
          <cell r="HQ365">
            <v>0</v>
          </cell>
          <cell r="HR365">
            <v>0</v>
          </cell>
          <cell r="HS365">
            <v>0</v>
          </cell>
          <cell r="HT365">
            <v>0</v>
          </cell>
          <cell r="HU365">
            <v>0</v>
          </cell>
          <cell r="HV365">
            <v>0</v>
          </cell>
          <cell r="HW365">
            <v>0</v>
          </cell>
          <cell r="HX365">
            <v>0</v>
          </cell>
          <cell r="HY365">
            <v>0</v>
          </cell>
          <cell r="HZ365">
            <v>0</v>
          </cell>
          <cell r="IA365">
            <v>0</v>
          </cell>
          <cell r="IB365">
            <v>0</v>
          </cell>
          <cell r="IC365">
            <v>0</v>
          </cell>
          <cell r="ID365">
            <v>0</v>
          </cell>
          <cell r="IE365">
            <v>0</v>
          </cell>
          <cell r="IF365">
            <v>0</v>
          </cell>
          <cell r="IG365">
            <v>0</v>
          </cell>
          <cell r="IH365">
            <v>0</v>
          </cell>
        </row>
        <row r="366">
          <cell r="A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0</v>
          </cell>
          <cell r="FK366">
            <v>0</v>
          </cell>
          <cell r="FL366">
            <v>0</v>
          </cell>
          <cell r="FM366">
            <v>0</v>
          </cell>
          <cell r="FN366">
            <v>0</v>
          </cell>
          <cell r="FO366">
            <v>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0</v>
          </cell>
          <cell r="GM366">
            <v>0</v>
          </cell>
          <cell r="GN366">
            <v>0</v>
          </cell>
          <cell r="GO366">
            <v>0</v>
          </cell>
          <cell r="GP366">
            <v>0</v>
          </cell>
          <cell r="GQ366">
            <v>0</v>
          </cell>
          <cell r="GR366">
            <v>0</v>
          </cell>
          <cell r="GS366">
            <v>0</v>
          </cell>
          <cell r="GT366">
            <v>0</v>
          </cell>
          <cell r="GU366">
            <v>0</v>
          </cell>
          <cell r="GV366">
            <v>0</v>
          </cell>
          <cell r="GW366">
            <v>0</v>
          </cell>
          <cell r="GX366">
            <v>0</v>
          </cell>
          <cell r="GY366">
            <v>0</v>
          </cell>
          <cell r="GZ366">
            <v>0</v>
          </cell>
          <cell r="HA366">
            <v>0</v>
          </cell>
          <cell r="HB366">
            <v>0</v>
          </cell>
          <cell r="HC366">
            <v>0</v>
          </cell>
          <cell r="HD366">
            <v>0</v>
          </cell>
          <cell r="HE366">
            <v>0</v>
          </cell>
          <cell r="HF366">
            <v>0</v>
          </cell>
          <cell r="HG366">
            <v>0</v>
          </cell>
          <cell r="HH366">
            <v>0</v>
          </cell>
          <cell r="HI366">
            <v>0</v>
          </cell>
          <cell r="HJ366">
            <v>0</v>
          </cell>
          <cell r="HK366">
            <v>0</v>
          </cell>
          <cell r="HL366">
            <v>0</v>
          </cell>
          <cell r="HM366">
            <v>0</v>
          </cell>
          <cell r="HN366">
            <v>0</v>
          </cell>
          <cell r="HO366">
            <v>0</v>
          </cell>
          <cell r="HP366">
            <v>0</v>
          </cell>
          <cell r="HQ366">
            <v>0</v>
          </cell>
          <cell r="HR366">
            <v>0</v>
          </cell>
          <cell r="HS366">
            <v>0</v>
          </cell>
          <cell r="HT366">
            <v>0</v>
          </cell>
          <cell r="HU366">
            <v>0</v>
          </cell>
          <cell r="HV366">
            <v>0</v>
          </cell>
          <cell r="HW366">
            <v>0</v>
          </cell>
          <cell r="HX366">
            <v>0</v>
          </cell>
          <cell r="HY366">
            <v>0</v>
          </cell>
          <cell r="HZ366">
            <v>0</v>
          </cell>
          <cell r="IA366">
            <v>0</v>
          </cell>
          <cell r="IB366">
            <v>0</v>
          </cell>
          <cell r="IC366">
            <v>0</v>
          </cell>
          <cell r="ID366">
            <v>0</v>
          </cell>
          <cell r="IE366">
            <v>0</v>
          </cell>
          <cell r="IF366">
            <v>0</v>
          </cell>
          <cell r="IG366">
            <v>0</v>
          </cell>
          <cell r="IH366">
            <v>0</v>
          </cell>
        </row>
        <row r="367">
          <cell r="A367" t="str">
            <v>利用者数_2008年度（H20年度）_主催事業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0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0</v>
          </cell>
          <cell r="FK367">
            <v>0</v>
          </cell>
          <cell r="FL367">
            <v>0</v>
          </cell>
          <cell r="FM367">
            <v>0</v>
          </cell>
          <cell r="FN367">
            <v>0</v>
          </cell>
          <cell r="FO367">
            <v>0</v>
          </cell>
          <cell r="FP367">
            <v>0</v>
          </cell>
          <cell r="FQ367">
            <v>0</v>
          </cell>
          <cell r="FR367">
            <v>0</v>
          </cell>
          <cell r="FS367">
            <v>0</v>
          </cell>
          <cell r="FT367">
            <v>0</v>
          </cell>
          <cell r="FU367">
            <v>0</v>
          </cell>
          <cell r="FV367">
            <v>0</v>
          </cell>
          <cell r="FW367">
            <v>0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0</v>
          </cell>
          <cell r="GM367">
            <v>0</v>
          </cell>
          <cell r="GN367">
            <v>0</v>
          </cell>
          <cell r="GO367">
            <v>0</v>
          </cell>
          <cell r="GP367">
            <v>0</v>
          </cell>
          <cell r="GQ367">
            <v>0</v>
          </cell>
          <cell r="GR367">
            <v>0</v>
          </cell>
          <cell r="GS367">
            <v>0</v>
          </cell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  <cell r="HA367">
            <v>0</v>
          </cell>
          <cell r="HB367">
            <v>0</v>
          </cell>
          <cell r="HC367">
            <v>0</v>
          </cell>
          <cell r="HD367">
            <v>0</v>
          </cell>
          <cell r="HE367">
            <v>0</v>
          </cell>
          <cell r="HF367">
            <v>0</v>
          </cell>
          <cell r="HG367">
            <v>0</v>
          </cell>
          <cell r="HH367">
            <v>0</v>
          </cell>
          <cell r="HI367">
            <v>0</v>
          </cell>
          <cell r="HJ367">
            <v>0</v>
          </cell>
          <cell r="HK367">
            <v>0</v>
          </cell>
          <cell r="HL367">
            <v>0</v>
          </cell>
          <cell r="HM367">
            <v>0</v>
          </cell>
          <cell r="HN367">
            <v>0</v>
          </cell>
          <cell r="HO367">
            <v>0</v>
          </cell>
          <cell r="HP367">
            <v>0</v>
          </cell>
          <cell r="HQ367">
            <v>0</v>
          </cell>
          <cell r="HR367">
            <v>0</v>
          </cell>
          <cell r="HS367">
            <v>0</v>
          </cell>
          <cell r="HT367">
            <v>0</v>
          </cell>
          <cell r="HU367">
            <v>0</v>
          </cell>
          <cell r="HV367">
            <v>0</v>
          </cell>
          <cell r="HW367">
            <v>0</v>
          </cell>
          <cell r="HX367">
            <v>0</v>
          </cell>
          <cell r="HY367">
            <v>0</v>
          </cell>
          <cell r="HZ367">
            <v>0</v>
          </cell>
          <cell r="IA367">
            <v>0</v>
          </cell>
          <cell r="IB367">
            <v>0</v>
          </cell>
          <cell r="IC367">
            <v>0</v>
          </cell>
          <cell r="ID367">
            <v>0</v>
          </cell>
          <cell r="IE367">
            <v>0</v>
          </cell>
          <cell r="IF367">
            <v>0</v>
          </cell>
          <cell r="IG367">
            <v>0</v>
          </cell>
          <cell r="IH367">
            <v>0</v>
          </cell>
        </row>
        <row r="368">
          <cell r="A368" t="str">
            <v>利用者数_2008年度（H20年度）_官庁利用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0</v>
          </cell>
          <cell r="FK368">
            <v>0</v>
          </cell>
          <cell r="FL368">
            <v>0</v>
          </cell>
          <cell r="FM368">
            <v>0</v>
          </cell>
          <cell r="FN368">
            <v>0</v>
          </cell>
          <cell r="FO368">
            <v>0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0</v>
          </cell>
          <cell r="GM368">
            <v>0</v>
          </cell>
          <cell r="GN368">
            <v>0</v>
          </cell>
          <cell r="GO368">
            <v>0</v>
          </cell>
          <cell r="GP368">
            <v>0</v>
          </cell>
          <cell r="GQ368">
            <v>0</v>
          </cell>
          <cell r="GR368">
            <v>0</v>
          </cell>
          <cell r="GS368">
            <v>0</v>
          </cell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  <cell r="HA368">
            <v>0</v>
          </cell>
          <cell r="HB368">
            <v>0</v>
          </cell>
          <cell r="HC368">
            <v>0</v>
          </cell>
          <cell r="HD368">
            <v>0</v>
          </cell>
          <cell r="HE368">
            <v>0</v>
          </cell>
          <cell r="HF368">
            <v>0</v>
          </cell>
          <cell r="HG368">
            <v>0</v>
          </cell>
          <cell r="HH368">
            <v>0</v>
          </cell>
          <cell r="HI368">
            <v>0</v>
          </cell>
          <cell r="HJ368">
            <v>0</v>
          </cell>
          <cell r="HK368">
            <v>0</v>
          </cell>
          <cell r="HL368">
            <v>0</v>
          </cell>
          <cell r="HM368">
            <v>0</v>
          </cell>
          <cell r="HN368">
            <v>0</v>
          </cell>
          <cell r="HO368">
            <v>0</v>
          </cell>
          <cell r="HP368">
            <v>0</v>
          </cell>
          <cell r="HQ368">
            <v>0</v>
          </cell>
          <cell r="HR368">
            <v>0</v>
          </cell>
          <cell r="HS368">
            <v>0</v>
          </cell>
          <cell r="HT368">
            <v>0</v>
          </cell>
          <cell r="HU368">
            <v>0</v>
          </cell>
          <cell r="HV368">
            <v>0</v>
          </cell>
          <cell r="HW368">
            <v>0</v>
          </cell>
          <cell r="HX368">
            <v>0</v>
          </cell>
          <cell r="HY368">
            <v>0</v>
          </cell>
          <cell r="HZ368">
            <v>0</v>
          </cell>
          <cell r="IA368">
            <v>0</v>
          </cell>
          <cell r="IB368">
            <v>0</v>
          </cell>
          <cell r="IC368">
            <v>0</v>
          </cell>
          <cell r="ID368">
            <v>0</v>
          </cell>
          <cell r="IE368">
            <v>0</v>
          </cell>
          <cell r="IF368">
            <v>0</v>
          </cell>
          <cell r="IG368">
            <v>0</v>
          </cell>
          <cell r="IH368">
            <v>0</v>
          </cell>
        </row>
        <row r="369">
          <cell r="A369" t="str">
            <v>利用者数_2008年度（H20年度）_地域利用（団体）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0</v>
          </cell>
          <cell r="FK369">
            <v>0</v>
          </cell>
          <cell r="FL369">
            <v>0</v>
          </cell>
          <cell r="FM369">
            <v>0</v>
          </cell>
          <cell r="FN369">
            <v>0</v>
          </cell>
          <cell r="FO369">
            <v>0</v>
          </cell>
          <cell r="FP369">
            <v>0</v>
          </cell>
          <cell r="FQ369">
            <v>0</v>
          </cell>
          <cell r="FR369">
            <v>0</v>
          </cell>
          <cell r="FS369">
            <v>0</v>
          </cell>
          <cell r="FT369">
            <v>0</v>
          </cell>
          <cell r="FU369">
            <v>0</v>
          </cell>
          <cell r="FV369">
            <v>0</v>
          </cell>
          <cell r="FW369">
            <v>0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0</v>
          </cell>
          <cell r="GM369">
            <v>0</v>
          </cell>
          <cell r="GN369">
            <v>0</v>
          </cell>
          <cell r="GO369">
            <v>0</v>
          </cell>
          <cell r="GP369">
            <v>0</v>
          </cell>
          <cell r="GQ369">
            <v>0</v>
          </cell>
          <cell r="GR369">
            <v>0</v>
          </cell>
          <cell r="GS369">
            <v>0</v>
          </cell>
          <cell r="GT369">
            <v>0</v>
          </cell>
          <cell r="GU369">
            <v>0</v>
          </cell>
          <cell r="GV369">
            <v>0</v>
          </cell>
          <cell r="GW369">
            <v>0</v>
          </cell>
          <cell r="GX369">
            <v>0</v>
          </cell>
          <cell r="GY369">
            <v>0</v>
          </cell>
          <cell r="GZ369">
            <v>0</v>
          </cell>
          <cell r="HA369">
            <v>0</v>
          </cell>
          <cell r="HB369">
            <v>0</v>
          </cell>
          <cell r="HC369">
            <v>0</v>
          </cell>
          <cell r="HD369">
            <v>0</v>
          </cell>
          <cell r="HE369">
            <v>0</v>
          </cell>
          <cell r="HF369">
            <v>0</v>
          </cell>
          <cell r="HG369">
            <v>0</v>
          </cell>
          <cell r="HH369">
            <v>0</v>
          </cell>
          <cell r="HI369">
            <v>0</v>
          </cell>
          <cell r="HJ369">
            <v>0</v>
          </cell>
          <cell r="HK369">
            <v>0</v>
          </cell>
          <cell r="HL369">
            <v>0</v>
          </cell>
          <cell r="HM369">
            <v>0</v>
          </cell>
          <cell r="HN369">
            <v>0</v>
          </cell>
          <cell r="HO369">
            <v>0</v>
          </cell>
          <cell r="HP369">
            <v>0</v>
          </cell>
          <cell r="HQ369">
            <v>0</v>
          </cell>
          <cell r="HR369">
            <v>0</v>
          </cell>
          <cell r="HS369">
            <v>0</v>
          </cell>
          <cell r="HT369">
            <v>0</v>
          </cell>
          <cell r="HU369">
            <v>0</v>
          </cell>
          <cell r="HV369">
            <v>0</v>
          </cell>
          <cell r="HW369">
            <v>0</v>
          </cell>
          <cell r="HX369">
            <v>0</v>
          </cell>
          <cell r="HY369">
            <v>0</v>
          </cell>
          <cell r="HZ369">
            <v>0</v>
          </cell>
          <cell r="IA369">
            <v>0</v>
          </cell>
          <cell r="IB369">
            <v>0</v>
          </cell>
          <cell r="IC369">
            <v>0</v>
          </cell>
          <cell r="ID369">
            <v>0</v>
          </cell>
          <cell r="IE369">
            <v>0</v>
          </cell>
          <cell r="IF369">
            <v>0</v>
          </cell>
          <cell r="IG369">
            <v>0</v>
          </cell>
          <cell r="IH369">
            <v>0</v>
          </cell>
        </row>
        <row r="370">
          <cell r="A370" t="str">
            <v>利用者数_2008年度（H20年度）_サークル活動（団体）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0</v>
          </cell>
          <cell r="FK370">
            <v>0</v>
          </cell>
          <cell r="FL370">
            <v>0</v>
          </cell>
          <cell r="FM370">
            <v>0</v>
          </cell>
          <cell r="FN370">
            <v>0</v>
          </cell>
          <cell r="FO370">
            <v>0</v>
          </cell>
          <cell r="FP370">
            <v>0</v>
          </cell>
          <cell r="FQ370">
            <v>0</v>
          </cell>
          <cell r="FR370">
            <v>0</v>
          </cell>
          <cell r="FS370">
            <v>0</v>
          </cell>
          <cell r="FT370">
            <v>0</v>
          </cell>
          <cell r="FU370">
            <v>0</v>
          </cell>
          <cell r="FV370">
            <v>0</v>
          </cell>
          <cell r="FW370">
            <v>0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0</v>
          </cell>
          <cell r="GM370">
            <v>0</v>
          </cell>
          <cell r="GN370">
            <v>0</v>
          </cell>
          <cell r="GO370">
            <v>0</v>
          </cell>
          <cell r="GP370">
            <v>0</v>
          </cell>
          <cell r="GQ370">
            <v>0</v>
          </cell>
          <cell r="GR370">
            <v>0</v>
          </cell>
          <cell r="GS370">
            <v>0</v>
          </cell>
          <cell r="GT370">
            <v>0</v>
          </cell>
          <cell r="GU370">
            <v>0</v>
          </cell>
          <cell r="GV370">
            <v>0</v>
          </cell>
          <cell r="GW370">
            <v>0</v>
          </cell>
          <cell r="GX370">
            <v>0</v>
          </cell>
          <cell r="GY370">
            <v>0</v>
          </cell>
          <cell r="GZ370">
            <v>0</v>
          </cell>
          <cell r="HA370">
            <v>0</v>
          </cell>
          <cell r="HB370">
            <v>0</v>
          </cell>
          <cell r="HC370">
            <v>0</v>
          </cell>
          <cell r="HD370">
            <v>0</v>
          </cell>
          <cell r="HE370">
            <v>0</v>
          </cell>
          <cell r="HF370">
            <v>0</v>
          </cell>
          <cell r="HG370">
            <v>0</v>
          </cell>
          <cell r="HH370">
            <v>0</v>
          </cell>
          <cell r="HI370">
            <v>0</v>
          </cell>
          <cell r="HJ370">
            <v>0</v>
          </cell>
          <cell r="HK370">
            <v>0</v>
          </cell>
          <cell r="HL370">
            <v>0</v>
          </cell>
          <cell r="HM370">
            <v>0</v>
          </cell>
          <cell r="HN370">
            <v>0</v>
          </cell>
          <cell r="HO370">
            <v>0</v>
          </cell>
          <cell r="HP370">
            <v>0</v>
          </cell>
          <cell r="HQ370">
            <v>0</v>
          </cell>
          <cell r="HR370">
            <v>0</v>
          </cell>
          <cell r="HS370">
            <v>0</v>
          </cell>
          <cell r="HT370">
            <v>0</v>
          </cell>
          <cell r="HU370">
            <v>0</v>
          </cell>
          <cell r="HV370">
            <v>0</v>
          </cell>
          <cell r="HW370">
            <v>0</v>
          </cell>
          <cell r="HX370">
            <v>0</v>
          </cell>
          <cell r="HY370">
            <v>0</v>
          </cell>
          <cell r="HZ370">
            <v>0</v>
          </cell>
          <cell r="IA370">
            <v>0</v>
          </cell>
          <cell r="IB370">
            <v>0</v>
          </cell>
          <cell r="IC370">
            <v>0</v>
          </cell>
          <cell r="ID370">
            <v>0</v>
          </cell>
          <cell r="IE370">
            <v>0</v>
          </cell>
          <cell r="IF370">
            <v>0</v>
          </cell>
          <cell r="IG370">
            <v>0</v>
          </cell>
          <cell r="IH370">
            <v>0</v>
          </cell>
        </row>
        <row r="371">
          <cell r="A371" t="str">
            <v>利用者数_2008年度（H20年度）_一般利用（個人）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0</v>
          </cell>
          <cell r="FK371">
            <v>0</v>
          </cell>
          <cell r="FL371">
            <v>0</v>
          </cell>
          <cell r="FM371">
            <v>0</v>
          </cell>
          <cell r="FN371">
            <v>0</v>
          </cell>
          <cell r="FO371">
            <v>0</v>
          </cell>
          <cell r="FP371">
            <v>0</v>
          </cell>
          <cell r="FQ371">
            <v>0</v>
          </cell>
          <cell r="FR371">
            <v>0</v>
          </cell>
          <cell r="FS371">
            <v>0</v>
          </cell>
          <cell r="FT371">
            <v>0</v>
          </cell>
          <cell r="FU371">
            <v>0</v>
          </cell>
          <cell r="FV371">
            <v>0</v>
          </cell>
          <cell r="FW371">
            <v>0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0</v>
          </cell>
          <cell r="GM371">
            <v>0</v>
          </cell>
          <cell r="GN371">
            <v>0</v>
          </cell>
          <cell r="GO371">
            <v>0</v>
          </cell>
          <cell r="GP371">
            <v>0</v>
          </cell>
          <cell r="GQ371">
            <v>0</v>
          </cell>
          <cell r="GR371">
            <v>0</v>
          </cell>
          <cell r="GS371">
            <v>0</v>
          </cell>
          <cell r="GT371">
            <v>0</v>
          </cell>
          <cell r="GU371">
            <v>0</v>
          </cell>
          <cell r="GV371">
            <v>0</v>
          </cell>
          <cell r="GW371">
            <v>0</v>
          </cell>
          <cell r="GX371">
            <v>0</v>
          </cell>
          <cell r="GY371">
            <v>0</v>
          </cell>
          <cell r="GZ371">
            <v>0</v>
          </cell>
          <cell r="HA371">
            <v>0</v>
          </cell>
          <cell r="HB371">
            <v>0</v>
          </cell>
          <cell r="HC371">
            <v>0</v>
          </cell>
          <cell r="HD371">
            <v>0</v>
          </cell>
          <cell r="HE371">
            <v>0</v>
          </cell>
          <cell r="HF371">
            <v>0</v>
          </cell>
          <cell r="HG371">
            <v>0</v>
          </cell>
          <cell r="HH371">
            <v>0</v>
          </cell>
          <cell r="HI371">
            <v>0</v>
          </cell>
          <cell r="HJ371">
            <v>0</v>
          </cell>
          <cell r="HK371">
            <v>0</v>
          </cell>
          <cell r="HL371">
            <v>0</v>
          </cell>
          <cell r="HM371">
            <v>0</v>
          </cell>
          <cell r="HN371">
            <v>0</v>
          </cell>
          <cell r="HO371">
            <v>0</v>
          </cell>
          <cell r="HP371">
            <v>0</v>
          </cell>
          <cell r="HQ371">
            <v>0</v>
          </cell>
          <cell r="HR371">
            <v>0</v>
          </cell>
          <cell r="HS371">
            <v>0</v>
          </cell>
          <cell r="HT371">
            <v>0</v>
          </cell>
          <cell r="HU371">
            <v>0</v>
          </cell>
          <cell r="HV371">
            <v>0</v>
          </cell>
          <cell r="HW371">
            <v>0</v>
          </cell>
          <cell r="HX371">
            <v>0</v>
          </cell>
          <cell r="HY371">
            <v>0</v>
          </cell>
          <cell r="HZ371">
            <v>0</v>
          </cell>
          <cell r="IA371">
            <v>0</v>
          </cell>
          <cell r="IB371">
            <v>0</v>
          </cell>
          <cell r="IC371">
            <v>0</v>
          </cell>
          <cell r="ID371">
            <v>0</v>
          </cell>
          <cell r="IE371">
            <v>0</v>
          </cell>
          <cell r="IF371">
            <v>0</v>
          </cell>
          <cell r="IG371">
            <v>0</v>
          </cell>
          <cell r="IH371">
            <v>0</v>
          </cell>
        </row>
        <row r="372">
          <cell r="A372" t="str">
            <v>利用者数_2008年度（H20年度）_その他（　　　　　）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  <cell r="GS372">
            <v>0</v>
          </cell>
          <cell r="GT372">
            <v>0</v>
          </cell>
          <cell r="GU372">
            <v>0</v>
          </cell>
          <cell r="GV372">
            <v>0</v>
          </cell>
          <cell r="GW372">
            <v>0</v>
          </cell>
          <cell r="GX372">
            <v>0</v>
          </cell>
          <cell r="GY372">
            <v>0</v>
          </cell>
          <cell r="GZ372">
            <v>0</v>
          </cell>
          <cell r="HA372">
            <v>0</v>
          </cell>
          <cell r="HB372">
            <v>0</v>
          </cell>
          <cell r="HC372">
            <v>0</v>
          </cell>
          <cell r="HD372">
            <v>0</v>
          </cell>
          <cell r="HE372">
            <v>0</v>
          </cell>
          <cell r="HF372">
            <v>0</v>
          </cell>
          <cell r="HG372">
            <v>0</v>
          </cell>
          <cell r="HH372">
            <v>0</v>
          </cell>
          <cell r="HI372">
            <v>0</v>
          </cell>
          <cell r="HJ372">
            <v>0</v>
          </cell>
          <cell r="HK372">
            <v>0</v>
          </cell>
          <cell r="HL372">
            <v>0</v>
          </cell>
          <cell r="HM372">
            <v>0</v>
          </cell>
          <cell r="HN372">
            <v>0</v>
          </cell>
          <cell r="HO372">
            <v>0</v>
          </cell>
          <cell r="HP372">
            <v>0</v>
          </cell>
          <cell r="HQ372">
            <v>0</v>
          </cell>
          <cell r="HR372">
            <v>0</v>
          </cell>
          <cell r="HS372">
            <v>0</v>
          </cell>
          <cell r="HT372">
            <v>0</v>
          </cell>
          <cell r="HU372">
            <v>0</v>
          </cell>
          <cell r="HV372">
            <v>0</v>
          </cell>
          <cell r="HW372">
            <v>0</v>
          </cell>
          <cell r="HX372">
            <v>0</v>
          </cell>
          <cell r="HY372">
            <v>0</v>
          </cell>
          <cell r="HZ372">
            <v>0</v>
          </cell>
          <cell r="IA372">
            <v>0</v>
          </cell>
          <cell r="IB372">
            <v>0</v>
          </cell>
          <cell r="IC372">
            <v>0</v>
          </cell>
          <cell r="ID372">
            <v>0</v>
          </cell>
          <cell r="IE372">
            <v>0</v>
          </cell>
          <cell r="IF372">
            <v>0</v>
          </cell>
          <cell r="IG372">
            <v>0</v>
          </cell>
          <cell r="IH372">
            <v>0</v>
          </cell>
        </row>
        <row r="373">
          <cell r="A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  <cell r="GS373">
            <v>0</v>
          </cell>
          <cell r="GT373">
            <v>0</v>
          </cell>
          <cell r="GU373">
            <v>0</v>
          </cell>
          <cell r="GV373">
            <v>0</v>
          </cell>
          <cell r="GW373">
            <v>0</v>
          </cell>
          <cell r="GX373">
            <v>0</v>
          </cell>
          <cell r="GY373">
            <v>0</v>
          </cell>
          <cell r="GZ373">
            <v>0</v>
          </cell>
          <cell r="HA373">
            <v>0</v>
          </cell>
          <cell r="HB373">
            <v>0</v>
          </cell>
          <cell r="HC373">
            <v>0</v>
          </cell>
          <cell r="HD373">
            <v>0</v>
          </cell>
          <cell r="HE373">
            <v>0</v>
          </cell>
          <cell r="HF373">
            <v>0</v>
          </cell>
          <cell r="HG373">
            <v>0</v>
          </cell>
          <cell r="HH373">
            <v>0</v>
          </cell>
          <cell r="HI373">
            <v>0</v>
          </cell>
          <cell r="HJ373">
            <v>0</v>
          </cell>
          <cell r="HK373">
            <v>0</v>
          </cell>
          <cell r="HL373">
            <v>0</v>
          </cell>
          <cell r="HM373">
            <v>0</v>
          </cell>
          <cell r="HN373">
            <v>0</v>
          </cell>
          <cell r="HO373">
            <v>0</v>
          </cell>
          <cell r="HP373">
            <v>0</v>
          </cell>
          <cell r="HQ373">
            <v>0</v>
          </cell>
          <cell r="HR373">
            <v>0</v>
          </cell>
          <cell r="HS373">
            <v>0</v>
          </cell>
          <cell r="HT373">
            <v>0</v>
          </cell>
          <cell r="HU373">
            <v>0</v>
          </cell>
          <cell r="HV373">
            <v>0</v>
          </cell>
          <cell r="HW373">
            <v>0</v>
          </cell>
          <cell r="HX373">
            <v>0</v>
          </cell>
          <cell r="HY373">
            <v>0</v>
          </cell>
          <cell r="HZ373">
            <v>0</v>
          </cell>
          <cell r="IA373">
            <v>0</v>
          </cell>
          <cell r="IB373">
            <v>0</v>
          </cell>
          <cell r="IC373">
            <v>0</v>
          </cell>
          <cell r="ID373">
            <v>0</v>
          </cell>
          <cell r="IE373">
            <v>0</v>
          </cell>
          <cell r="IF373">
            <v>0</v>
          </cell>
          <cell r="IG373">
            <v>0</v>
          </cell>
          <cell r="IH373">
            <v>0</v>
          </cell>
        </row>
        <row r="374">
          <cell r="A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  <cell r="GS374">
            <v>0</v>
          </cell>
          <cell r="GT374">
            <v>0</v>
          </cell>
          <cell r="GU374">
            <v>0</v>
          </cell>
          <cell r="GV374">
            <v>0</v>
          </cell>
          <cell r="GW374">
            <v>0</v>
          </cell>
          <cell r="GX374">
            <v>0</v>
          </cell>
          <cell r="GY374">
            <v>0</v>
          </cell>
          <cell r="GZ374">
            <v>0</v>
          </cell>
          <cell r="HA374">
            <v>0</v>
          </cell>
          <cell r="HB374">
            <v>0</v>
          </cell>
          <cell r="HC374">
            <v>0</v>
          </cell>
          <cell r="HD374">
            <v>0</v>
          </cell>
          <cell r="HE374">
            <v>0</v>
          </cell>
          <cell r="HF374">
            <v>0</v>
          </cell>
          <cell r="HG374">
            <v>0</v>
          </cell>
          <cell r="HH374">
            <v>0</v>
          </cell>
          <cell r="HI374">
            <v>0</v>
          </cell>
          <cell r="HJ374">
            <v>0</v>
          </cell>
          <cell r="HK374">
            <v>0</v>
          </cell>
          <cell r="HL374">
            <v>0</v>
          </cell>
          <cell r="HM374">
            <v>0</v>
          </cell>
          <cell r="HN374">
            <v>0</v>
          </cell>
          <cell r="HO374">
            <v>0</v>
          </cell>
          <cell r="HP374">
            <v>0</v>
          </cell>
          <cell r="HQ374">
            <v>0</v>
          </cell>
          <cell r="HR374">
            <v>0</v>
          </cell>
          <cell r="HS374">
            <v>0</v>
          </cell>
          <cell r="HT374">
            <v>0</v>
          </cell>
          <cell r="HU374">
            <v>0</v>
          </cell>
          <cell r="HV374">
            <v>0</v>
          </cell>
          <cell r="HW374">
            <v>0</v>
          </cell>
          <cell r="HX374">
            <v>0</v>
          </cell>
          <cell r="HY374">
            <v>0</v>
          </cell>
          <cell r="HZ374">
            <v>0</v>
          </cell>
          <cell r="IA374">
            <v>0</v>
          </cell>
          <cell r="IB374">
            <v>0</v>
          </cell>
          <cell r="IC374">
            <v>0</v>
          </cell>
          <cell r="ID374">
            <v>0</v>
          </cell>
          <cell r="IE374">
            <v>0</v>
          </cell>
          <cell r="IF374">
            <v>0</v>
          </cell>
          <cell r="IG374">
            <v>0</v>
          </cell>
          <cell r="IH374">
            <v>0</v>
          </cell>
        </row>
        <row r="375">
          <cell r="A375" t="str">
            <v>利用者数_2009年度（H21年度）_主催事業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  <cell r="GS375">
            <v>0</v>
          </cell>
          <cell r="GT375">
            <v>0</v>
          </cell>
          <cell r="GU375">
            <v>0</v>
          </cell>
          <cell r="GV375">
            <v>0</v>
          </cell>
          <cell r="GW375">
            <v>0</v>
          </cell>
          <cell r="GX375">
            <v>0</v>
          </cell>
          <cell r="GY375">
            <v>0</v>
          </cell>
          <cell r="GZ375">
            <v>0</v>
          </cell>
          <cell r="HA375">
            <v>0</v>
          </cell>
          <cell r="HB375">
            <v>0</v>
          </cell>
          <cell r="HC375">
            <v>0</v>
          </cell>
          <cell r="HD375">
            <v>0</v>
          </cell>
          <cell r="HE375">
            <v>0</v>
          </cell>
          <cell r="HF375">
            <v>0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L375">
            <v>0</v>
          </cell>
          <cell r="HM375">
            <v>0</v>
          </cell>
          <cell r="HN375">
            <v>0</v>
          </cell>
          <cell r="HO375">
            <v>0</v>
          </cell>
          <cell r="HP375">
            <v>0</v>
          </cell>
          <cell r="HQ375">
            <v>0</v>
          </cell>
          <cell r="HR375">
            <v>0</v>
          </cell>
          <cell r="HS375">
            <v>0</v>
          </cell>
          <cell r="HT375">
            <v>0</v>
          </cell>
          <cell r="HU375">
            <v>0</v>
          </cell>
          <cell r="HV375">
            <v>0</v>
          </cell>
          <cell r="HW375">
            <v>0</v>
          </cell>
          <cell r="HX375">
            <v>0</v>
          </cell>
          <cell r="HY375">
            <v>0</v>
          </cell>
          <cell r="HZ375">
            <v>0</v>
          </cell>
          <cell r="IA375">
            <v>0</v>
          </cell>
          <cell r="IB375">
            <v>0</v>
          </cell>
          <cell r="IC375">
            <v>0</v>
          </cell>
          <cell r="ID375">
            <v>0</v>
          </cell>
          <cell r="IE375">
            <v>0</v>
          </cell>
          <cell r="IF375">
            <v>0</v>
          </cell>
          <cell r="IG375">
            <v>0</v>
          </cell>
          <cell r="IH375">
            <v>0</v>
          </cell>
        </row>
        <row r="376">
          <cell r="A376" t="str">
            <v>利用者数_2009年度（H21年度）_官庁利用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  <cell r="GS376">
            <v>0</v>
          </cell>
          <cell r="GT376">
            <v>0</v>
          </cell>
          <cell r="GU376">
            <v>0</v>
          </cell>
          <cell r="GV376">
            <v>0</v>
          </cell>
          <cell r="GW376">
            <v>0</v>
          </cell>
          <cell r="GX376">
            <v>0</v>
          </cell>
          <cell r="GY376">
            <v>0</v>
          </cell>
          <cell r="GZ376">
            <v>0</v>
          </cell>
          <cell r="HA376">
            <v>0</v>
          </cell>
          <cell r="HB376">
            <v>0</v>
          </cell>
          <cell r="HC376">
            <v>0</v>
          </cell>
          <cell r="HD376">
            <v>0</v>
          </cell>
          <cell r="HE376">
            <v>0</v>
          </cell>
          <cell r="HF376">
            <v>0</v>
          </cell>
          <cell r="HG376">
            <v>0</v>
          </cell>
          <cell r="HH376">
            <v>0</v>
          </cell>
          <cell r="HI376">
            <v>0</v>
          </cell>
          <cell r="HJ376">
            <v>0</v>
          </cell>
          <cell r="HK376">
            <v>0</v>
          </cell>
          <cell r="HL376">
            <v>0</v>
          </cell>
          <cell r="HM376">
            <v>0</v>
          </cell>
          <cell r="HN376">
            <v>0</v>
          </cell>
          <cell r="HO376">
            <v>0</v>
          </cell>
          <cell r="HP376">
            <v>0</v>
          </cell>
          <cell r="HQ376">
            <v>0</v>
          </cell>
          <cell r="HR376">
            <v>0</v>
          </cell>
          <cell r="HS376">
            <v>0</v>
          </cell>
          <cell r="HT376">
            <v>0</v>
          </cell>
          <cell r="HU376">
            <v>0</v>
          </cell>
          <cell r="HV376">
            <v>0</v>
          </cell>
          <cell r="HW376">
            <v>0</v>
          </cell>
          <cell r="HX376">
            <v>0</v>
          </cell>
          <cell r="HY376">
            <v>0</v>
          </cell>
          <cell r="HZ376">
            <v>0</v>
          </cell>
          <cell r="IA376">
            <v>0</v>
          </cell>
          <cell r="IB376">
            <v>0</v>
          </cell>
          <cell r="IC376">
            <v>0</v>
          </cell>
          <cell r="ID376">
            <v>0</v>
          </cell>
          <cell r="IE376">
            <v>0</v>
          </cell>
          <cell r="IF376">
            <v>0</v>
          </cell>
          <cell r="IG376">
            <v>0</v>
          </cell>
          <cell r="IH376">
            <v>0</v>
          </cell>
        </row>
        <row r="377">
          <cell r="A377" t="str">
            <v>利用者数_2009年度（H21年度）_地域利用（団体）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  <cell r="GS377">
            <v>0</v>
          </cell>
          <cell r="GT377">
            <v>0</v>
          </cell>
          <cell r="GU377">
            <v>0</v>
          </cell>
          <cell r="GV377">
            <v>0</v>
          </cell>
          <cell r="GW377">
            <v>0</v>
          </cell>
          <cell r="GX377">
            <v>0</v>
          </cell>
          <cell r="GY377">
            <v>0</v>
          </cell>
          <cell r="GZ377">
            <v>0</v>
          </cell>
          <cell r="HA377">
            <v>0</v>
          </cell>
          <cell r="HB377">
            <v>0</v>
          </cell>
          <cell r="HC377">
            <v>0</v>
          </cell>
          <cell r="HD377">
            <v>0</v>
          </cell>
          <cell r="HE377">
            <v>0</v>
          </cell>
          <cell r="HF377">
            <v>0</v>
          </cell>
          <cell r="HG377">
            <v>0</v>
          </cell>
          <cell r="HH377">
            <v>0</v>
          </cell>
          <cell r="HI377">
            <v>0</v>
          </cell>
          <cell r="HJ377">
            <v>0</v>
          </cell>
          <cell r="HK377">
            <v>0</v>
          </cell>
          <cell r="HL377">
            <v>0</v>
          </cell>
          <cell r="HM377">
            <v>0</v>
          </cell>
          <cell r="HN377">
            <v>0</v>
          </cell>
          <cell r="HO377">
            <v>0</v>
          </cell>
          <cell r="HP377">
            <v>0</v>
          </cell>
          <cell r="HQ377">
            <v>0</v>
          </cell>
          <cell r="HR377">
            <v>0</v>
          </cell>
          <cell r="HS377">
            <v>0</v>
          </cell>
          <cell r="HT377">
            <v>0</v>
          </cell>
          <cell r="HU377">
            <v>0</v>
          </cell>
          <cell r="HV377">
            <v>0</v>
          </cell>
          <cell r="HW377">
            <v>0</v>
          </cell>
          <cell r="HX377">
            <v>0</v>
          </cell>
          <cell r="HY377">
            <v>0</v>
          </cell>
          <cell r="HZ377">
            <v>0</v>
          </cell>
          <cell r="IA377">
            <v>0</v>
          </cell>
          <cell r="IB377">
            <v>0</v>
          </cell>
          <cell r="IC377">
            <v>0</v>
          </cell>
          <cell r="ID377">
            <v>0</v>
          </cell>
          <cell r="IE377">
            <v>0</v>
          </cell>
          <cell r="IF377">
            <v>0</v>
          </cell>
          <cell r="IG377">
            <v>0</v>
          </cell>
          <cell r="IH377">
            <v>0</v>
          </cell>
        </row>
        <row r="378">
          <cell r="A378" t="str">
            <v>利用者数_2009年度（H21年度）_サークル活動（団体）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  <cell r="GS378">
            <v>0</v>
          </cell>
          <cell r="GT378">
            <v>0</v>
          </cell>
          <cell r="GU378">
            <v>0</v>
          </cell>
          <cell r="GV378">
            <v>0</v>
          </cell>
          <cell r="GW378">
            <v>0</v>
          </cell>
          <cell r="GX378">
            <v>0</v>
          </cell>
          <cell r="GY378">
            <v>0</v>
          </cell>
          <cell r="GZ378">
            <v>0</v>
          </cell>
          <cell r="HA378">
            <v>0</v>
          </cell>
          <cell r="HB378">
            <v>0</v>
          </cell>
          <cell r="HC378">
            <v>0</v>
          </cell>
          <cell r="HD378">
            <v>0</v>
          </cell>
          <cell r="HE378">
            <v>0</v>
          </cell>
          <cell r="HF378">
            <v>0</v>
          </cell>
          <cell r="HG378">
            <v>0</v>
          </cell>
          <cell r="HH378">
            <v>0</v>
          </cell>
          <cell r="HI378">
            <v>0</v>
          </cell>
          <cell r="HJ378">
            <v>0</v>
          </cell>
          <cell r="HK378">
            <v>0</v>
          </cell>
          <cell r="HL378">
            <v>0</v>
          </cell>
          <cell r="HM378">
            <v>0</v>
          </cell>
          <cell r="HN378">
            <v>0</v>
          </cell>
          <cell r="HO378">
            <v>0</v>
          </cell>
          <cell r="HP378">
            <v>0</v>
          </cell>
          <cell r="HQ378">
            <v>0</v>
          </cell>
          <cell r="HR378">
            <v>0</v>
          </cell>
          <cell r="HS378">
            <v>0</v>
          </cell>
          <cell r="HT378">
            <v>0</v>
          </cell>
          <cell r="HU378">
            <v>0</v>
          </cell>
          <cell r="HV378">
            <v>0</v>
          </cell>
          <cell r="HW378">
            <v>0</v>
          </cell>
          <cell r="HX378">
            <v>0</v>
          </cell>
          <cell r="HY378">
            <v>0</v>
          </cell>
          <cell r="HZ378">
            <v>0</v>
          </cell>
          <cell r="IA378">
            <v>0</v>
          </cell>
          <cell r="IB378">
            <v>0</v>
          </cell>
          <cell r="IC378">
            <v>0</v>
          </cell>
          <cell r="ID378">
            <v>0</v>
          </cell>
          <cell r="IE378">
            <v>0</v>
          </cell>
          <cell r="IF378">
            <v>0</v>
          </cell>
          <cell r="IG378">
            <v>0</v>
          </cell>
          <cell r="IH378">
            <v>0</v>
          </cell>
        </row>
        <row r="379">
          <cell r="A379" t="str">
            <v>利用者数_2009年度（H21年度）_一般利用（個人）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  <cell r="GS379">
            <v>0</v>
          </cell>
          <cell r="GT379">
            <v>0</v>
          </cell>
          <cell r="GU379">
            <v>0</v>
          </cell>
          <cell r="GV379">
            <v>0</v>
          </cell>
          <cell r="GW379">
            <v>0</v>
          </cell>
          <cell r="GX379">
            <v>0</v>
          </cell>
          <cell r="GY379">
            <v>0</v>
          </cell>
          <cell r="GZ379">
            <v>0</v>
          </cell>
          <cell r="HA379">
            <v>0</v>
          </cell>
          <cell r="HB379">
            <v>0</v>
          </cell>
          <cell r="HC379">
            <v>0</v>
          </cell>
          <cell r="HD379">
            <v>0</v>
          </cell>
          <cell r="HE379">
            <v>0</v>
          </cell>
          <cell r="HF379">
            <v>0</v>
          </cell>
          <cell r="HG379">
            <v>0</v>
          </cell>
          <cell r="HH379">
            <v>0</v>
          </cell>
          <cell r="HI379">
            <v>0</v>
          </cell>
          <cell r="HJ379">
            <v>0</v>
          </cell>
          <cell r="HK379">
            <v>0</v>
          </cell>
          <cell r="HL379">
            <v>0</v>
          </cell>
          <cell r="HM379">
            <v>0</v>
          </cell>
          <cell r="HN379">
            <v>0</v>
          </cell>
          <cell r="HO379">
            <v>0</v>
          </cell>
          <cell r="HP379">
            <v>0</v>
          </cell>
          <cell r="HQ379">
            <v>0</v>
          </cell>
          <cell r="HR379">
            <v>0</v>
          </cell>
          <cell r="HS379">
            <v>0</v>
          </cell>
          <cell r="HT379">
            <v>0</v>
          </cell>
          <cell r="HU379">
            <v>0</v>
          </cell>
          <cell r="HV379">
            <v>0</v>
          </cell>
          <cell r="HW379">
            <v>0</v>
          </cell>
          <cell r="HX379">
            <v>0</v>
          </cell>
          <cell r="HY379">
            <v>0</v>
          </cell>
          <cell r="HZ379">
            <v>0</v>
          </cell>
          <cell r="IA379">
            <v>0</v>
          </cell>
          <cell r="IB379">
            <v>0</v>
          </cell>
          <cell r="IC379">
            <v>0</v>
          </cell>
          <cell r="ID379">
            <v>0</v>
          </cell>
          <cell r="IE379">
            <v>0</v>
          </cell>
          <cell r="IF379">
            <v>0</v>
          </cell>
          <cell r="IG379">
            <v>0</v>
          </cell>
          <cell r="IH379">
            <v>0</v>
          </cell>
        </row>
        <row r="380">
          <cell r="A380" t="str">
            <v>利用者数_2009年度（H21年度）_その他（　　　　　）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  <cell r="GS380">
            <v>0</v>
          </cell>
          <cell r="GT380">
            <v>0</v>
          </cell>
          <cell r="GU380">
            <v>0</v>
          </cell>
          <cell r="GV380">
            <v>0</v>
          </cell>
          <cell r="GW380">
            <v>0</v>
          </cell>
          <cell r="GX380">
            <v>0</v>
          </cell>
          <cell r="GY380">
            <v>0</v>
          </cell>
          <cell r="GZ380">
            <v>0</v>
          </cell>
          <cell r="HA380">
            <v>0</v>
          </cell>
          <cell r="HB380">
            <v>0</v>
          </cell>
          <cell r="HC380">
            <v>0</v>
          </cell>
          <cell r="HD380">
            <v>0</v>
          </cell>
          <cell r="HE380">
            <v>0</v>
          </cell>
          <cell r="HF380">
            <v>0</v>
          </cell>
          <cell r="HG380">
            <v>0</v>
          </cell>
          <cell r="HH380">
            <v>0</v>
          </cell>
          <cell r="HI380">
            <v>0</v>
          </cell>
          <cell r="HJ380">
            <v>0</v>
          </cell>
          <cell r="HK380">
            <v>0</v>
          </cell>
          <cell r="HL380">
            <v>0</v>
          </cell>
          <cell r="HM380">
            <v>0</v>
          </cell>
          <cell r="HN380">
            <v>0</v>
          </cell>
          <cell r="HO380">
            <v>0</v>
          </cell>
          <cell r="HP380">
            <v>0</v>
          </cell>
          <cell r="HQ380">
            <v>0</v>
          </cell>
          <cell r="HR380">
            <v>0</v>
          </cell>
          <cell r="HS380">
            <v>0</v>
          </cell>
          <cell r="HT380">
            <v>0</v>
          </cell>
          <cell r="HU380">
            <v>0</v>
          </cell>
          <cell r="HV380">
            <v>0</v>
          </cell>
          <cell r="HW380">
            <v>0</v>
          </cell>
          <cell r="HX380">
            <v>0</v>
          </cell>
          <cell r="HY380">
            <v>0</v>
          </cell>
          <cell r="HZ380">
            <v>0</v>
          </cell>
          <cell r="IA380">
            <v>0</v>
          </cell>
          <cell r="IB380">
            <v>0</v>
          </cell>
          <cell r="IC380">
            <v>0</v>
          </cell>
          <cell r="ID380">
            <v>0</v>
          </cell>
          <cell r="IE380">
            <v>0</v>
          </cell>
          <cell r="IF380">
            <v>0</v>
          </cell>
          <cell r="IG380">
            <v>0</v>
          </cell>
          <cell r="IH380">
            <v>0</v>
          </cell>
        </row>
        <row r="381">
          <cell r="A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  <cell r="GS381">
            <v>0</v>
          </cell>
          <cell r="GT381">
            <v>0</v>
          </cell>
          <cell r="GU381">
            <v>0</v>
          </cell>
          <cell r="GV381">
            <v>0</v>
          </cell>
          <cell r="GW381">
            <v>0</v>
          </cell>
          <cell r="GX381">
            <v>0</v>
          </cell>
          <cell r="GY381">
            <v>0</v>
          </cell>
          <cell r="GZ381">
            <v>0</v>
          </cell>
          <cell r="HA381">
            <v>0</v>
          </cell>
          <cell r="HB381">
            <v>0</v>
          </cell>
          <cell r="HC381">
            <v>0</v>
          </cell>
          <cell r="HD381">
            <v>0</v>
          </cell>
          <cell r="HE381">
            <v>0</v>
          </cell>
          <cell r="HF381">
            <v>0</v>
          </cell>
          <cell r="HG381">
            <v>0</v>
          </cell>
          <cell r="HH381">
            <v>0</v>
          </cell>
          <cell r="HI381">
            <v>0</v>
          </cell>
          <cell r="HJ381">
            <v>0</v>
          </cell>
          <cell r="HK381">
            <v>0</v>
          </cell>
          <cell r="HL381">
            <v>0</v>
          </cell>
          <cell r="HM381">
            <v>0</v>
          </cell>
          <cell r="HN381">
            <v>0</v>
          </cell>
          <cell r="HO381">
            <v>0</v>
          </cell>
          <cell r="HP381">
            <v>0</v>
          </cell>
          <cell r="HQ381">
            <v>0</v>
          </cell>
          <cell r="HR381">
            <v>0</v>
          </cell>
          <cell r="HS381">
            <v>0</v>
          </cell>
          <cell r="HT381">
            <v>0</v>
          </cell>
          <cell r="HU381">
            <v>0</v>
          </cell>
          <cell r="HV381">
            <v>0</v>
          </cell>
          <cell r="HW381">
            <v>0</v>
          </cell>
          <cell r="HX381">
            <v>0</v>
          </cell>
          <cell r="HY381">
            <v>0</v>
          </cell>
          <cell r="HZ381">
            <v>0</v>
          </cell>
          <cell r="IA381">
            <v>0</v>
          </cell>
          <cell r="IB381">
            <v>0</v>
          </cell>
          <cell r="IC381">
            <v>0</v>
          </cell>
          <cell r="ID381">
            <v>0</v>
          </cell>
          <cell r="IE381">
            <v>0</v>
          </cell>
          <cell r="IF381">
            <v>0</v>
          </cell>
          <cell r="IG381">
            <v>0</v>
          </cell>
          <cell r="IH381">
            <v>0</v>
          </cell>
        </row>
        <row r="382">
          <cell r="A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  <cell r="GS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  <cell r="GZ382">
            <v>0</v>
          </cell>
          <cell r="HA382">
            <v>0</v>
          </cell>
          <cell r="HB382">
            <v>0</v>
          </cell>
          <cell r="HC382">
            <v>0</v>
          </cell>
          <cell r="HD382">
            <v>0</v>
          </cell>
          <cell r="HE382">
            <v>0</v>
          </cell>
          <cell r="HF382">
            <v>0</v>
          </cell>
          <cell r="HG382">
            <v>0</v>
          </cell>
          <cell r="HH382">
            <v>0</v>
          </cell>
          <cell r="HI382">
            <v>0</v>
          </cell>
          <cell r="HJ382">
            <v>0</v>
          </cell>
          <cell r="HK382">
            <v>0</v>
          </cell>
          <cell r="HL382">
            <v>0</v>
          </cell>
          <cell r="HM382">
            <v>0</v>
          </cell>
          <cell r="HN382">
            <v>0</v>
          </cell>
          <cell r="HO382">
            <v>0</v>
          </cell>
          <cell r="HP382">
            <v>0</v>
          </cell>
          <cell r="HQ382">
            <v>0</v>
          </cell>
          <cell r="HR382">
            <v>0</v>
          </cell>
          <cell r="HS382">
            <v>0</v>
          </cell>
          <cell r="HT382">
            <v>0</v>
          </cell>
          <cell r="HU382">
            <v>0</v>
          </cell>
          <cell r="HV382">
            <v>0</v>
          </cell>
          <cell r="HW382">
            <v>0</v>
          </cell>
          <cell r="HX382">
            <v>0</v>
          </cell>
          <cell r="HY382">
            <v>0</v>
          </cell>
          <cell r="HZ382">
            <v>0</v>
          </cell>
          <cell r="IA382">
            <v>0</v>
          </cell>
          <cell r="IB382">
            <v>0</v>
          </cell>
          <cell r="IC382">
            <v>0</v>
          </cell>
          <cell r="ID382">
            <v>0</v>
          </cell>
          <cell r="IE382">
            <v>0</v>
          </cell>
          <cell r="IF382">
            <v>0</v>
          </cell>
          <cell r="IG382">
            <v>0</v>
          </cell>
          <cell r="IH382">
            <v>0</v>
          </cell>
        </row>
        <row r="383">
          <cell r="A383" t="str">
            <v>利用件数_2006年度（H18年度）_主催事業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  <cell r="GS383">
            <v>0</v>
          </cell>
          <cell r="GT383">
            <v>0</v>
          </cell>
          <cell r="GU383">
            <v>0</v>
          </cell>
          <cell r="GV383">
            <v>0</v>
          </cell>
          <cell r="GW383">
            <v>0</v>
          </cell>
          <cell r="GX383">
            <v>0</v>
          </cell>
          <cell r="GY383">
            <v>0</v>
          </cell>
          <cell r="GZ383">
            <v>0</v>
          </cell>
          <cell r="HA383">
            <v>0</v>
          </cell>
          <cell r="HB383">
            <v>0</v>
          </cell>
          <cell r="HC383">
            <v>0</v>
          </cell>
          <cell r="HD383">
            <v>0</v>
          </cell>
          <cell r="HE383">
            <v>0</v>
          </cell>
          <cell r="HF383">
            <v>0</v>
          </cell>
          <cell r="HG383">
            <v>0</v>
          </cell>
          <cell r="HH383">
            <v>0</v>
          </cell>
          <cell r="HI383">
            <v>0</v>
          </cell>
          <cell r="HJ383">
            <v>0</v>
          </cell>
          <cell r="HK383">
            <v>0</v>
          </cell>
          <cell r="HL383">
            <v>0</v>
          </cell>
          <cell r="HM383">
            <v>0</v>
          </cell>
          <cell r="HN383">
            <v>0</v>
          </cell>
          <cell r="HO383">
            <v>0</v>
          </cell>
          <cell r="HP383">
            <v>0</v>
          </cell>
          <cell r="HQ383">
            <v>0</v>
          </cell>
          <cell r="HR383">
            <v>0</v>
          </cell>
          <cell r="HS383">
            <v>0</v>
          </cell>
          <cell r="HT383">
            <v>0</v>
          </cell>
          <cell r="HU383">
            <v>0</v>
          </cell>
          <cell r="HV383">
            <v>0</v>
          </cell>
          <cell r="HW383">
            <v>0</v>
          </cell>
          <cell r="HX383">
            <v>0</v>
          </cell>
          <cell r="HY383">
            <v>0</v>
          </cell>
          <cell r="HZ383">
            <v>0</v>
          </cell>
          <cell r="IA383">
            <v>0</v>
          </cell>
          <cell r="IB383">
            <v>0</v>
          </cell>
          <cell r="IC383">
            <v>0</v>
          </cell>
          <cell r="ID383">
            <v>0</v>
          </cell>
          <cell r="IE383">
            <v>0</v>
          </cell>
          <cell r="IF383">
            <v>0</v>
          </cell>
          <cell r="IG383">
            <v>0</v>
          </cell>
          <cell r="IH383">
            <v>0</v>
          </cell>
        </row>
        <row r="384">
          <cell r="A384" t="str">
            <v>利用件数_2006年度（H18年度）_官庁利用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  <cell r="GS384">
            <v>0</v>
          </cell>
          <cell r="GT384">
            <v>0</v>
          </cell>
          <cell r="GU384">
            <v>0</v>
          </cell>
          <cell r="GV384">
            <v>0</v>
          </cell>
          <cell r="GW384">
            <v>0</v>
          </cell>
          <cell r="GX384">
            <v>0</v>
          </cell>
          <cell r="GY384">
            <v>0</v>
          </cell>
          <cell r="GZ384">
            <v>0</v>
          </cell>
          <cell r="HA384">
            <v>0</v>
          </cell>
          <cell r="HB384">
            <v>0</v>
          </cell>
          <cell r="HC384">
            <v>0</v>
          </cell>
          <cell r="HD384">
            <v>0</v>
          </cell>
          <cell r="HE384">
            <v>0</v>
          </cell>
          <cell r="HF384">
            <v>0</v>
          </cell>
          <cell r="HG384">
            <v>0</v>
          </cell>
          <cell r="HH384">
            <v>0</v>
          </cell>
          <cell r="HI384">
            <v>0</v>
          </cell>
          <cell r="HJ384">
            <v>0</v>
          </cell>
          <cell r="HK384">
            <v>0</v>
          </cell>
          <cell r="HL384">
            <v>0</v>
          </cell>
          <cell r="HM384">
            <v>0</v>
          </cell>
          <cell r="HN384">
            <v>0</v>
          </cell>
          <cell r="HO384">
            <v>0</v>
          </cell>
          <cell r="HP384">
            <v>0</v>
          </cell>
          <cell r="HQ384">
            <v>0</v>
          </cell>
          <cell r="HR384">
            <v>0</v>
          </cell>
          <cell r="HS384">
            <v>0</v>
          </cell>
          <cell r="HT384">
            <v>0</v>
          </cell>
          <cell r="HU384">
            <v>0</v>
          </cell>
          <cell r="HV384">
            <v>0</v>
          </cell>
          <cell r="HW384">
            <v>0</v>
          </cell>
          <cell r="HX384">
            <v>0</v>
          </cell>
          <cell r="HY384">
            <v>0</v>
          </cell>
          <cell r="HZ384">
            <v>0</v>
          </cell>
          <cell r="IA384">
            <v>0</v>
          </cell>
          <cell r="IB384">
            <v>0</v>
          </cell>
          <cell r="IC384">
            <v>0</v>
          </cell>
          <cell r="ID384">
            <v>0</v>
          </cell>
          <cell r="IE384">
            <v>0</v>
          </cell>
          <cell r="IF384">
            <v>0</v>
          </cell>
          <cell r="IG384">
            <v>0</v>
          </cell>
          <cell r="IH384">
            <v>0</v>
          </cell>
        </row>
        <row r="385">
          <cell r="A385" t="str">
            <v>利用件数_2006年度（H18年度）_地域利用（団体）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  <cell r="GS385">
            <v>0</v>
          </cell>
          <cell r="GT385">
            <v>0</v>
          </cell>
          <cell r="GU385">
            <v>0</v>
          </cell>
          <cell r="GV385">
            <v>0</v>
          </cell>
          <cell r="GW385">
            <v>0</v>
          </cell>
          <cell r="GX385">
            <v>0</v>
          </cell>
          <cell r="GY385">
            <v>0</v>
          </cell>
          <cell r="GZ385">
            <v>0</v>
          </cell>
          <cell r="HA385">
            <v>0</v>
          </cell>
          <cell r="HB385">
            <v>0</v>
          </cell>
          <cell r="HC385">
            <v>0</v>
          </cell>
          <cell r="HD385">
            <v>0</v>
          </cell>
          <cell r="HE385">
            <v>0</v>
          </cell>
          <cell r="HF385">
            <v>0</v>
          </cell>
          <cell r="HG385">
            <v>0</v>
          </cell>
          <cell r="HH385">
            <v>0</v>
          </cell>
          <cell r="HI385">
            <v>0</v>
          </cell>
          <cell r="HJ385">
            <v>0</v>
          </cell>
          <cell r="HK385">
            <v>0</v>
          </cell>
          <cell r="HL385">
            <v>0</v>
          </cell>
          <cell r="HM385">
            <v>0</v>
          </cell>
          <cell r="HN385">
            <v>0</v>
          </cell>
          <cell r="HO385">
            <v>0</v>
          </cell>
          <cell r="HP385">
            <v>0</v>
          </cell>
          <cell r="HQ385">
            <v>0</v>
          </cell>
          <cell r="HR385">
            <v>0</v>
          </cell>
          <cell r="HS385">
            <v>0</v>
          </cell>
          <cell r="HT385">
            <v>0</v>
          </cell>
          <cell r="HU385">
            <v>0</v>
          </cell>
          <cell r="HV385">
            <v>0</v>
          </cell>
          <cell r="HW385">
            <v>0</v>
          </cell>
          <cell r="HX385">
            <v>0</v>
          </cell>
          <cell r="HY385">
            <v>0</v>
          </cell>
          <cell r="HZ385">
            <v>0</v>
          </cell>
          <cell r="IA385">
            <v>0</v>
          </cell>
          <cell r="IB385">
            <v>0</v>
          </cell>
          <cell r="IC385">
            <v>0</v>
          </cell>
          <cell r="ID385">
            <v>0</v>
          </cell>
          <cell r="IE385">
            <v>0</v>
          </cell>
          <cell r="IF385">
            <v>0</v>
          </cell>
          <cell r="IG385">
            <v>0</v>
          </cell>
          <cell r="IH385">
            <v>0</v>
          </cell>
        </row>
        <row r="386">
          <cell r="A386" t="str">
            <v>利用件数_2006年度（H18年度）_サークル活動（団体）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  <cell r="GS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  <cell r="GZ386">
            <v>0</v>
          </cell>
          <cell r="HA386">
            <v>0</v>
          </cell>
          <cell r="HB386">
            <v>0</v>
          </cell>
          <cell r="HC386">
            <v>0</v>
          </cell>
          <cell r="HD386">
            <v>0</v>
          </cell>
          <cell r="HE386">
            <v>0</v>
          </cell>
          <cell r="HF386">
            <v>0</v>
          </cell>
          <cell r="HG386">
            <v>0</v>
          </cell>
          <cell r="HH386">
            <v>0</v>
          </cell>
          <cell r="HI386">
            <v>0</v>
          </cell>
          <cell r="HJ386">
            <v>0</v>
          </cell>
          <cell r="HK386">
            <v>0</v>
          </cell>
          <cell r="HL386">
            <v>0</v>
          </cell>
          <cell r="HM386">
            <v>0</v>
          </cell>
          <cell r="HN386">
            <v>0</v>
          </cell>
          <cell r="HO386">
            <v>0</v>
          </cell>
          <cell r="HP386">
            <v>0</v>
          </cell>
          <cell r="HQ386">
            <v>0</v>
          </cell>
          <cell r="HR386">
            <v>0</v>
          </cell>
          <cell r="HS386">
            <v>0</v>
          </cell>
          <cell r="HT386">
            <v>0</v>
          </cell>
          <cell r="HU386">
            <v>0</v>
          </cell>
          <cell r="HV386">
            <v>0</v>
          </cell>
          <cell r="HW386">
            <v>0</v>
          </cell>
          <cell r="HX386">
            <v>0</v>
          </cell>
          <cell r="HY386">
            <v>0</v>
          </cell>
          <cell r="HZ386">
            <v>0</v>
          </cell>
          <cell r="IA386">
            <v>0</v>
          </cell>
          <cell r="IB386">
            <v>0</v>
          </cell>
          <cell r="IC386">
            <v>0</v>
          </cell>
          <cell r="ID386">
            <v>0</v>
          </cell>
          <cell r="IE386">
            <v>0</v>
          </cell>
          <cell r="IF386">
            <v>0</v>
          </cell>
          <cell r="IG386">
            <v>0</v>
          </cell>
          <cell r="IH386">
            <v>0</v>
          </cell>
        </row>
        <row r="387">
          <cell r="A387" t="str">
            <v>利用件数_2006年度（H18年度）_一般利用（個人）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  <cell r="GS387">
            <v>0</v>
          </cell>
          <cell r="GT387">
            <v>0</v>
          </cell>
          <cell r="GU387">
            <v>0</v>
          </cell>
          <cell r="GV387">
            <v>0</v>
          </cell>
          <cell r="GW387">
            <v>0</v>
          </cell>
          <cell r="GX387">
            <v>0</v>
          </cell>
          <cell r="GY387">
            <v>0</v>
          </cell>
          <cell r="GZ387">
            <v>0</v>
          </cell>
          <cell r="HA387">
            <v>0</v>
          </cell>
          <cell r="HB387">
            <v>0</v>
          </cell>
          <cell r="HC387">
            <v>0</v>
          </cell>
          <cell r="HD387">
            <v>0</v>
          </cell>
          <cell r="HE387">
            <v>0</v>
          </cell>
          <cell r="HF387">
            <v>0</v>
          </cell>
          <cell r="HG387">
            <v>0</v>
          </cell>
          <cell r="HH387">
            <v>0</v>
          </cell>
          <cell r="HI387">
            <v>0</v>
          </cell>
          <cell r="HJ387">
            <v>0</v>
          </cell>
          <cell r="HK387">
            <v>0</v>
          </cell>
          <cell r="HL387">
            <v>0</v>
          </cell>
          <cell r="HM387">
            <v>0</v>
          </cell>
          <cell r="HN387">
            <v>0</v>
          </cell>
          <cell r="HO387">
            <v>0</v>
          </cell>
          <cell r="HP387">
            <v>0</v>
          </cell>
          <cell r="HQ387">
            <v>0</v>
          </cell>
          <cell r="HR387">
            <v>0</v>
          </cell>
          <cell r="HS387">
            <v>0</v>
          </cell>
          <cell r="HT387">
            <v>0</v>
          </cell>
          <cell r="HU387">
            <v>0</v>
          </cell>
          <cell r="HV387">
            <v>0</v>
          </cell>
          <cell r="HW387">
            <v>0</v>
          </cell>
          <cell r="HX387">
            <v>0</v>
          </cell>
          <cell r="HY387">
            <v>0</v>
          </cell>
          <cell r="HZ387">
            <v>0</v>
          </cell>
          <cell r="IA387">
            <v>0</v>
          </cell>
          <cell r="IB387">
            <v>0</v>
          </cell>
          <cell r="IC387">
            <v>0</v>
          </cell>
          <cell r="ID387">
            <v>0</v>
          </cell>
          <cell r="IE387">
            <v>0</v>
          </cell>
          <cell r="IF387">
            <v>0</v>
          </cell>
          <cell r="IG387">
            <v>0</v>
          </cell>
          <cell r="IH387">
            <v>0</v>
          </cell>
        </row>
        <row r="388">
          <cell r="A388" t="str">
            <v>利用件数_2006年度（H18年度）_その他（　　　　　）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R388">
            <v>0</v>
          </cell>
          <cell r="GS388">
            <v>0</v>
          </cell>
          <cell r="GT388">
            <v>0</v>
          </cell>
          <cell r="GU388">
            <v>0</v>
          </cell>
          <cell r="GV388">
            <v>0</v>
          </cell>
          <cell r="GW388">
            <v>0</v>
          </cell>
          <cell r="GX388">
            <v>0</v>
          </cell>
          <cell r="GY388">
            <v>0</v>
          </cell>
          <cell r="GZ388">
            <v>0</v>
          </cell>
          <cell r="HA388">
            <v>0</v>
          </cell>
          <cell r="HB388">
            <v>0</v>
          </cell>
          <cell r="HC388">
            <v>0</v>
          </cell>
          <cell r="HD388">
            <v>0</v>
          </cell>
          <cell r="HE388">
            <v>0</v>
          </cell>
          <cell r="HF388">
            <v>0</v>
          </cell>
          <cell r="HG388">
            <v>0</v>
          </cell>
          <cell r="HH388">
            <v>0</v>
          </cell>
          <cell r="HI388">
            <v>0</v>
          </cell>
          <cell r="HJ388">
            <v>0</v>
          </cell>
          <cell r="HK388">
            <v>0</v>
          </cell>
          <cell r="HL388">
            <v>0</v>
          </cell>
          <cell r="HM388">
            <v>0</v>
          </cell>
          <cell r="HN388">
            <v>0</v>
          </cell>
          <cell r="HO388">
            <v>0</v>
          </cell>
          <cell r="HP388">
            <v>0</v>
          </cell>
          <cell r="HQ388">
            <v>0</v>
          </cell>
          <cell r="HR388">
            <v>0</v>
          </cell>
          <cell r="HS388">
            <v>0</v>
          </cell>
          <cell r="HT388">
            <v>0</v>
          </cell>
          <cell r="HU388">
            <v>0</v>
          </cell>
          <cell r="HV388">
            <v>0</v>
          </cell>
          <cell r="HW388">
            <v>0</v>
          </cell>
          <cell r="HX388">
            <v>0</v>
          </cell>
          <cell r="HY388">
            <v>0</v>
          </cell>
          <cell r="HZ388">
            <v>0</v>
          </cell>
          <cell r="IA388">
            <v>0</v>
          </cell>
          <cell r="IB388">
            <v>0</v>
          </cell>
          <cell r="IC388">
            <v>0</v>
          </cell>
          <cell r="ID388">
            <v>0</v>
          </cell>
          <cell r="IE388">
            <v>0</v>
          </cell>
          <cell r="IF388">
            <v>0</v>
          </cell>
          <cell r="IG388">
            <v>0</v>
          </cell>
          <cell r="IH388">
            <v>0</v>
          </cell>
        </row>
        <row r="389">
          <cell r="A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  <cell r="GS389">
            <v>0</v>
          </cell>
          <cell r="GT389">
            <v>0</v>
          </cell>
          <cell r="GU389">
            <v>0</v>
          </cell>
          <cell r="GV389">
            <v>0</v>
          </cell>
          <cell r="GW389">
            <v>0</v>
          </cell>
          <cell r="GX389">
            <v>0</v>
          </cell>
          <cell r="GY389">
            <v>0</v>
          </cell>
          <cell r="GZ389">
            <v>0</v>
          </cell>
          <cell r="HA389">
            <v>0</v>
          </cell>
          <cell r="HB389">
            <v>0</v>
          </cell>
          <cell r="HC389">
            <v>0</v>
          </cell>
          <cell r="HD389">
            <v>0</v>
          </cell>
          <cell r="HE389">
            <v>0</v>
          </cell>
          <cell r="HF389">
            <v>0</v>
          </cell>
          <cell r="HG389">
            <v>0</v>
          </cell>
          <cell r="HH389">
            <v>0</v>
          </cell>
          <cell r="HI389">
            <v>0</v>
          </cell>
          <cell r="HJ389">
            <v>0</v>
          </cell>
          <cell r="HK389">
            <v>0</v>
          </cell>
          <cell r="HL389">
            <v>0</v>
          </cell>
          <cell r="HM389">
            <v>0</v>
          </cell>
          <cell r="HN389">
            <v>0</v>
          </cell>
          <cell r="HO389">
            <v>0</v>
          </cell>
          <cell r="HP389">
            <v>0</v>
          </cell>
          <cell r="HQ389">
            <v>0</v>
          </cell>
          <cell r="HR389">
            <v>0</v>
          </cell>
          <cell r="HS389">
            <v>0</v>
          </cell>
          <cell r="HT389">
            <v>0</v>
          </cell>
          <cell r="HU389">
            <v>0</v>
          </cell>
          <cell r="HV389">
            <v>0</v>
          </cell>
          <cell r="HW389">
            <v>0</v>
          </cell>
          <cell r="HX389">
            <v>0</v>
          </cell>
          <cell r="HY389">
            <v>0</v>
          </cell>
          <cell r="HZ389">
            <v>0</v>
          </cell>
          <cell r="IA389">
            <v>0</v>
          </cell>
          <cell r="IB389">
            <v>0</v>
          </cell>
          <cell r="IC389">
            <v>0</v>
          </cell>
          <cell r="ID389">
            <v>0</v>
          </cell>
          <cell r="IE389">
            <v>0</v>
          </cell>
          <cell r="IF389">
            <v>0</v>
          </cell>
          <cell r="IG389">
            <v>0</v>
          </cell>
          <cell r="IH389">
            <v>0</v>
          </cell>
        </row>
        <row r="390">
          <cell r="A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  <cell r="GN390">
            <v>0</v>
          </cell>
          <cell r="GO390">
            <v>0</v>
          </cell>
          <cell r="GP390">
            <v>0</v>
          </cell>
          <cell r="GQ390">
            <v>0</v>
          </cell>
          <cell r="GR390">
            <v>0</v>
          </cell>
          <cell r="GS390">
            <v>0</v>
          </cell>
          <cell r="GT390">
            <v>0</v>
          </cell>
          <cell r="GU390">
            <v>0</v>
          </cell>
          <cell r="GV390">
            <v>0</v>
          </cell>
          <cell r="GW390">
            <v>0</v>
          </cell>
          <cell r="GX390">
            <v>0</v>
          </cell>
          <cell r="GY390">
            <v>0</v>
          </cell>
          <cell r="GZ390">
            <v>0</v>
          </cell>
          <cell r="HA390">
            <v>0</v>
          </cell>
          <cell r="HB390">
            <v>0</v>
          </cell>
          <cell r="HC390">
            <v>0</v>
          </cell>
          <cell r="HD390">
            <v>0</v>
          </cell>
          <cell r="HE390">
            <v>0</v>
          </cell>
          <cell r="HF390">
            <v>0</v>
          </cell>
          <cell r="HG390">
            <v>0</v>
          </cell>
          <cell r="HH390">
            <v>0</v>
          </cell>
          <cell r="HI390">
            <v>0</v>
          </cell>
          <cell r="HJ390">
            <v>0</v>
          </cell>
          <cell r="HK390">
            <v>0</v>
          </cell>
          <cell r="HL390">
            <v>0</v>
          </cell>
          <cell r="HM390">
            <v>0</v>
          </cell>
          <cell r="HN390">
            <v>0</v>
          </cell>
          <cell r="HO390">
            <v>0</v>
          </cell>
          <cell r="HP390">
            <v>0</v>
          </cell>
          <cell r="HQ390">
            <v>0</v>
          </cell>
          <cell r="HR390">
            <v>0</v>
          </cell>
          <cell r="HS390">
            <v>0</v>
          </cell>
          <cell r="HT390">
            <v>0</v>
          </cell>
          <cell r="HU390">
            <v>0</v>
          </cell>
          <cell r="HV390">
            <v>0</v>
          </cell>
          <cell r="HW390">
            <v>0</v>
          </cell>
          <cell r="HX390">
            <v>0</v>
          </cell>
          <cell r="HY390">
            <v>0</v>
          </cell>
          <cell r="HZ390">
            <v>0</v>
          </cell>
          <cell r="IA390">
            <v>0</v>
          </cell>
          <cell r="IB390">
            <v>0</v>
          </cell>
          <cell r="IC390">
            <v>0</v>
          </cell>
          <cell r="ID390">
            <v>0</v>
          </cell>
          <cell r="IE390">
            <v>0</v>
          </cell>
          <cell r="IF390">
            <v>0</v>
          </cell>
          <cell r="IG390">
            <v>0</v>
          </cell>
          <cell r="IH390">
            <v>0</v>
          </cell>
        </row>
        <row r="391">
          <cell r="A391" t="str">
            <v>利用件数_2007年度（H19年度）_主催事業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0</v>
          </cell>
          <cell r="GR391">
            <v>0</v>
          </cell>
          <cell r="GS391">
            <v>0</v>
          </cell>
          <cell r="GT391">
            <v>0</v>
          </cell>
          <cell r="GU391">
            <v>0</v>
          </cell>
          <cell r="GV391">
            <v>0</v>
          </cell>
          <cell r="GW391">
            <v>0</v>
          </cell>
          <cell r="GX391">
            <v>0</v>
          </cell>
          <cell r="GY391">
            <v>0</v>
          </cell>
          <cell r="GZ391">
            <v>0</v>
          </cell>
          <cell r="HA391">
            <v>0</v>
          </cell>
          <cell r="HB391">
            <v>0</v>
          </cell>
          <cell r="HC391">
            <v>0</v>
          </cell>
          <cell r="HD391">
            <v>0</v>
          </cell>
          <cell r="HE391">
            <v>0</v>
          </cell>
          <cell r="HF391">
            <v>0</v>
          </cell>
          <cell r="HG391">
            <v>0</v>
          </cell>
          <cell r="HH391">
            <v>0</v>
          </cell>
          <cell r="HI391">
            <v>0</v>
          </cell>
          <cell r="HJ391">
            <v>0</v>
          </cell>
          <cell r="HK391">
            <v>0</v>
          </cell>
          <cell r="HL391">
            <v>0</v>
          </cell>
          <cell r="HM391">
            <v>0</v>
          </cell>
          <cell r="HN391">
            <v>0</v>
          </cell>
          <cell r="HO391">
            <v>0</v>
          </cell>
          <cell r="HP391">
            <v>0</v>
          </cell>
          <cell r="HQ391">
            <v>0</v>
          </cell>
          <cell r="HR391">
            <v>0</v>
          </cell>
          <cell r="HS391">
            <v>0</v>
          </cell>
          <cell r="HT391">
            <v>0</v>
          </cell>
          <cell r="HU391">
            <v>0</v>
          </cell>
          <cell r="HV391">
            <v>0</v>
          </cell>
          <cell r="HW391">
            <v>0</v>
          </cell>
          <cell r="HX391">
            <v>0</v>
          </cell>
          <cell r="HY391">
            <v>0</v>
          </cell>
          <cell r="HZ391">
            <v>0</v>
          </cell>
          <cell r="IA391">
            <v>0</v>
          </cell>
          <cell r="IB391">
            <v>0</v>
          </cell>
          <cell r="IC391">
            <v>0</v>
          </cell>
          <cell r="ID391">
            <v>0</v>
          </cell>
          <cell r="IE391">
            <v>0</v>
          </cell>
          <cell r="IF391">
            <v>0</v>
          </cell>
          <cell r="IG391">
            <v>0</v>
          </cell>
          <cell r="IH391">
            <v>0</v>
          </cell>
        </row>
        <row r="392">
          <cell r="A392" t="str">
            <v>利用件数_2007年度（H19年度）_官庁利用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R392">
            <v>0</v>
          </cell>
          <cell r="GS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  <cell r="GZ392">
            <v>0</v>
          </cell>
          <cell r="HA392">
            <v>0</v>
          </cell>
          <cell r="HB392">
            <v>0</v>
          </cell>
          <cell r="HC392">
            <v>0</v>
          </cell>
          <cell r="HD392">
            <v>0</v>
          </cell>
          <cell r="HE392">
            <v>0</v>
          </cell>
          <cell r="HF392">
            <v>0</v>
          </cell>
          <cell r="HG392">
            <v>0</v>
          </cell>
          <cell r="HH392">
            <v>0</v>
          </cell>
          <cell r="HI392">
            <v>0</v>
          </cell>
          <cell r="HJ392">
            <v>0</v>
          </cell>
          <cell r="HK392">
            <v>0</v>
          </cell>
          <cell r="HL392">
            <v>0</v>
          </cell>
          <cell r="HM392">
            <v>0</v>
          </cell>
          <cell r="HN392">
            <v>0</v>
          </cell>
          <cell r="HO392">
            <v>0</v>
          </cell>
          <cell r="HP392">
            <v>0</v>
          </cell>
          <cell r="HQ392">
            <v>0</v>
          </cell>
          <cell r="HR392">
            <v>0</v>
          </cell>
          <cell r="HS392">
            <v>0</v>
          </cell>
          <cell r="HT392">
            <v>0</v>
          </cell>
          <cell r="HU392">
            <v>0</v>
          </cell>
          <cell r="HV392">
            <v>0</v>
          </cell>
          <cell r="HW392">
            <v>0</v>
          </cell>
          <cell r="HX392">
            <v>0</v>
          </cell>
          <cell r="HY392">
            <v>0</v>
          </cell>
          <cell r="HZ392">
            <v>0</v>
          </cell>
          <cell r="IA392">
            <v>0</v>
          </cell>
          <cell r="IB392">
            <v>0</v>
          </cell>
          <cell r="IC392">
            <v>0</v>
          </cell>
          <cell r="ID392">
            <v>0</v>
          </cell>
          <cell r="IE392">
            <v>0</v>
          </cell>
          <cell r="IF392">
            <v>0</v>
          </cell>
          <cell r="IG392">
            <v>0</v>
          </cell>
          <cell r="IH392">
            <v>0</v>
          </cell>
        </row>
        <row r="393">
          <cell r="A393" t="str">
            <v>利用件数_2007年度（H19年度）_地域利用（団体）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0</v>
          </cell>
          <cell r="GR393">
            <v>0</v>
          </cell>
          <cell r="GS393">
            <v>0</v>
          </cell>
          <cell r="GT393">
            <v>0</v>
          </cell>
          <cell r="GU393">
            <v>0</v>
          </cell>
          <cell r="GV393">
            <v>0</v>
          </cell>
          <cell r="GW393">
            <v>0</v>
          </cell>
          <cell r="GX393">
            <v>0</v>
          </cell>
          <cell r="GY393">
            <v>0</v>
          </cell>
          <cell r="GZ393">
            <v>0</v>
          </cell>
          <cell r="HA393">
            <v>0</v>
          </cell>
          <cell r="HB393">
            <v>0</v>
          </cell>
          <cell r="HC393">
            <v>0</v>
          </cell>
          <cell r="HD393">
            <v>0</v>
          </cell>
          <cell r="HE393">
            <v>0</v>
          </cell>
          <cell r="HF393">
            <v>0</v>
          </cell>
          <cell r="HG393">
            <v>0</v>
          </cell>
          <cell r="HH393">
            <v>0</v>
          </cell>
          <cell r="HI393">
            <v>0</v>
          </cell>
          <cell r="HJ393">
            <v>0</v>
          </cell>
          <cell r="HK393">
            <v>0</v>
          </cell>
          <cell r="HL393">
            <v>0</v>
          </cell>
          <cell r="HM393">
            <v>0</v>
          </cell>
          <cell r="HN393">
            <v>0</v>
          </cell>
          <cell r="HO393">
            <v>0</v>
          </cell>
          <cell r="HP393">
            <v>0</v>
          </cell>
          <cell r="HQ393">
            <v>0</v>
          </cell>
          <cell r="HR393">
            <v>0</v>
          </cell>
          <cell r="HS393">
            <v>0</v>
          </cell>
          <cell r="HT393">
            <v>0</v>
          </cell>
          <cell r="HU393">
            <v>0</v>
          </cell>
          <cell r="HV393">
            <v>0</v>
          </cell>
          <cell r="HW393">
            <v>0</v>
          </cell>
          <cell r="HX393">
            <v>0</v>
          </cell>
          <cell r="HY393">
            <v>0</v>
          </cell>
          <cell r="HZ393">
            <v>0</v>
          </cell>
          <cell r="IA393">
            <v>0</v>
          </cell>
          <cell r="IB393">
            <v>0</v>
          </cell>
          <cell r="IC393">
            <v>0</v>
          </cell>
          <cell r="ID393">
            <v>0</v>
          </cell>
          <cell r="IE393">
            <v>0</v>
          </cell>
          <cell r="IF393">
            <v>0</v>
          </cell>
          <cell r="IG393">
            <v>0</v>
          </cell>
          <cell r="IH393">
            <v>0</v>
          </cell>
        </row>
        <row r="394">
          <cell r="A394" t="str">
            <v>利用件数_2007年度（H19年度）_サークル活動（団体）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0</v>
          </cell>
          <cell r="GR394">
            <v>0</v>
          </cell>
          <cell r="GS394">
            <v>0</v>
          </cell>
          <cell r="GT394">
            <v>0</v>
          </cell>
          <cell r="GU394">
            <v>0</v>
          </cell>
          <cell r="GV394">
            <v>0</v>
          </cell>
          <cell r="GW394">
            <v>0</v>
          </cell>
          <cell r="GX394">
            <v>0</v>
          </cell>
          <cell r="GY394">
            <v>0</v>
          </cell>
          <cell r="GZ394">
            <v>0</v>
          </cell>
          <cell r="HA394">
            <v>0</v>
          </cell>
          <cell r="HB394">
            <v>0</v>
          </cell>
          <cell r="HC394">
            <v>0</v>
          </cell>
          <cell r="HD394">
            <v>0</v>
          </cell>
          <cell r="HE394">
            <v>0</v>
          </cell>
          <cell r="HF394">
            <v>0</v>
          </cell>
          <cell r="HG394">
            <v>0</v>
          </cell>
          <cell r="HH394">
            <v>0</v>
          </cell>
          <cell r="HI394">
            <v>0</v>
          </cell>
          <cell r="HJ394">
            <v>0</v>
          </cell>
          <cell r="HK394">
            <v>0</v>
          </cell>
          <cell r="HL394">
            <v>0</v>
          </cell>
          <cell r="HM394">
            <v>0</v>
          </cell>
          <cell r="HN394">
            <v>0</v>
          </cell>
          <cell r="HO394">
            <v>0</v>
          </cell>
          <cell r="HP394">
            <v>0</v>
          </cell>
          <cell r="HQ394">
            <v>0</v>
          </cell>
          <cell r="HR394">
            <v>0</v>
          </cell>
          <cell r="HS394">
            <v>0</v>
          </cell>
          <cell r="HT394">
            <v>0</v>
          </cell>
          <cell r="HU394">
            <v>0</v>
          </cell>
          <cell r="HV394">
            <v>0</v>
          </cell>
          <cell r="HW394">
            <v>0</v>
          </cell>
          <cell r="HX394">
            <v>0</v>
          </cell>
          <cell r="HY394">
            <v>0</v>
          </cell>
          <cell r="HZ394">
            <v>0</v>
          </cell>
          <cell r="IA394">
            <v>0</v>
          </cell>
          <cell r="IB394">
            <v>0</v>
          </cell>
          <cell r="IC394">
            <v>0</v>
          </cell>
          <cell r="ID394">
            <v>0</v>
          </cell>
          <cell r="IE394">
            <v>0</v>
          </cell>
          <cell r="IF394">
            <v>0</v>
          </cell>
          <cell r="IG394">
            <v>0</v>
          </cell>
          <cell r="IH394">
            <v>0</v>
          </cell>
        </row>
        <row r="395">
          <cell r="A395" t="str">
            <v>利用件数_2007年度（H19年度）_一般利用（個人）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0</v>
          </cell>
          <cell r="GR395">
            <v>0</v>
          </cell>
          <cell r="GS395">
            <v>0</v>
          </cell>
          <cell r="GT395">
            <v>0</v>
          </cell>
          <cell r="GU395">
            <v>0</v>
          </cell>
          <cell r="GV395">
            <v>0</v>
          </cell>
          <cell r="GW395">
            <v>0</v>
          </cell>
          <cell r="GX395">
            <v>0</v>
          </cell>
          <cell r="GY395">
            <v>0</v>
          </cell>
          <cell r="GZ395">
            <v>0</v>
          </cell>
          <cell r="HA395">
            <v>0</v>
          </cell>
          <cell r="HB395">
            <v>0</v>
          </cell>
          <cell r="HC395">
            <v>0</v>
          </cell>
          <cell r="HD395">
            <v>0</v>
          </cell>
          <cell r="HE395">
            <v>0</v>
          </cell>
          <cell r="HF395">
            <v>0</v>
          </cell>
          <cell r="HG395">
            <v>0</v>
          </cell>
          <cell r="HH395">
            <v>0</v>
          </cell>
          <cell r="HI395">
            <v>0</v>
          </cell>
          <cell r="HJ395">
            <v>0</v>
          </cell>
          <cell r="HK395">
            <v>0</v>
          </cell>
          <cell r="HL395">
            <v>0</v>
          </cell>
          <cell r="HM395">
            <v>0</v>
          </cell>
          <cell r="HN395">
            <v>0</v>
          </cell>
          <cell r="HO395">
            <v>0</v>
          </cell>
          <cell r="HP395">
            <v>0</v>
          </cell>
          <cell r="HQ395">
            <v>0</v>
          </cell>
          <cell r="HR395">
            <v>0</v>
          </cell>
          <cell r="HS395">
            <v>0</v>
          </cell>
          <cell r="HT395">
            <v>0</v>
          </cell>
          <cell r="HU395">
            <v>0</v>
          </cell>
          <cell r="HV395">
            <v>0</v>
          </cell>
          <cell r="HW395">
            <v>0</v>
          </cell>
          <cell r="HX395">
            <v>0</v>
          </cell>
          <cell r="HY395">
            <v>0</v>
          </cell>
          <cell r="HZ395">
            <v>0</v>
          </cell>
          <cell r="IA395">
            <v>0</v>
          </cell>
          <cell r="IB395">
            <v>0</v>
          </cell>
          <cell r="IC395">
            <v>0</v>
          </cell>
          <cell r="ID395">
            <v>0</v>
          </cell>
          <cell r="IE395">
            <v>0</v>
          </cell>
          <cell r="IF395">
            <v>0</v>
          </cell>
          <cell r="IG395">
            <v>0</v>
          </cell>
          <cell r="IH395">
            <v>0</v>
          </cell>
        </row>
        <row r="396">
          <cell r="A396" t="str">
            <v>利用件数_2007年度（H19年度）_その他（　　　　　）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0</v>
          </cell>
          <cell r="FL396">
            <v>0</v>
          </cell>
          <cell r="FM396">
            <v>0</v>
          </cell>
          <cell r="FN396">
            <v>0</v>
          </cell>
          <cell r="FO396">
            <v>0</v>
          </cell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0</v>
          </cell>
          <cell r="GR396">
            <v>0</v>
          </cell>
          <cell r="GS396">
            <v>0</v>
          </cell>
          <cell r="GT396">
            <v>0</v>
          </cell>
          <cell r="GU396">
            <v>0</v>
          </cell>
          <cell r="GV396">
            <v>0</v>
          </cell>
          <cell r="GW396">
            <v>0</v>
          </cell>
          <cell r="GX396">
            <v>0</v>
          </cell>
          <cell r="GY396">
            <v>0</v>
          </cell>
          <cell r="GZ396">
            <v>0</v>
          </cell>
          <cell r="HA396">
            <v>0</v>
          </cell>
          <cell r="HB396">
            <v>0</v>
          </cell>
          <cell r="HC396">
            <v>0</v>
          </cell>
          <cell r="HD396">
            <v>0</v>
          </cell>
          <cell r="HE396">
            <v>0</v>
          </cell>
          <cell r="HF396">
            <v>0</v>
          </cell>
          <cell r="HG396">
            <v>0</v>
          </cell>
          <cell r="HH396">
            <v>0</v>
          </cell>
          <cell r="HI396">
            <v>0</v>
          </cell>
          <cell r="HJ396">
            <v>0</v>
          </cell>
          <cell r="HK396">
            <v>0</v>
          </cell>
          <cell r="HL396">
            <v>0</v>
          </cell>
          <cell r="HM396">
            <v>0</v>
          </cell>
          <cell r="HN396">
            <v>0</v>
          </cell>
          <cell r="HO396">
            <v>0</v>
          </cell>
          <cell r="HP396">
            <v>0</v>
          </cell>
          <cell r="HQ396">
            <v>0</v>
          </cell>
          <cell r="HR396">
            <v>0</v>
          </cell>
          <cell r="HS396">
            <v>0</v>
          </cell>
          <cell r="HT396">
            <v>0</v>
          </cell>
          <cell r="HU396">
            <v>0</v>
          </cell>
          <cell r="HV396">
            <v>0</v>
          </cell>
          <cell r="HW396">
            <v>0</v>
          </cell>
          <cell r="HX396">
            <v>0</v>
          </cell>
          <cell r="HY396">
            <v>0</v>
          </cell>
          <cell r="HZ396">
            <v>0</v>
          </cell>
          <cell r="IA396">
            <v>0</v>
          </cell>
          <cell r="IB396">
            <v>0</v>
          </cell>
          <cell r="IC396">
            <v>0</v>
          </cell>
          <cell r="ID396">
            <v>0</v>
          </cell>
          <cell r="IE396">
            <v>0</v>
          </cell>
          <cell r="IF396">
            <v>0</v>
          </cell>
          <cell r="IG396">
            <v>0</v>
          </cell>
          <cell r="IH396">
            <v>0</v>
          </cell>
        </row>
        <row r="397">
          <cell r="A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M397">
            <v>0</v>
          </cell>
          <cell r="FN397">
            <v>0</v>
          </cell>
          <cell r="FO397">
            <v>0</v>
          </cell>
          <cell r="FP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R397">
            <v>0</v>
          </cell>
          <cell r="GS397">
            <v>0</v>
          </cell>
          <cell r="GT397">
            <v>0</v>
          </cell>
          <cell r="GU397">
            <v>0</v>
          </cell>
          <cell r="GV397">
            <v>0</v>
          </cell>
          <cell r="GW397">
            <v>0</v>
          </cell>
          <cell r="GX397">
            <v>0</v>
          </cell>
          <cell r="GY397">
            <v>0</v>
          </cell>
          <cell r="GZ397">
            <v>0</v>
          </cell>
          <cell r="HA397">
            <v>0</v>
          </cell>
          <cell r="HB397">
            <v>0</v>
          </cell>
          <cell r="HC397">
            <v>0</v>
          </cell>
          <cell r="HD397">
            <v>0</v>
          </cell>
          <cell r="HE397">
            <v>0</v>
          </cell>
          <cell r="HF397">
            <v>0</v>
          </cell>
          <cell r="HG397">
            <v>0</v>
          </cell>
          <cell r="HH397">
            <v>0</v>
          </cell>
          <cell r="HI397">
            <v>0</v>
          </cell>
          <cell r="HJ397">
            <v>0</v>
          </cell>
          <cell r="HK397">
            <v>0</v>
          </cell>
          <cell r="HL397">
            <v>0</v>
          </cell>
          <cell r="HM397">
            <v>0</v>
          </cell>
          <cell r="HN397">
            <v>0</v>
          </cell>
          <cell r="HO397">
            <v>0</v>
          </cell>
          <cell r="HP397">
            <v>0</v>
          </cell>
          <cell r="HQ397">
            <v>0</v>
          </cell>
          <cell r="HR397">
            <v>0</v>
          </cell>
          <cell r="HS397">
            <v>0</v>
          </cell>
          <cell r="HT397">
            <v>0</v>
          </cell>
          <cell r="HU397">
            <v>0</v>
          </cell>
          <cell r="HV397">
            <v>0</v>
          </cell>
          <cell r="HW397">
            <v>0</v>
          </cell>
          <cell r="HX397">
            <v>0</v>
          </cell>
          <cell r="HY397">
            <v>0</v>
          </cell>
          <cell r="HZ397">
            <v>0</v>
          </cell>
          <cell r="IA397">
            <v>0</v>
          </cell>
          <cell r="IB397">
            <v>0</v>
          </cell>
          <cell r="IC397">
            <v>0</v>
          </cell>
          <cell r="ID397">
            <v>0</v>
          </cell>
          <cell r="IE397">
            <v>0</v>
          </cell>
          <cell r="IF397">
            <v>0</v>
          </cell>
          <cell r="IG397">
            <v>0</v>
          </cell>
          <cell r="IH397">
            <v>0</v>
          </cell>
        </row>
        <row r="398">
          <cell r="A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  <cell r="FD398">
            <v>0</v>
          </cell>
          <cell r="FE398">
            <v>0</v>
          </cell>
          <cell r="FF398">
            <v>0</v>
          </cell>
          <cell r="FG398">
            <v>0</v>
          </cell>
          <cell r="FH398">
            <v>0</v>
          </cell>
          <cell r="FI398">
            <v>0</v>
          </cell>
          <cell r="FJ398">
            <v>0</v>
          </cell>
          <cell r="FK398">
            <v>0</v>
          </cell>
          <cell r="FL398">
            <v>0</v>
          </cell>
          <cell r="FM398">
            <v>0</v>
          </cell>
          <cell r="FN398">
            <v>0</v>
          </cell>
          <cell r="FO398">
            <v>0</v>
          </cell>
          <cell r="FP398">
            <v>0</v>
          </cell>
          <cell r="FQ398">
            <v>0</v>
          </cell>
          <cell r="FR398">
            <v>0</v>
          </cell>
          <cell r="FS398">
            <v>0</v>
          </cell>
          <cell r="FT398">
            <v>0</v>
          </cell>
          <cell r="FU398">
            <v>0</v>
          </cell>
          <cell r="FV398">
            <v>0</v>
          </cell>
          <cell r="FW398">
            <v>0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>
            <v>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0</v>
          </cell>
          <cell r="GM398">
            <v>0</v>
          </cell>
          <cell r="GN398">
            <v>0</v>
          </cell>
          <cell r="GO398">
            <v>0</v>
          </cell>
          <cell r="GP398">
            <v>0</v>
          </cell>
          <cell r="GQ398">
            <v>0</v>
          </cell>
          <cell r="GR398">
            <v>0</v>
          </cell>
          <cell r="GS398">
            <v>0</v>
          </cell>
          <cell r="GT398">
            <v>0</v>
          </cell>
          <cell r="GU398">
            <v>0</v>
          </cell>
          <cell r="GV398">
            <v>0</v>
          </cell>
          <cell r="GW398">
            <v>0</v>
          </cell>
          <cell r="GX398">
            <v>0</v>
          </cell>
          <cell r="GY398">
            <v>0</v>
          </cell>
          <cell r="GZ398">
            <v>0</v>
          </cell>
          <cell r="HA398">
            <v>0</v>
          </cell>
          <cell r="HB398">
            <v>0</v>
          </cell>
          <cell r="HC398">
            <v>0</v>
          </cell>
          <cell r="HD398">
            <v>0</v>
          </cell>
          <cell r="HE398">
            <v>0</v>
          </cell>
          <cell r="HF398">
            <v>0</v>
          </cell>
          <cell r="HG398">
            <v>0</v>
          </cell>
          <cell r="HH398">
            <v>0</v>
          </cell>
          <cell r="HI398">
            <v>0</v>
          </cell>
          <cell r="HJ398">
            <v>0</v>
          </cell>
          <cell r="HK398">
            <v>0</v>
          </cell>
          <cell r="HL398">
            <v>0</v>
          </cell>
          <cell r="HM398">
            <v>0</v>
          </cell>
          <cell r="HN398">
            <v>0</v>
          </cell>
          <cell r="HO398">
            <v>0</v>
          </cell>
          <cell r="HP398">
            <v>0</v>
          </cell>
          <cell r="HQ398">
            <v>0</v>
          </cell>
          <cell r="HR398">
            <v>0</v>
          </cell>
          <cell r="HS398">
            <v>0</v>
          </cell>
          <cell r="HT398">
            <v>0</v>
          </cell>
          <cell r="HU398">
            <v>0</v>
          </cell>
          <cell r="HV398">
            <v>0</v>
          </cell>
          <cell r="HW398">
            <v>0</v>
          </cell>
          <cell r="HX398">
            <v>0</v>
          </cell>
          <cell r="HY398">
            <v>0</v>
          </cell>
          <cell r="HZ398">
            <v>0</v>
          </cell>
          <cell r="IA398">
            <v>0</v>
          </cell>
          <cell r="IB398">
            <v>0</v>
          </cell>
          <cell r="IC398">
            <v>0</v>
          </cell>
          <cell r="ID398">
            <v>0</v>
          </cell>
          <cell r="IE398">
            <v>0</v>
          </cell>
          <cell r="IF398">
            <v>0</v>
          </cell>
          <cell r="IG398">
            <v>0</v>
          </cell>
          <cell r="IH398">
            <v>0</v>
          </cell>
        </row>
        <row r="399">
          <cell r="A399" t="str">
            <v>利用件数_2008年度（H20年度）_主催事業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EZ399">
            <v>0</v>
          </cell>
          <cell r="FA399">
            <v>0</v>
          </cell>
          <cell r="FB399">
            <v>0</v>
          </cell>
          <cell r="FC399">
            <v>0</v>
          </cell>
          <cell r="FD399">
            <v>0</v>
          </cell>
          <cell r="FE399">
            <v>0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M399">
            <v>0</v>
          </cell>
          <cell r="FN399">
            <v>0</v>
          </cell>
          <cell r="FO399">
            <v>0</v>
          </cell>
          <cell r="FP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U399">
            <v>0</v>
          </cell>
          <cell r="FV399">
            <v>0</v>
          </cell>
          <cell r="FW399">
            <v>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>
            <v>0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0</v>
          </cell>
          <cell r="GM399">
            <v>0</v>
          </cell>
          <cell r="GN399">
            <v>0</v>
          </cell>
          <cell r="GO399">
            <v>0</v>
          </cell>
          <cell r="GP399">
            <v>0</v>
          </cell>
          <cell r="GQ399">
            <v>0</v>
          </cell>
          <cell r="GR399">
            <v>0</v>
          </cell>
          <cell r="GS399">
            <v>0</v>
          </cell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  <cell r="GZ399">
            <v>0</v>
          </cell>
          <cell r="HA399">
            <v>0</v>
          </cell>
          <cell r="HB399">
            <v>0</v>
          </cell>
          <cell r="HC399">
            <v>0</v>
          </cell>
          <cell r="HD399">
            <v>0</v>
          </cell>
          <cell r="HE399">
            <v>0</v>
          </cell>
          <cell r="HF399">
            <v>0</v>
          </cell>
          <cell r="HG399">
            <v>0</v>
          </cell>
          <cell r="HH399">
            <v>0</v>
          </cell>
          <cell r="HI399">
            <v>0</v>
          </cell>
          <cell r="HJ399">
            <v>0</v>
          </cell>
          <cell r="HK399">
            <v>0</v>
          </cell>
          <cell r="HL399">
            <v>0</v>
          </cell>
          <cell r="HM399">
            <v>0</v>
          </cell>
          <cell r="HN399">
            <v>0</v>
          </cell>
          <cell r="HO399">
            <v>0</v>
          </cell>
          <cell r="HP399">
            <v>0</v>
          </cell>
          <cell r="HQ399">
            <v>0</v>
          </cell>
          <cell r="HR399">
            <v>0</v>
          </cell>
          <cell r="HS399">
            <v>0</v>
          </cell>
          <cell r="HT399">
            <v>0</v>
          </cell>
          <cell r="HU399">
            <v>0</v>
          </cell>
          <cell r="HV399">
            <v>0</v>
          </cell>
          <cell r="HW399">
            <v>0</v>
          </cell>
          <cell r="HX399">
            <v>0</v>
          </cell>
          <cell r="HY399">
            <v>0</v>
          </cell>
          <cell r="HZ399">
            <v>0</v>
          </cell>
          <cell r="IA399">
            <v>0</v>
          </cell>
          <cell r="IB399">
            <v>0</v>
          </cell>
          <cell r="IC399">
            <v>0</v>
          </cell>
          <cell r="ID399">
            <v>0</v>
          </cell>
          <cell r="IE399">
            <v>0</v>
          </cell>
          <cell r="IF399">
            <v>0</v>
          </cell>
          <cell r="IG399">
            <v>0</v>
          </cell>
          <cell r="IH399">
            <v>0</v>
          </cell>
        </row>
        <row r="400">
          <cell r="A400" t="str">
            <v>利用件数_2008年度（H20年度）_官庁利用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0</v>
          </cell>
          <cell r="EZ400">
            <v>0</v>
          </cell>
          <cell r="FA400">
            <v>0</v>
          </cell>
          <cell r="FB400">
            <v>0</v>
          </cell>
          <cell r="FC400">
            <v>0</v>
          </cell>
          <cell r="FD400">
            <v>0</v>
          </cell>
          <cell r="FE400">
            <v>0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M400">
            <v>0</v>
          </cell>
          <cell r="FN400">
            <v>0</v>
          </cell>
          <cell r="FO400">
            <v>0</v>
          </cell>
          <cell r="FP400">
            <v>0</v>
          </cell>
          <cell r="FQ400">
            <v>0</v>
          </cell>
          <cell r="FR400">
            <v>0</v>
          </cell>
          <cell r="FS400">
            <v>0</v>
          </cell>
          <cell r="FT400">
            <v>0</v>
          </cell>
          <cell r="FU400">
            <v>0</v>
          </cell>
          <cell r="FV400">
            <v>0</v>
          </cell>
          <cell r="FW400">
            <v>0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>
            <v>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0</v>
          </cell>
          <cell r="GM400">
            <v>0</v>
          </cell>
          <cell r="GN400">
            <v>0</v>
          </cell>
          <cell r="GO400">
            <v>0</v>
          </cell>
          <cell r="GP400">
            <v>0</v>
          </cell>
          <cell r="GQ400">
            <v>0</v>
          </cell>
          <cell r="GR400">
            <v>0</v>
          </cell>
          <cell r="GS400">
            <v>0</v>
          </cell>
          <cell r="GT400">
            <v>0</v>
          </cell>
          <cell r="GU400">
            <v>0</v>
          </cell>
          <cell r="GV400">
            <v>0</v>
          </cell>
          <cell r="GW400">
            <v>0</v>
          </cell>
          <cell r="GX400">
            <v>0</v>
          </cell>
          <cell r="GY400">
            <v>0</v>
          </cell>
          <cell r="GZ400">
            <v>0</v>
          </cell>
          <cell r="HA400">
            <v>0</v>
          </cell>
          <cell r="HB400">
            <v>0</v>
          </cell>
          <cell r="HC400">
            <v>0</v>
          </cell>
          <cell r="HD400">
            <v>0</v>
          </cell>
          <cell r="HE400">
            <v>0</v>
          </cell>
          <cell r="HF400">
            <v>0</v>
          </cell>
          <cell r="HG400">
            <v>0</v>
          </cell>
          <cell r="HH400">
            <v>0</v>
          </cell>
          <cell r="HI400">
            <v>0</v>
          </cell>
          <cell r="HJ400">
            <v>0</v>
          </cell>
          <cell r="HK400">
            <v>0</v>
          </cell>
          <cell r="HL400">
            <v>0</v>
          </cell>
          <cell r="HM400">
            <v>0</v>
          </cell>
          <cell r="HN400">
            <v>0</v>
          </cell>
          <cell r="HO400">
            <v>0</v>
          </cell>
          <cell r="HP400">
            <v>0</v>
          </cell>
          <cell r="HQ400">
            <v>0</v>
          </cell>
          <cell r="HR400">
            <v>0</v>
          </cell>
          <cell r="HS400">
            <v>0</v>
          </cell>
          <cell r="HT400">
            <v>0</v>
          </cell>
          <cell r="HU400">
            <v>0</v>
          </cell>
          <cell r="HV400">
            <v>0</v>
          </cell>
          <cell r="HW400">
            <v>0</v>
          </cell>
          <cell r="HX400">
            <v>0</v>
          </cell>
          <cell r="HY400">
            <v>0</v>
          </cell>
          <cell r="HZ400">
            <v>0</v>
          </cell>
          <cell r="IA400">
            <v>0</v>
          </cell>
          <cell r="IB400">
            <v>0</v>
          </cell>
          <cell r="IC400">
            <v>0</v>
          </cell>
          <cell r="ID400">
            <v>0</v>
          </cell>
          <cell r="IE400">
            <v>0</v>
          </cell>
          <cell r="IF400">
            <v>0</v>
          </cell>
          <cell r="IG400">
            <v>0</v>
          </cell>
          <cell r="IH400">
            <v>0</v>
          </cell>
        </row>
        <row r="401">
          <cell r="A401" t="str">
            <v>利用件数_2008年度（H20年度）_地域利用（団体）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0</v>
          </cell>
          <cell r="EZ401">
            <v>0</v>
          </cell>
          <cell r="FA401">
            <v>0</v>
          </cell>
          <cell r="FB401">
            <v>0</v>
          </cell>
          <cell r="FC401">
            <v>0</v>
          </cell>
          <cell r="FD401">
            <v>0</v>
          </cell>
          <cell r="FE401">
            <v>0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M401">
            <v>0</v>
          </cell>
          <cell r="FN401">
            <v>0</v>
          </cell>
          <cell r="FO401">
            <v>0</v>
          </cell>
          <cell r="FP401">
            <v>0</v>
          </cell>
          <cell r="FQ401">
            <v>0</v>
          </cell>
          <cell r="FR401">
            <v>0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0</v>
          </cell>
          <cell r="GG401">
            <v>0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0</v>
          </cell>
          <cell r="GM401">
            <v>0</v>
          </cell>
          <cell r="GN401">
            <v>0</v>
          </cell>
          <cell r="GO401">
            <v>0</v>
          </cell>
          <cell r="GP401">
            <v>0</v>
          </cell>
          <cell r="GQ401">
            <v>0</v>
          </cell>
          <cell r="GR401">
            <v>0</v>
          </cell>
          <cell r="GS401">
            <v>0</v>
          </cell>
          <cell r="GT401">
            <v>0</v>
          </cell>
          <cell r="GU401">
            <v>0</v>
          </cell>
          <cell r="GV401">
            <v>0</v>
          </cell>
          <cell r="GW401">
            <v>0</v>
          </cell>
          <cell r="GX401">
            <v>0</v>
          </cell>
          <cell r="GY401">
            <v>0</v>
          </cell>
          <cell r="GZ401">
            <v>0</v>
          </cell>
          <cell r="HA401">
            <v>0</v>
          </cell>
          <cell r="HB401">
            <v>0</v>
          </cell>
          <cell r="HC401">
            <v>0</v>
          </cell>
          <cell r="HD401">
            <v>0</v>
          </cell>
          <cell r="HE401">
            <v>0</v>
          </cell>
          <cell r="HF401">
            <v>0</v>
          </cell>
          <cell r="HG401">
            <v>0</v>
          </cell>
          <cell r="HH401">
            <v>0</v>
          </cell>
          <cell r="HI401">
            <v>0</v>
          </cell>
          <cell r="HJ401">
            <v>0</v>
          </cell>
          <cell r="HK401">
            <v>0</v>
          </cell>
          <cell r="HL401">
            <v>0</v>
          </cell>
          <cell r="HM401">
            <v>0</v>
          </cell>
          <cell r="HN401">
            <v>0</v>
          </cell>
          <cell r="HO401">
            <v>0</v>
          </cell>
          <cell r="HP401">
            <v>0</v>
          </cell>
          <cell r="HQ401">
            <v>0</v>
          </cell>
          <cell r="HR401">
            <v>0</v>
          </cell>
          <cell r="HS401">
            <v>0</v>
          </cell>
          <cell r="HT401">
            <v>0</v>
          </cell>
          <cell r="HU401">
            <v>0</v>
          </cell>
          <cell r="HV401">
            <v>0</v>
          </cell>
          <cell r="HW401">
            <v>0</v>
          </cell>
          <cell r="HX401">
            <v>0</v>
          </cell>
          <cell r="HY401">
            <v>0</v>
          </cell>
          <cell r="HZ401">
            <v>0</v>
          </cell>
          <cell r="IA401">
            <v>0</v>
          </cell>
          <cell r="IB401">
            <v>0</v>
          </cell>
          <cell r="IC401">
            <v>0</v>
          </cell>
          <cell r="ID401">
            <v>0</v>
          </cell>
          <cell r="IE401">
            <v>0</v>
          </cell>
          <cell r="IF401">
            <v>0</v>
          </cell>
          <cell r="IG401">
            <v>0</v>
          </cell>
          <cell r="IH401">
            <v>0</v>
          </cell>
        </row>
        <row r="402">
          <cell r="A402" t="str">
            <v>利用件数_2008年度（H20年度）_サークル活動（団体）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0</v>
          </cell>
          <cell r="EZ402">
            <v>0</v>
          </cell>
          <cell r="FA402">
            <v>0</v>
          </cell>
          <cell r="FB402">
            <v>0</v>
          </cell>
          <cell r="FC402">
            <v>0</v>
          </cell>
          <cell r="FD402">
            <v>0</v>
          </cell>
          <cell r="FE402">
            <v>0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0</v>
          </cell>
          <cell r="FL402">
            <v>0</v>
          </cell>
          <cell r="FM402">
            <v>0</v>
          </cell>
          <cell r="FN402">
            <v>0</v>
          </cell>
          <cell r="FO402">
            <v>0</v>
          </cell>
          <cell r="FP402">
            <v>0</v>
          </cell>
          <cell r="FQ402">
            <v>0</v>
          </cell>
          <cell r="FR402">
            <v>0</v>
          </cell>
          <cell r="FS402">
            <v>0</v>
          </cell>
          <cell r="FT402">
            <v>0</v>
          </cell>
          <cell r="FU402">
            <v>0</v>
          </cell>
          <cell r="FV402">
            <v>0</v>
          </cell>
          <cell r="FW402">
            <v>0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0</v>
          </cell>
          <cell r="GG402">
            <v>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0</v>
          </cell>
          <cell r="GM402">
            <v>0</v>
          </cell>
          <cell r="GN402">
            <v>0</v>
          </cell>
          <cell r="GO402">
            <v>0</v>
          </cell>
          <cell r="GP402">
            <v>0</v>
          </cell>
          <cell r="GQ402">
            <v>0</v>
          </cell>
          <cell r="GR402">
            <v>0</v>
          </cell>
          <cell r="GS402">
            <v>0</v>
          </cell>
          <cell r="GT402">
            <v>0</v>
          </cell>
          <cell r="GU402">
            <v>0</v>
          </cell>
          <cell r="GV402">
            <v>0</v>
          </cell>
          <cell r="GW402">
            <v>0</v>
          </cell>
          <cell r="GX402">
            <v>0</v>
          </cell>
          <cell r="GY402">
            <v>0</v>
          </cell>
          <cell r="GZ402">
            <v>0</v>
          </cell>
          <cell r="HA402">
            <v>0</v>
          </cell>
          <cell r="HB402">
            <v>0</v>
          </cell>
          <cell r="HC402">
            <v>0</v>
          </cell>
          <cell r="HD402">
            <v>0</v>
          </cell>
          <cell r="HE402">
            <v>0</v>
          </cell>
          <cell r="HF402">
            <v>0</v>
          </cell>
          <cell r="HG402">
            <v>0</v>
          </cell>
          <cell r="HH402">
            <v>0</v>
          </cell>
          <cell r="HI402">
            <v>0</v>
          </cell>
          <cell r="HJ402">
            <v>0</v>
          </cell>
          <cell r="HK402">
            <v>0</v>
          </cell>
          <cell r="HL402">
            <v>0</v>
          </cell>
          <cell r="HM402">
            <v>0</v>
          </cell>
          <cell r="HN402">
            <v>0</v>
          </cell>
          <cell r="HO402">
            <v>0</v>
          </cell>
          <cell r="HP402">
            <v>0</v>
          </cell>
          <cell r="HQ402">
            <v>0</v>
          </cell>
          <cell r="HR402">
            <v>0</v>
          </cell>
          <cell r="HS402">
            <v>0</v>
          </cell>
          <cell r="HT402">
            <v>0</v>
          </cell>
          <cell r="HU402">
            <v>0</v>
          </cell>
          <cell r="HV402">
            <v>0</v>
          </cell>
          <cell r="HW402">
            <v>0</v>
          </cell>
          <cell r="HX402">
            <v>0</v>
          </cell>
          <cell r="HY402">
            <v>0</v>
          </cell>
          <cell r="HZ402">
            <v>0</v>
          </cell>
          <cell r="IA402">
            <v>0</v>
          </cell>
          <cell r="IB402">
            <v>0</v>
          </cell>
          <cell r="IC402">
            <v>0</v>
          </cell>
          <cell r="ID402">
            <v>0</v>
          </cell>
          <cell r="IE402">
            <v>0</v>
          </cell>
          <cell r="IF402">
            <v>0</v>
          </cell>
          <cell r="IG402">
            <v>0</v>
          </cell>
          <cell r="IH402">
            <v>0</v>
          </cell>
        </row>
        <row r="403">
          <cell r="A403" t="str">
            <v>利用件数_2008年度（H20年度）_一般利用（個人）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  <cell r="EZ403">
            <v>0</v>
          </cell>
          <cell r="FA403">
            <v>0</v>
          </cell>
          <cell r="FB403">
            <v>0</v>
          </cell>
          <cell r="FC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  <cell r="FH403">
            <v>0</v>
          </cell>
          <cell r="FI403">
            <v>0</v>
          </cell>
          <cell r="FJ403">
            <v>0</v>
          </cell>
          <cell r="FK403">
            <v>0</v>
          </cell>
          <cell r="FL403">
            <v>0</v>
          </cell>
          <cell r="FM403">
            <v>0</v>
          </cell>
          <cell r="FN403">
            <v>0</v>
          </cell>
          <cell r="FO403">
            <v>0</v>
          </cell>
          <cell r="FP403">
            <v>0</v>
          </cell>
          <cell r="FQ403">
            <v>0</v>
          </cell>
          <cell r="FR403">
            <v>0</v>
          </cell>
          <cell r="FS403">
            <v>0</v>
          </cell>
          <cell r="FT403">
            <v>0</v>
          </cell>
          <cell r="FU403">
            <v>0</v>
          </cell>
          <cell r="FV403">
            <v>0</v>
          </cell>
          <cell r="FW403">
            <v>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0</v>
          </cell>
          <cell r="GG403">
            <v>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0</v>
          </cell>
          <cell r="GM403">
            <v>0</v>
          </cell>
          <cell r="GN403">
            <v>0</v>
          </cell>
          <cell r="GO403">
            <v>0</v>
          </cell>
          <cell r="GP403">
            <v>0</v>
          </cell>
          <cell r="GQ403">
            <v>0</v>
          </cell>
          <cell r="GR403">
            <v>0</v>
          </cell>
          <cell r="GS403">
            <v>0</v>
          </cell>
          <cell r="GT403">
            <v>0</v>
          </cell>
          <cell r="GU403">
            <v>0</v>
          </cell>
          <cell r="GV403">
            <v>0</v>
          </cell>
          <cell r="GW403">
            <v>0</v>
          </cell>
          <cell r="GX403">
            <v>0</v>
          </cell>
          <cell r="GY403">
            <v>0</v>
          </cell>
          <cell r="GZ403">
            <v>0</v>
          </cell>
          <cell r="HA403">
            <v>0</v>
          </cell>
          <cell r="HB403">
            <v>0</v>
          </cell>
          <cell r="HC403">
            <v>0</v>
          </cell>
          <cell r="HD403">
            <v>0</v>
          </cell>
          <cell r="HE403">
            <v>0</v>
          </cell>
          <cell r="HF403">
            <v>0</v>
          </cell>
          <cell r="HG403">
            <v>0</v>
          </cell>
          <cell r="HH403">
            <v>0</v>
          </cell>
          <cell r="HI403">
            <v>0</v>
          </cell>
          <cell r="HJ403">
            <v>0</v>
          </cell>
          <cell r="HK403">
            <v>0</v>
          </cell>
          <cell r="HL403">
            <v>0</v>
          </cell>
          <cell r="HM403">
            <v>0</v>
          </cell>
          <cell r="HN403">
            <v>0</v>
          </cell>
          <cell r="HO403">
            <v>0</v>
          </cell>
          <cell r="HP403">
            <v>0</v>
          </cell>
          <cell r="HQ403">
            <v>0</v>
          </cell>
          <cell r="HR403">
            <v>0</v>
          </cell>
          <cell r="HS403">
            <v>0</v>
          </cell>
          <cell r="HT403">
            <v>0</v>
          </cell>
          <cell r="HU403">
            <v>0</v>
          </cell>
          <cell r="HV403">
            <v>0</v>
          </cell>
          <cell r="HW403">
            <v>0</v>
          </cell>
          <cell r="HX403">
            <v>0</v>
          </cell>
          <cell r="HY403">
            <v>0</v>
          </cell>
          <cell r="HZ403">
            <v>0</v>
          </cell>
          <cell r="IA403">
            <v>0</v>
          </cell>
          <cell r="IB403">
            <v>0</v>
          </cell>
          <cell r="IC403">
            <v>0</v>
          </cell>
          <cell r="ID403">
            <v>0</v>
          </cell>
          <cell r="IE403">
            <v>0</v>
          </cell>
          <cell r="IF403">
            <v>0</v>
          </cell>
          <cell r="IG403">
            <v>0</v>
          </cell>
          <cell r="IH403">
            <v>0</v>
          </cell>
        </row>
        <row r="404">
          <cell r="A404" t="str">
            <v>利用件数_2008年度（H20年度）_その他（　　　　　）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  <cell r="EZ404">
            <v>0</v>
          </cell>
          <cell r="FA404">
            <v>0</v>
          </cell>
          <cell r="FB404">
            <v>0</v>
          </cell>
          <cell r="FC404">
            <v>0</v>
          </cell>
          <cell r="FD404">
            <v>0</v>
          </cell>
          <cell r="FE404">
            <v>0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0</v>
          </cell>
          <cell r="FK404">
            <v>0</v>
          </cell>
          <cell r="FL404">
            <v>0</v>
          </cell>
          <cell r="FM404">
            <v>0</v>
          </cell>
          <cell r="FN404">
            <v>0</v>
          </cell>
          <cell r="FO404">
            <v>0</v>
          </cell>
          <cell r="FP404">
            <v>0</v>
          </cell>
          <cell r="FQ404">
            <v>0</v>
          </cell>
          <cell r="FR404">
            <v>0</v>
          </cell>
          <cell r="FS404">
            <v>0</v>
          </cell>
          <cell r="FT404">
            <v>0</v>
          </cell>
          <cell r="FU404">
            <v>0</v>
          </cell>
          <cell r="FV404">
            <v>0</v>
          </cell>
          <cell r="FW404">
            <v>0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0</v>
          </cell>
          <cell r="GN404">
            <v>0</v>
          </cell>
          <cell r="GO404">
            <v>0</v>
          </cell>
          <cell r="GP404">
            <v>0</v>
          </cell>
          <cell r="GQ404">
            <v>0</v>
          </cell>
          <cell r="GR404">
            <v>0</v>
          </cell>
          <cell r="GS404">
            <v>0</v>
          </cell>
          <cell r="GT404">
            <v>0</v>
          </cell>
          <cell r="GU404">
            <v>0</v>
          </cell>
          <cell r="GV404">
            <v>0</v>
          </cell>
          <cell r="GW404">
            <v>0</v>
          </cell>
          <cell r="GX404">
            <v>0</v>
          </cell>
          <cell r="GY404">
            <v>0</v>
          </cell>
          <cell r="GZ404">
            <v>0</v>
          </cell>
          <cell r="HA404">
            <v>0</v>
          </cell>
          <cell r="HB404">
            <v>0</v>
          </cell>
          <cell r="HC404">
            <v>0</v>
          </cell>
          <cell r="HD404">
            <v>0</v>
          </cell>
          <cell r="HE404">
            <v>0</v>
          </cell>
          <cell r="HF404">
            <v>0</v>
          </cell>
          <cell r="HG404">
            <v>0</v>
          </cell>
          <cell r="HH404">
            <v>0</v>
          </cell>
          <cell r="HI404">
            <v>0</v>
          </cell>
          <cell r="HJ404">
            <v>0</v>
          </cell>
          <cell r="HK404">
            <v>0</v>
          </cell>
          <cell r="HL404">
            <v>0</v>
          </cell>
          <cell r="HM404">
            <v>0</v>
          </cell>
          <cell r="HN404">
            <v>0</v>
          </cell>
          <cell r="HO404">
            <v>0</v>
          </cell>
          <cell r="HP404">
            <v>0</v>
          </cell>
          <cell r="HQ404">
            <v>0</v>
          </cell>
          <cell r="HR404">
            <v>0</v>
          </cell>
          <cell r="HS404">
            <v>0</v>
          </cell>
          <cell r="HT404">
            <v>0</v>
          </cell>
          <cell r="HU404">
            <v>0</v>
          </cell>
          <cell r="HV404">
            <v>0</v>
          </cell>
          <cell r="HW404">
            <v>0</v>
          </cell>
          <cell r="HX404">
            <v>0</v>
          </cell>
          <cell r="HY404">
            <v>0</v>
          </cell>
          <cell r="HZ404">
            <v>0</v>
          </cell>
          <cell r="IA404">
            <v>0</v>
          </cell>
          <cell r="IB404">
            <v>0</v>
          </cell>
          <cell r="IC404">
            <v>0</v>
          </cell>
          <cell r="ID404">
            <v>0</v>
          </cell>
          <cell r="IE404">
            <v>0</v>
          </cell>
          <cell r="IF404">
            <v>0</v>
          </cell>
          <cell r="IG404">
            <v>0</v>
          </cell>
          <cell r="IH404">
            <v>0</v>
          </cell>
        </row>
        <row r="405">
          <cell r="A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0</v>
          </cell>
          <cell r="EZ405">
            <v>0</v>
          </cell>
          <cell r="FA405">
            <v>0</v>
          </cell>
          <cell r="FB405">
            <v>0</v>
          </cell>
          <cell r="FC405">
            <v>0</v>
          </cell>
          <cell r="FD405">
            <v>0</v>
          </cell>
          <cell r="FE405">
            <v>0</v>
          </cell>
          <cell r="FF405">
            <v>0</v>
          </cell>
          <cell r="FG405">
            <v>0</v>
          </cell>
          <cell r="FH405">
            <v>0</v>
          </cell>
          <cell r="FI405">
            <v>0</v>
          </cell>
          <cell r="FJ405">
            <v>0</v>
          </cell>
          <cell r="FK405">
            <v>0</v>
          </cell>
          <cell r="FL405">
            <v>0</v>
          </cell>
          <cell r="FM405">
            <v>0</v>
          </cell>
          <cell r="FN405">
            <v>0</v>
          </cell>
          <cell r="FO405">
            <v>0</v>
          </cell>
          <cell r="FP405">
            <v>0</v>
          </cell>
          <cell r="FQ405">
            <v>0</v>
          </cell>
          <cell r="FR405">
            <v>0</v>
          </cell>
          <cell r="FS405">
            <v>0</v>
          </cell>
          <cell r="FT405">
            <v>0</v>
          </cell>
          <cell r="FU405">
            <v>0</v>
          </cell>
          <cell r="FV405">
            <v>0</v>
          </cell>
          <cell r="FW405">
            <v>0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0</v>
          </cell>
          <cell r="GG405">
            <v>0</v>
          </cell>
          <cell r="GH405">
            <v>0</v>
          </cell>
          <cell r="GI405">
            <v>0</v>
          </cell>
          <cell r="GJ405">
            <v>0</v>
          </cell>
          <cell r="GK405">
            <v>0</v>
          </cell>
          <cell r="GL405">
            <v>0</v>
          </cell>
          <cell r="GM405">
            <v>0</v>
          </cell>
          <cell r="GN405">
            <v>0</v>
          </cell>
          <cell r="GO405">
            <v>0</v>
          </cell>
          <cell r="GP405">
            <v>0</v>
          </cell>
          <cell r="GQ405">
            <v>0</v>
          </cell>
          <cell r="GR405">
            <v>0</v>
          </cell>
          <cell r="GS405">
            <v>0</v>
          </cell>
          <cell r="GT405">
            <v>0</v>
          </cell>
          <cell r="GU405">
            <v>0</v>
          </cell>
          <cell r="GV405">
            <v>0</v>
          </cell>
          <cell r="GW405">
            <v>0</v>
          </cell>
          <cell r="GX405">
            <v>0</v>
          </cell>
          <cell r="GY405">
            <v>0</v>
          </cell>
          <cell r="GZ405">
            <v>0</v>
          </cell>
          <cell r="HA405">
            <v>0</v>
          </cell>
          <cell r="HB405">
            <v>0</v>
          </cell>
          <cell r="HC405">
            <v>0</v>
          </cell>
          <cell r="HD405">
            <v>0</v>
          </cell>
          <cell r="HE405">
            <v>0</v>
          </cell>
          <cell r="HF405">
            <v>0</v>
          </cell>
          <cell r="HG405">
            <v>0</v>
          </cell>
          <cell r="HH405">
            <v>0</v>
          </cell>
          <cell r="HI405">
            <v>0</v>
          </cell>
          <cell r="HJ405">
            <v>0</v>
          </cell>
          <cell r="HK405">
            <v>0</v>
          </cell>
          <cell r="HL405">
            <v>0</v>
          </cell>
          <cell r="HM405">
            <v>0</v>
          </cell>
          <cell r="HN405">
            <v>0</v>
          </cell>
          <cell r="HO405">
            <v>0</v>
          </cell>
          <cell r="HP405">
            <v>0</v>
          </cell>
          <cell r="HQ405">
            <v>0</v>
          </cell>
          <cell r="HR405">
            <v>0</v>
          </cell>
          <cell r="HS405">
            <v>0</v>
          </cell>
          <cell r="HT405">
            <v>0</v>
          </cell>
          <cell r="HU405">
            <v>0</v>
          </cell>
          <cell r="HV405">
            <v>0</v>
          </cell>
          <cell r="HW405">
            <v>0</v>
          </cell>
          <cell r="HX405">
            <v>0</v>
          </cell>
          <cell r="HY405">
            <v>0</v>
          </cell>
          <cell r="HZ405">
            <v>0</v>
          </cell>
          <cell r="IA405">
            <v>0</v>
          </cell>
          <cell r="IB405">
            <v>0</v>
          </cell>
          <cell r="IC405">
            <v>0</v>
          </cell>
          <cell r="ID405">
            <v>0</v>
          </cell>
          <cell r="IE405">
            <v>0</v>
          </cell>
          <cell r="IF405">
            <v>0</v>
          </cell>
          <cell r="IG405">
            <v>0</v>
          </cell>
          <cell r="IH405">
            <v>0</v>
          </cell>
        </row>
        <row r="406">
          <cell r="A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  <cell r="EZ406">
            <v>0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0</v>
          </cell>
          <cell r="FF406">
            <v>0</v>
          </cell>
          <cell r="FG406">
            <v>0</v>
          </cell>
          <cell r="FH406">
            <v>0</v>
          </cell>
          <cell r="FI406">
            <v>0</v>
          </cell>
          <cell r="FJ406">
            <v>0</v>
          </cell>
          <cell r="FK406">
            <v>0</v>
          </cell>
          <cell r="FL406">
            <v>0</v>
          </cell>
          <cell r="FM406">
            <v>0</v>
          </cell>
          <cell r="FN406">
            <v>0</v>
          </cell>
          <cell r="FO406">
            <v>0</v>
          </cell>
          <cell r="FP406">
            <v>0</v>
          </cell>
          <cell r="FQ406">
            <v>0</v>
          </cell>
          <cell r="FR406">
            <v>0</v>
          </cell>
          <cell r="FS406">
            <v>0</v>
          </cell>
          <cell r="FT406">
            <v>0</v>
          </cell>
          <cell r="FU406">
            <v>0</v>
          </cell>
          <cell r="FV406">
            <v>0</v>
          </cell>
          <cell r="FW406">
            <v>0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0</v>
          </cell>
          <cell r="GG406">
            <v>0</v>
          </cell>
          <cell r="GH406">
            <v>0</v>
          </cell>
          <cell r="GI406">
            <v>0</v>
          </cell>
          <cell r="GJ406">
            <v>0</v>
          </cell>
          <cell r="GK406">
            <v>0</v>
          </cell>
          <cell r="GL406">
            <v>0</v>
          </cell>
          <cell r="GM406">
            <v>0</v>
          </cell>
          <cell r="GN406">
            <v>0</v>
          </cell>
          <cell r="GO406">
            <v>0</v>
          </cell>
          <cell r="GP406">
            <v>0</v>
          </cell>
          <cell r="GQ406">
            <v>0</v>
          </cell>
          <cell r="GR406">
            <v>0</v>
          </cell>
          <cell r="GS406">
            <v>0</v>
          </cell>
          <cell r="GT406">
            <v>0</v>
          </cell>
          <cell r="GU406">
            <v>0</v>
          </cell>
          <cell r="GV406">
            <v>0</v>
          </cell>
          <cell r="GW406">
            <v>0</v>
          </cell>
          <cell r="GX406">
            <v>0</v>
          </cell>
          <cell r="GY406">
            <v>0</v>
          </cell>
          <cell r="GZ406">
            <v>0</v>
          </cell>
          <cell r="HA406">
            <v>0</v>
          </cell>
          <cell r="HB406">
            <v>0</v>
          </cell>
          <cell r="HC406">
            <v>0</v>
          </cell>
          <cell r="HD406">
            <v>0</v>
          </cell>
          <cell r="HE406">
            <v>0</v>
          </cell>
          <cell r="HF406">
            <v>0</v>
          </cell>
          <cell r="HG406">
            <v>0</v>
          </cell>
          <cell r="HH406">
            <v>0</v>
          </cell>
          <cell r="HI406">
            <v>0</v>
          </cell>
          <cell r="HJ406">
            <v>0</v>
          </cell>
          <cell r="HK406">
            <v>0</v>
          </cell>
          <cell r="HL406">
            <v>0</v>
          </cell>
          <cell r="HM406">
            <v>0</v>
          </cell>
          <cell r="HN406">
            <v>0</v>
          </cell>
          <cell r="HO406">
            <v>0</v>
          </cell>
          <cell r="HP406">
            <v>0</v>
          </cell>
          <cell r="HQ406">
            <v>0</v>
          </cell>
          <cell r="HR406">
            <v>0</v>
          </cell>
          <cell r="HS406">
            <v>0</v>
          </cell>
          <cell r="HT406">
            <v>0</v>
          </cell>
          <cell r="HU406">
            <v>0</v>
          </cell>
          <cell r="HV406">
            <v>0</v>
          </cell>
          <cell r="HW406">
            <v>0</v>
          </cell>
          <cell r="HX406">
            <v>0</v>
          </cell>
          <cell r="HY406">
            <v>0</v>
          </cell>
          <cell r="HZ406">
            <v>0</v>
          </cell>
          <cell r="IA406">
            <v>0</v>
          </cell>
          <cell r="IB406">
            <v>0</v>
          </cell>
          <cell r="IC406">
            <v>0</v>
          </cell>
          <cell r="ID406">
            <v>0</v>
          </cell>
          <cell r="IE406">
            <v>0</v>
          </cell>
          <cell r="IF406">
            <v>0</v>
          </cell>
          <cell r="IG406">
            <v>0</v>
          </cell>
          <cell r="IH406">
            <v>0</v>
          </cell>
        </row>
        <row r="407">
          <cell r="A407" t="str">
            <v>利用件数_2009年度（H21年度）_主催事業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0</v>
          </cell>
          <cell r="EZ407">
            <v>0</v>
          </cell>
          <cell r="FA407">
            <v>0</v>
          </cell>
          <cell r="FB407">
            <v>0</v>
          </cell>
          <cell r="FC407">
            <v>0</v>
          </cell>
          <cell r="FD407">
            <v>0</v>
          </cell>
          <cell r="FE407">
            <v>0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0</v>
          </cell>
          <cell r="FL407">
            <v>0</v>
          </cell>
          <cell r="FM407">
            <v>0</v>
          </cell>
          <cell r="FN407">
            <v>0</v>
          </cell>
          <cell r="FO407">
            <v>0</v>
          </cell>
          <cell r="FP407">
            <v>0</v>
          </cell>
          <cell r="FQ407">
            <v>0</v>
          </cell>
          <cell r="FR407">
            <v>0</v>
          </cell>
          <cell r="FS407">
            <v>0</v>
          </cell>
          <cell r="FT407">
            <v>0</v>
          </cell>
          <cell r="FU407">
            <v>0</v>
          </cell>
          <cell r="FV407">
            <v>0</v>
          </cell>
          <cell r="FW407">
            <v>0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0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0</v>
          </cell>
          <cell r="GR407">
            <v>0</v>
          </cell>
          <cell r="GS407">
            <v>0</v>
          </cell>
          <cell r="GT407">
            <v>0</v>
          </cell>
          <cell r="GU407">
            <v>0</v>
          </cell>
          <cell r="GV407">
            <v>0</v>
          </cell>
          <cell r="GW407">
            <v>0</v>
          </cell>
          <cell r="GX407">
            <v>0</v>
          </cell>
          <cell r="GY407">
            <v>0</v>
          </cell>
          <cell r="GZ407">
            <v>0</v>
          </cell>
          <cell r="HA407">
            <v>0</v>
          </cell>
          <cell r="HB407">
            <v>0</v>
          </cell>
          <cell r="HC407">
            <v>0</v>
          </cell>
          <cell r="HD407">
            <v>0</v>
          </cell>
          <cell r="HE407">
            <v>0</v>
          </cell>
          <cell r="HF407">
            <v>0</v>
          </cell>
          <cell r="HG407">
            <v>0</v>
          </cell>
          <cell r="HH407">
            <v>0</v>
          </cell>
          <cell r="HI407">
            <v>0</v>
          </cell>
          <cell r="HJ407">
            <v>0</v>
          </cell>
          <cell r="HK407">
            <v>0</v>
          </cell>
          <cell r="HL407">
            <v>0</v>
          </cell>
          <cell r="HM407">
            <v>0</v>
          </cell>
          <cell r="HN407">
            <v>0</v>
          </cell>
          <cell r="HO407">
            <v>0</v>
          </cell>
          <cell r="HP407">
            <v>0</v>
          </cell>
          <cell r="HQ407">
            <v>0</v>
          </cell>
          <cell r="HR407">
            <v>0</v>
          </cell>
          <cell r="HS407">
            <v>0</v>
          </cell>
          <cell r="HT407">
            <v>0</v>
          </cell>
          <cell r="HU407">
            <v>0</v>
          </cell>
          <cell r="HV407">
            <v>0</v>
          </cell>
          <cell r="HW407">
            <v>0</v>
          </cell>
          <cell r="HX407">
            <v>0</v>
          </cell>
          <cell r="HY407">
            <v>0</v>
          </cell>
          <cell r="HZ407">
            <v>0</v>
          </cell>
          <cell r="IA407">
            <v>0</v>
          </cell>
          <cell r="IB407">
            <v>0</v>
          </cell>
          <cell r="IC407">
            <v>0</v>
          </cell>
          <cell r="ID407">
            <v>0</v>
          </cell>
          <cell r="IE407">
            <v>0</v>
          </cell>
          <cell r="IF407">
            <v>0</v>
          </cell>
          <cell r="IG407">
            <v>0</v>
          </cell>
          <cell r="IH407">
            <v>0</v>
          </cell>
        </row>
        <row r="408">
          <cell r="A408" t="str">
            <v>利用件数_2009年度（H21年度）_官庁利用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  <cell r="FH408">
            <v>0</v>
          </cell>
          <cell r="FI408">
            <v>0</v>
          </cell>
          <cell r="FJ408">
            <v>0</v>
          </cell>
          <cell r="FK408">
            <v>0</v>
          </cell>
          <cell r="FL408">
            <v>0</v>
          </cell>
          <cell r="FM408">
            <v>0</v>
          </cell>
          <cell r="FN408">
            <v>0</v>
          </cell>
          <cell r="FO408">
            <v>0</v>
          </cell>
          <cell r="FP408">
            <v>0</v>
          </cell>
          <cell r="FQ408">
            <v>0</v>
          </cell>
          <cell r="FR408">
            <v>0</v>
          </cell>
          <cell r="FS408">
            <v>0</v>
          </cell>
          <cell r="FT408">
            <v>0</v>
          </cell>
          <cell r="FU408">
            <v>0</v>
          </cell>
          <cell r="FV408">
            <v>0</v>
          </cell>
          <cell r="FW408">
            <v>0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0</v>
          </cell>
          <cell r="GG408">
            <v>0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0</v>
          </cell>
          <cell r="GM408">
            <v>0</v>
          </cell>
          <cell r="GN408">
            <v>0</v>
          </cell>
          <cell r="GO408">
            <v>0</v>
          </cell>
          <cell r="GP408">
            <v>0</v>
          </cell>
          <cell r="GQ408">
            <v>0</v>
          </cell>
          <cell r="GR408">
            <v>0</v>
          </cell>
          <cell r="GS408">
            <v>0</v>
          </cell>
          <cell r="GT408">
            <v>0</v>
          </cell>
          <cell r="GU408">
            <v>0</v>
          </cell>
          <cell r="GV408">
            <v>0</v>
          </cell>
          <cell r="GW408">
            <v>0</v>
          </cell>
          <cell r="GX408">
            <v>0</v>
          </cell>
          <cell r="GY408">
            <v>0</v>
          </cell>
          <cell r="GZ408">
            <v>0</v>
          </cell>
          <cell r="HA408">
            <v>0</v>
          </cell>
          <cell r="HB408">
            <v>0</v>
          </cell>
          <cell r="HC408">
            <v>0</v>
          </cell>
          <cell r="HD408">
            <v>0</v>
          </cell>
          <cell r="HE408">
            <v>0</v>
          </cell>
          <cell r="HF408">
            <v>0</v>
          </cell>
          <cell r="HG408">
            <v>0</v>
          </cell>
          <cell r="HH408">
            <v>0</v>
          </cell>
          <cell r="HI408">
            <v>0</v>
          </cell>
          <cell r="HJ408">
            <v>0</v>
          </cell>
          <cell r="HK408">
            <v>0</v>
          </cell>
          <cell r="HL408">
            <v>0</v>
          </cell>
          <cell r="HM408">
            <v>0</v>
          </cell>
          <cell r="HN408">
            <v>0</v>
          </cell>
          <cell r="HO408">
            <v>0</v>
          </cell>
          <cell r="HP408">
            <v>0</v>
          </cell>
          <cell r="HQ408">
            <v>0</v>
          </cell>
          <cell r="HR408">
            <v>0</v>
          </cell>
          <cell r="HS408">
            <v>0</v>
          </cell>
          <cell r="HT408">
            <v>0</v>
          </cell>
          <cell r="HU408">
            <v>0</v>
          </cell>
          <cell r="HV408">
            <v>0</v>
          </cell>
          <cell r="HW408">
            <v>0</v>
          </cell>
          <cell r="HX408">
            <v>0</v>
          </cell>
          <cell r="HY408">
            <v>0</v>
          </cell>
          <cell r="HZ408">
            <v>0</v>
          </cell>
          <cell r="IA408">
            <v>0</v>
          </cell>
          <cell r="IB408">
            <v>0</v>
          </cell>
          <cell r="IC408">
            <v>0</v>
          </cell>
          <cell r="ID408">
            <v>0</v>
          </cell>
          <cell r="IE408">
            <v>0</v>
          </cell>
          <cell r="IF408">
            <v>0</v>
          </cell>
          <cell r="IG408">
            <v>0</v>
          </cell>
          <cell r="IH408">
            <v>0</v>
          </cell>
        </row>
        <row r="409">
          <cell r="A409" t="str">
            <v>利用件数_2009年度（H21年度）_地域利用（団体）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0</v>
          </cell>
          <cell r="FC409">
            <v>0</v>
          </cell>
          <cell r="FD409">
            <v>0</v>
          </cell>
          <cell r="FE409">
            <v>0</v>
          </cell>
          <cell r="FF409">
            <v>0</v>
          </cell>
          <cell r="FG409">
            <v>0</v>
          </cell>
          <cell r="FH409">
            <v>0</v>
          </cell>
          <cell r="FI409">
            <v>0</v>
          </cell>
          <cell r="FJ409">
            <v>0</v>
          </cell>
          <cell r="FK409">
            <v>0</v>
          </cell>
          <cell r="FL409">
            <v>0</v>
          </cell>
          <cell r="FM409">
            <v>0</v>
          </cell>
          <cell r="FN409">
            <v>0</v>
          </cell>
          <cell r="FO409">
            <v>0</v>
          </cell>
          <cell r="FP409">
            <v>0</v>
          </cell>
          <cell r="FQ409">
            <v>0</v>
          </cell>
          <cell r="FR409">
            <v>0</v>
          </cell>
          <cell r="FS409">
            <v>0</v>
          </cell>
          <cell r="FT409">
            <v>0</v>
          </cell>
          <cell r="FU409">
            <v>0</v>
          </cell>
          <cell r="FV409">
            <v>0</v>
          </cell>
          <cell r="FW409">
            <v>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0</v>
          </cell>
          <cell r="GG409">
            <v>0</v>
          </cell>
          <cell r="GH409">
            <v>0</v>
          </cell>
          <cell r="GI409">
            <v>0</v>
          </cell>
          <cell r="GJ409">
            <v>0</v>
          </cell>
          <cell r="GK409">
            <v>0</v>
          </cell>
          <cell r="GL409">
            <v>0</v>
          </cell>
          <cell r="GM409">
            <v>0</v>
          </cell>
          <cell r="GN409">
            <v>0</v>
          </cell>
          <cell r="GO409">
            <v>0</v>
          </cell>
          <cell r="GP409">
            <v>0</v>
          </cell>
          <cell r="GQ409">
            <v>0</v>
          </cell>
          <cell r="GR409">
            <v>0</v>
          </cell>
          <cell r="GS409">
            <v>0</v>
          </cell>
          <cell r="GT409">
            <v>0</v>
          </cell>
          <cell r="GU409">
            <v>0</v>
          </cell>
          <cell r="GV409">
            <v>0</v>
          </cell>
          <cell r="GW409">
            <v>0</v>
          </cell>
          <cell r="GX409">
            <v>0</v>
          </cell>
          <cell r="GY409">
            <v>0</v>
          </cell>
          <cell r="GZ409">
            <v>0</v>
          </cell>
          <cell r="HA409">
            <v>0</v>
          </cell>
          <cell r="HB409">
            <v>0</v>
          </cell>
          <cell r="HC409">
            <v>0</v>
          </cell>
          <cell r="HD409">
            <v>0</v>
          </cell>
          <cell r="HE409">
            <v>0</v>
          </cell>
          <cell r="HF409">
            <v>0</v>
          </cell>
          <cell r="HG409">
            <v>0</v>
          </cell>
          <cell r="HH409">
            <v>0</v>
          </cell>
          <cell r="HI409">
            <v>0</v>
          </cell>
          <cell r="HJ409">
            <v>0</v>
          </cell>
          <cell r="HK409">
            <v>0</v>
          </cell>
          <cell r="HL409">
            <v>0</v>
          </cell>
          <cell r="HM409">
            <v>0</v>
          </cell>
          <cell r="HN409">
            <v>0</v>
          </cell>
          <cell r="HO409">
            <v>0</v>
          </cell>
          <cell r="HP409">
            <v>0</v>
          </cell>
          <cell r="HQ409">
            <v>0</v>
          </cell>
          <cell r="HR409">
            <v>0</v>
          </cell>
          <cell r="HS409">
            <v>0</v>
          </cell>
          <cell r="HT409">
            <v>0</v>
          </cell>
          <cell r="HU409">
            <v>0</v>
          </cell>
          <cell r="HV409">
            <v>0</v>
          </cell>
          <cell r="HW409">
            <v>0</v>
          </cell>
          <cell r="HX409">
            <v>0</v>
          </cell>
          <cell r="HY409">
            <v>0</v>
          </cell>
          <cell r="HZ409">
            <v>0</v>
          </cell>
          <cell r="IA409">
            <v>0</v>
          </cell>
          <cell r="IB409">
            <v>0</v>
          </cell>
          <cell r="IC409">
            <v>0</v>
          </cell>
          <cell r="ID409">
            <v>0</v>
          </cell>
          <cell r="IE409">
            <v>0</v>
          </cell>
          <cell r="IF409">
            <v>0</v>
          </cell>
          <cell r="IG409">
            <v>0</v>
          </cell>
          <cell r="IH409">
            <v>0</v>
          </cell>
        </row>
        <row r="410">
          <cell r="A410" t="str">
            <v>利用件数_2009年度（H21年度）_サークル活動（団体）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0</v>
          </cell>
          <cell r="EX410">
            <v>0</v>
          </cell>
          <cell r="EY410">
            <v>0</v>
          </cell>
          <cell r="EZ410">
            <v>0</v>
          </cell>
          <cell r="FA410">
            <v>0</v>
          </cell>
          <cell r="FB410">
            <v>0</v>
          </cell>
          <cell r="FC410">
            <v>0</v>
          </cell>
          <cell r="FD410">
            <v>0</v>
          </cell>
          <cell r="FE410">
            <v>0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0</v>
          </cell>
          <cell r="FL410">
            <v>0</v>
          </cell>
          <cell r="FM410">
            <v>0</v>
          </cell>
          <cell r="FN410">
            <v>0</v>
          </cell>
          <cell r="FO410">
            <v>0</v>
          </cell>
          <cell r="FP410">
            <v>0</v>
          </cell>
          <cell r="FQ410">
            <v>0</v>
          </cell>
          <cell r="FR410">
            <v>0</v>
          </cell>
          <cell r="FS410">
            <v>0</v>
          </cell>
          <cell r="FT410">
            <v>0</v>
          </cell>
          <cell r="FU410">
            <v>0</v>
          </cell>
          <cell r="FV410">
            <v>0</v>
          </cell>
          <cell r="FW410">
            <v>0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0</v>
          </cell>
          <cell r="GG410">
            <v>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0</v>
          </cell>
          <cell r="GM410">
            <v>0</v>
          </cell>
          <cell r="GN410">
            <v>0</v>
          </cell>
          <cell r="GO410">
            <v>0</v>
          </cell>
          <cell r="GP410">
            <v>0</v>
          </cell>
          <cell r="GQ410">
            <v>0</v>
          </cell>
          <cell r="GR410">
            <v>0</v>
          </cell>
          <cell r="GS410">
            <v>0</v>
          </cell>
          <cell r="GT410">
            <v>0</v>
          </cell>
          <cell r="GU410">
            <v>0</v>
          </cell>
          <cell r="GV410">
            <v>0</v>
          </cell>
          <cell r="GW410">
            <v>0</v>
          </cell>
          <cell r="GX410">
            <v>0</v>
          </cell>
          <cell r="GY410">
            <v>0</v>
          </cell>
          <cell r="GZ410">
            <v>0</v>
          </cell>
          <cell r="HA410">
            <v>0</v>
          </cell>
          <cell r="HB410">
            <v>0</v>
          </cell>
          <cell r="HC410">
            <v>0</v>
          </cell>
          <cell r="HD410">
            <v>0</v>
          </cell>
          <cell r="HE410">
            <v>0</v>
          </cell>
          <cell r="HF410">
            <v>0</v>
          </cell>
          <cell r="HG410">
            <v>0</v>
          </cell>
          <cell r="HH410">
            <v>0</v>
          </cell>
          <cell r="HI410">
            <v>0</v>
          </cell>
          <cell r="HJ410">
            <v>0</v>
          </cell>
          <cell r="HK410">
            <v>0</v>
          </cell>
          <cell r="HL410">
            <v>0</v>
          </cell>
          <cell r="HM410">
            <v>0</v>
          </cell>
          <cell r="HN410">
            <v>0</v>
          </cell>
          <cell r="HO410">
            <v>0</v>
          </cell>
          <cell r="HP410">
            <v>0</v>
          </cell>
          <cell r="HQ410">
            <v>0</v>
          </cell>
          <cell r="HR410">
            <v>0</v>
          </cell>
          <cell r="HS410">
            <v>0</v>
          </cell>
          <cell r="HT410">
            <v>0</v>
          </cell>
          <cell r="HU410">
            <v>0</v>
          </cell>
          <cell r="HV410">
            <v>0</v>
          </cell>
          <cell r="HW410">
            <v>0</v>
          </cell>
          <cell r="HX410">
            <v>0</v>
          </cell>
          <cell r="HY410">
            <v>0</v>
          </cell>
          <cell r="HZ410">
            <v>0</v>
          </cell>
          <cell r="IA410">
            <v>0</v>
          </cell>
          <cell r="IB410">
            <v>0</v>
          </cell>
          <cell r="IC410">
            <v>0</v>
          </cell>
          <cell r="ID410">
            <v>0</v>
          </cell>
          <cell r="IE410">
            <v>0</v>
          </cell>
          <cell r="IF410">
            <v>0</v>
          </cell>
          <cell r="IG410">
            <v>0</v>
          </cell>
          <cell r="IH410">
            <v>0</v>
          </cell>
        </row>
        <row r="411">
          <cell r="A411" t="str">
            <v>利用件数_2009年度（H21年度）_一般利用（個人）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0</v>
          </cell>
          <cell r="EZ411">
            <v>0</v>
          </cell>
          <cell r="FA411">
            <v>0</v>
          </cell>
          <cell r="FB411">
            <v>0</v>
          </cell>
          <cell r="FC411">
            <v>0</v>
          </cell>
          <cell r="FD411">
            <v>0</v>
          </cell>
          <cell r="FE411">
            <v>0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0</v>
          </cell>
          <cell r="FK411">
            <v>0</v>
          </cell>
          <cell r="FL411">
            <v>0</v>
          </cell>
          <cell r="FM411">
            <v>0</v>
          </cell>
          <cell r="FN411">
            <v>0</v>
          </cell>
          <cell r="FO411">
            <v>0</v>
          </cell>
          <cell r="FP411">
            <v>0</v>
          </cell>
          <cell r="FQ411">
            <v>0</v>
          </cell>
          <cell r="FR411">
            <v>0</v>
          </cell>
          <cell r="FS411">
            <v>0</v>
          </cell>
          <cell r="FT411">
            <v>0</v>
          </cell>
          <cell r="FU411">
            <v>0</v>
          </cell>
          <cell r="FV411">
            <v>0</v>
          </cell>
          <cell r="FW411">
            <v>0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0</v>
          </cell>
          <cell r="GG411">
            <v>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0</v>
          </cell>
          <cell r="GM411">
            <v>0</v>
          </cell>
          <cell r="GN411">
            <v>0</v>
          </cell>
          <cell r="GO411">
            <v>0</v>
          </cell>
          <cell r="GP411">
            <v>0</v>
          </cell>
          <cell r="GQ411">
            <v>0</v>
          </cell>
          <cell r="GR411">
            <v>0</v>
          </cell>
          <cell r="GS411">
            <v>0</v>
          </cell>
          <cell r="GT411">
            <v>0</v>
          </cell>
          <cell r="GU411">
            <v>0</v>
          </cell>
          <cell r="GV411">
            <v>0</v>
          </cell>
          <cell r="GW411">
            <v>0</v>
          </cell>
          <cell r="GX411">
            <v>0</v>
          </cell>
          <cell r="GY411">
            <v>0</v>
          </cell>
          <cell r="GZ411">
            <v>0</v>
          </cell>
          <cell r="HA411">
            <v>0</v>
          </cell>
          <cell r="HB411">
            <v>0</v>
          </cell>
          <cell r="HC411">
            <v>0</v>
          </cell>
          <cell r="HD411">
            <v>0</v>
          </cell>
          <cell r="HE411">
            <v>0</v>
          </cell>
          <cell r="HF411">
            <v>0</v>
          </cell>
          <cell r="HG411">
            <v>0</v>
          </cell>
          <cell r="HH411">
            <v>0</v>
          </cell>
          <cell r="HI411">
            <v>0</v>
          </cell>
          <cell r="HJ411">
            <v>0</v>
          </cell>
          <cell r="HK411">
            <v>0</v>
          </cell>
          <cell r="HL411">
            <v>0</v>
          </cell>
          <cell r="HM411">
            <v>0</v>
          </cell>
          <cell r="HN411">
            <v>0</v>
          </cell>
          <cell r="HO411">
            <v>0</v>
          </cell>
          <cell r="HP411">
            <v>0</v>
          </cell>
          <cell r="HQ411">
            <v>0</v>
          </cell>
          <cell r="HR411">
            <v>0</v>
          </cell>
          <cell r="HS411">
            <v>0</v>
          </cell>
          <cell r="HT411">
            <v>0</v>
          </cell>
          <cell r="HU411">
            <v>0</v>
          </cell>
          <cell r="HV411">
            <v>0</v>
          </cell>
          <cell r="HW411">
            <v>0</v>
          </cell>
          <cell r="HX411">
            <v>0</v>
          </cell>
          <cell r="HY411">
            <v>0</v>
          </cell>
          <cell r="HZ411">
            <v>0</v>
          </cell>
          <cell r="IA411">
            <v>0</v>
          </cell>
          <cell r="IB411">
            <v>0</v>
          </cell>
          <cell r="IC411">
            <v>0</v>
          </cell>
          <cell r="ID411">
            <v>0</v>
          </cell>
          <cell r="IE411">
            <v>0</v>
          </cell>
          <cell r="IF411">
            <v>0</v>
          </cell>
          <cell r="IG411">
            <v>0</v>
          </cell>
          <cell r="IH411">
            <v>0</v>
          </cell>
        </row>
        <row r="412">
          <cell r="A412" t="str">
            <v>利用件数_2009年度（H21年度）_その他（　　　　　）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0</v>
          </cell>
          <cell r="EZ412">
            <v>0</v>
          </cell>
          <cell r="FA412">
            <v>0</v>
          </cell>
          <cell r="FB412">
            <v>0</v>
          </cell>
          <cell r="FC412">
            <v>0</v>
          </cell>
          <cell r="FD412">
            <v>0</v>
          </cell>
          <cell r="FE412">
            <v>0</v>
          </cell>
          <cell r="FF412">
            <v>0</v>
          </cell>
          <cell r="FG412">
            <v>0</v>
          </cell>
          <cell r="FH412">
            <v>0</v>
          </cell>
          <cell r="FI412">
            <v>0</v>
          </cell>
          <cell r="FJ412">
            <v>0</v>
          </cell>
          <cell r="FK412">
            <v>0</v>
          </cell>
          <cell r="FL412">
            <v>0</v>
          </cell>
          <cell r="FM412">
            <v>0</v>
          </cell>
          <cell r="FN412">
            <v>0</v>
          </cell>
          <cell r="FO412">
            <v>0</v>
          </cell>
          <cell r="FP412">
            <v>0</v>
          </cell>
          <cell r="FQ412">
            <v>0</v>
          </cell>
          <cell r="FR412">
            <v>0</v>
          </cell>
          <cell r="FS412">
            <v>0</v>
          </cell>
          <cell r="FT412">
            <v>0</v>
          </cell>
          <cell r="FU412">
            <v>0</v>
          </cell>
          <cell r="FV412">
            <v>0</v>
          </cell>
          <cell r="FW412">
            <v>0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>
            <v>0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0</v>
          </cell>
          <cell r="GM412">
            <v>0</v>
          </cell>
          <cell r="GN412">
            <v>0</v>
          </cell>
          <cell r="GO412">
            <v>0</v>
          </cell>
          <cell r="GP412">
            <v>0</v>
          </cell>
          <cell r="GQ412">
            <v>0</v>
          </cell>
          <cell r="GR412">
            <v>0</v>
          </cell>
          <cell r="GS412">
            <v>0</v>
          </cell>
          <cell r="GT412">
            <v>0</v>
          </cell>
          <cell r="GU412">
            <v>0</v>
          </cell>
          <cell r="GV412">
            <v>0</v>
          </cell>
          <cell r="GW412">
            <v>0</v>
          </cell>
          <cell r="GX412">
            <v>0</v>
          </cell>
          <cell r="GY412">
            <v>0</v>
          </cell>
          <cell r="GZ412">
            <v>0</v>
          </cell>
          <cell r="HA412">
            <v>0</v>
          </cell>
          <cell r="HB412">
            <v>0</v>
          </cell>
          <cell r="HC412">
            <v>0</v>
          </cell>
          <cell r="HD412">
            <v>0</v>
          </cell>
          <cell r="HE412">
            <v>0</v>
          </cell>
          <cell r="HF412">
            <v>0</v>
          </cell>
          <cell r="HG412">
            <v>0</v>
          </cell>
          <cell r="HH412">
            <v>0</v>
          </cell>
          <cell r="HI412">
            <v>0</v>
          </cell>
          <cell r="HJ412">
            <v>0</v>
          </cell>
          <cell r="HK412">
            <v>0</v>
          </cell>
          <cell r="HL412">
            <v>0</v>
          </cell>
          <cell r="HM412">
            <v>0</v>
          </cell>
          <cell r="HN412">
            <v>0</v>
          </cell>
          <cell r="HO412">
            <v>0</v>
          </cell>
          <cell r="HP412">
            <v>0</v>
          </cell>
          <cell r="HQ412">
            <v>0</v>
          </cell>
          <cell r="HR412">
            <v>0</v>
          </cell>
          <cell r="HS412">
            <v>0</v>
          </cell>
          <cell r="HT412">
            <v>0</v>
          </cell>
          <cell r="HU412">
            <v>0</v>
          </cell>
          <cell r="HV412">
            <v>0</v>
          </cell>
          <cell r="HW412">
            <v>0</v>
          </cell>
          <cell r="HX412">
            <v>0</v>
          </cell>
          <cell r="HY412">
            <v>0</v>
          </cell>
          <cell r="HZ412">
            <v>0</v>
          </cell>
          <cell r="IA412">
            <v>0</v>
          </cell>
          <cell r="IB412">
            <v>0</v>
          </cell>
          <cell r="IC412">
            <v>0</v>
          </cell>
          <cell r="ID412">
            <v>0</v>
          </cell>
          <cell r="IE412">
            <v>0</v>
          </cell>
          <cell r="IF412">
            <v>0</v>
          </cell>
          <cell r="IG412">
            <v>0</v>
          </cell>
          <cell r="IH412">
            <v>0</v>
          </cell>
        </row>
        <row r="413">
          <cell r="A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  <cell r="EZ413">
            <v>0</v>
          </cell>
          <cell r="FA413">
            <v>0</v>
          </cell>
          <cell r="FB413">
            <v>0</v>
          </cell>
          <cell r="FC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0</v>
          </cell>
          <cell r="FK413">
            <v>0</v>
          </cell>
          <cell r="FL413">
            <v>0</v>
          </cell>
          <cell r="FM413">
            <v>0</v>
          </cell>
          <cell r="FN413">
            <v>0</v>
          </cell>
          <cell r="FO413">
            <v>0</v>
          </cell>
          <cell r="FP413">
            <v>0</v>
          </cell>
          <cell r="FQ413">
            <v>0</v>
          </cell>
          <cell r="FR413">
            <v>0</v>
          </cell>
          <cell r="FS413">
            <v>0</v>
          </cell>
          <cell r="FT413">
            <v>0</v>
          </cell>
          <cell r="FU413">
            <v>0</v>
          </cell>
          <cell r="FV413">
            <v>0</v>
          </cell>
          <cell r="FW413">
            <v>0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0</v>
          </cell>
          <cell r="GG413">
            <v>0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0</v>
          </cell>
          <cell r="GM413">
            <v>0</v>
          </cell>
          <cell r="GN413">
            <v>0</v>
          </cell>
          <cell r="GO413">
            <v>0</v>
          </cell>
          <cell r="GP413">
            <v>0</v>
          </cell>
          <cell r="GQ413">
            <v>0</v>
          </cell>
          <cell r="GR413">
            <v>0</v>
          </cell>
          <cell r="GS413">
            <v>0</v>
          </cell>
          <cell r="GT413">
            <v>0</v>
          </cell>
          <cell r="GU413">
            <v>0</v>
          </cell>
          <cell r="GV413">
            <v>0</v>
          </cell>
          <cell r="GW413">
            <v>0</v>
          </cell>
          <cell r="GX413">
            <v>0</v>
          </cell>
          <cell r="GY413">
            <v>0</v>
          </cell>
          <cell r="GZ413">
            <v>0</v>
          </cell>
          <cell r="HA413">
            <v>0</v>
          </cell>
          <cell r="HB413">
            <v>0</v>
          </cell>
          <cell r="HC413">
            <v>0</v>
          </cell>
          <cell r="HD413">
            <v>0</v>
          </cell>
          <cell r="HE413">
            <v>0</v>
          </cell>
          <cell r="HF413">
            <v>0</v>
          </cell>
          <cell r="HG413">
            <v>0</v>
          </cell>
          <cell r="HH413">
            <v>0</v>
          </cell>
          <cell r="HI413">
            <v>0</v>
          </cell>
          <cell r="HJ413">
            <v>0</v>
          </cell>
          <cell r="HK413">
            <v>0</v>
          </cell>
          <cell r="HL413">
            <v>0</v>
          </cell>
          <cell r="HM413">
            <v>0</v>
          </cell>
          <cell r="HN413">
            <v>0</v>
          </cell>
          <cell r="HO413">
            <v>0</v>
          </cell>
          <cell r="HP413">
            <v>0</v>
          </cell>
          <cell r="HQ413">
            <v>0</v>
          </cell>
          <cell r="HR413">
            <v>0</v>
          </cell>
          <cell r="HS413">
            <v>0</v>
          </cell>
          <cell r="HT413">
            <v>0</v>
          </cell>
          <cell r="HU413">
            <v>0</v>
          </cell>
          <cell r="HV413">
            <v>0</v>
          </cell>
          <cell r="HW413">
            <v>0</v>
          </cell>
          <cell r="HX413">
            <v>0</v>
          </cell>
          <cell r="HY413">
            <v>0</v>
          </cell>
          <cell r="HZ413">
            <v>0</v>
          </cell>
          <cell r="IA413">
            <v>0</v>
          </cell>
          <cell r="IB413">
            <v>0</v>
          </cell>
          <cell r="IC413">
            <v>0</v>
          </cell>
          <cell r="ID413">
            <v>0</v>
          </cell>
          <cell r="IE413">
            <v>0</v>
          </cell>
          <cell r="IF413">
            <v>0</v>
          </cell>
          <cell r="IG413">
            <v>0</v>
          </cell>
          <cell r="IH413">
            <v>0</v>
          </cell>
        </row>
        <row r="414">
          <cell r="A414" t="str">
            <v>推移_データ出展・備考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  <cell r="ER414">
            <v>0</v>
          </cell>
          <cell r="ES414">
            <v>0</v>
          </cell>
          <cell r="ET414">
            <v>0</v>
          </cell>
          <cell r="EU414">
            <v>0</v>
          </cell>
          <cell r="EV414">
            <v>0</v>
          </cell>
          <cell r="EW414">
            <v>0</v>
          </cell>
          <cell r="EX414">
            <v>0</v>
          </cell>
          <cell r="EY414">
            <v>0</v>
          </cell>
          <cell r="EZ414">
            <v>0</v>
          </cell>
          <cell r="FA414">
            <v>0</v>
          </cell>
          <cell r="FB414">
            <v>0</v>
          </cell>
          <cell r="FC414">
            <v>0</v>
          </cell>
          <cell r="FD414">
            <v>0</v>
          </cell>
          <cell r="FE414">
            <v>0</v>
          </cell>
          <cell r="FF414">
            <v>0</v>
          </cell>
          <cell r="FG414">
            <v>0</v>
          </cell>
          <cell r="FH414">
            <v>0</v>
          </cell>
          <cell r="FI414">
            <v>0</v>
          </cell>
          <cell r="FJ414">
            <v>0</v>
          </cell>
          <cell r="FK414">
            <v>0</v>
          </cell>
          <cell r="FL414">
            <v>0</v>
          </cell>
          <cell r="FM414">
            <v>0</v>
          </cell>
          <cell r="FN414">
            <v>0</v>
          </cell>
          <cell r="FO414">
            <v>0</v>
          </cell>
          <cell r="FP414">
            <v>0</v>
          </cell>
          <cell r="FQ414">
            <v>0</v>
          </cell>
          <cell r="FR414">
            <v>0</v>
          </cell>
          <cell r="FS414">
            <v>0</v>
          </cell>
          <cell r="FT414">
            <v>0</v>
          </cell>
          <cell r="FU414">
            <v>0</v>
          </cell>
          <cell r="FV414">
            <v>0</v>
          </cell>
          <cell r="FW414">
            <v>0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0</v>
          </cell>
          <cell r="GG414">
            <v>0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0</v>
          </cell>
          <cell r="GM414">
            <v>0</v>
          </cell>
          <cell r="GN414">
            <v>0</v>
          </cell>
          <cell r="GO414">
            <v>0</v>
          </cell>
          <cell r="GP414">
            <v>0</v>
          </cell>
          <cell r="GQ414">
            <v>0</v>
          </cell>
          <cell r="GR414">
            <v>0</v>
          </cell>
          <cell r="GS414">
            <v>0</v>
          </cell>
          <cell r="GT414">
            <v>0</v>
          </cell>
          <cell r="GU414">
            <v>0</v>
          </cell>
          <cell r="GV414">
            <v>0</v>
          </cell>
          <cell r="GW414">
            <v>0</v>
          </cell>
          <cell r="GX414">
            <v>0</v>
          </cell>
          <cell r="GY414">
            <v>0</v>
          </cell>
          <cell r="GZ414">
            <v>0</v>
          </cell>
          <cell r="HA414">
            <v>0</v>
          </cell>
          <cell r="HB414">
            <v>0</v>
          </cell>
          <cell r="HC414">
            <v>0</v>
          </cell>
          <cell r="HD414">
            <v>0</v>
          </cell>
          <cell r="HE414">
            <v>0</v>
          </cell>
          <cell r="HF414">
            <v>0</v>
          </cell>
          <cell r="HG414">
            <v>0</v>
          </cell>
          <cell r="HH414">
            <v>0</v>
          </cell>
          <cell r="HI414">
            <v>0</v>
          </cell>
          <cell r="HJ414">
            <v>0</v>
          </cell>
          <cell r="HK414">
            <v>0</v>
          </cell>
          <cell r="HL414">
            <v>0</v>
          </cell>
          <cell r="HM414">
            <v>0</v>
          </cell>
          <cell r="HN414">
            <v>0</v>
          </cell>
          <cell r="HO414">
            <v>0</v>
          </cell>
          <cell r="HP414">
            <v>0</v>
          </cell>
          <cell r="HQ414">
            <v>0</v>
          </cell>
          <cell r="HR414">
            <v>0</v>
          </cell>
          <cell r="HS414">
            <v>0</v>
          </cell>
          <cell r="HT414">
            <v>0</v>
          </cell>
          <cell r="HU414">
            <v>0</v>
          </cell>
          <cell r="HV414">
            <v>0</v>
          </cell>
          <cell r="HW414">
            <v>0</v>
          </cell>
          <cell r="HX414">
            <v>0</v>
          </cell>
          <cell r="HY414">
            <v>0</v>
          </cell>
          <cell r="HZ414">
            <v>0</v>
          </cell>
          <cell r="IA414">
            <v>0</v>
          </cell>
          <cell r="IB414">
            <v>0</v>
          </cell>
          <cell r="IC414">
            <v>0</v>
          </cell>
          <cell r="ID414">
            <v>0</v>
          </cell>
          <cell r="IE414">
            <v>0</v>
          </cell>
          <cell r="IF414">
            <v>0</v>
          </cell>
          <cell r="IG414">
            <v>0</v>
          </cell>
          <cell r="IH414">
            <v>0</v>
          </cell>
        </row>
        <row r="415">
          <cell r="A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0</v>
          </cell>
          <cell r="EX415">
            <v>0</v>
          </cell>
          <cell r="EY415">
            <v>0</v>
          </cell>
          <cell r="EZ415">
            <v>0</v>
          </cell>
          <cell r="FA415">
            <v>0</v>
          </cell>
          <cell r="FB415">
            <v>0</v>
          </cell>
          <cell r="FC415">
            <v>0</v>
          </cell>
          <cell r="FD415">
            <v>0</v>
          </cell>
          <cell r="FE415">
            <v>0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0</v>
          </cell>
          <cell r="FK415">
            <v>0</v>
          </cell>
          <cell r="FL415">
            <v>0</v>
          </cell>
          <cell r="FM415">
            <v>0</v>
          </cell>
          <cell r="FN415">
            <v>0</v>
          </cell>
          <cell r="FO415">
            <v>0</v>
          </cell>
          <cell r="FP415">
            <v>0</v>
          </cell>
          <cell r="FQ415">
            <v>0</v>
          </cell>
          <cell r="FR415">
            <v>0</v>
          </cell>
          <cell r="FS415">
            <v>0</v>
          </cell>
          <cell r="FT415">
            <v>0</v>
          </cell>
          <cell r="FU415">
            <v>0</v>
          </cell>
          <cell r="FV415">
            <v>0</v>
          </cell>
          <cell r="FW415">
            <v>0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0</v>
          </cell>
          <cell r="GG415">
            <v>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0</v>
          </cell>
          <cell r="GM415">
            <v>0</v>
          </cell>
          <cell r="GN415">
            <v>0</v>
          </cell>
          <cell r="GO415">
            <v>0</v>
          </cell>
          <cell r="GP415">
            <v>0</v>
          </cell>
          <cell r="GQ415">
            <v>0</v>
          </cell>
          <cell r="GR415">
            <v>0</v>
          </cell>
          <cell r="GS415">
            <v>0</v>
          </cell>
          <cell r="GT415">
            <v>0</v>
          </cell>
          <cell r="GU415">
            <v>0</v>
          </cell>
          <cell r="GV415">
            <v>0</v>
          </cell>
          <cell r="GW415">
            <v>0</v>
          </cell>
          <cell r="GX415">
            <v>0</v>
          </cell>
          <cell r="GY415">
            <v>0</v>
          </cell>
          <cell r="GZ415">
            <v>0</v>
          </cell>
          <cell r="HA415">
            <v>0</v>
          </cell>
          <cell r="HB415">
            <v>0</v>
          </cell>
          <cell r="HC415">
            <v>0</v>
          </cell>
          <cell r="HD415">
            <v>0</v>
          </cell>
          <cell r="HE415">
            <v>0</v>
          </cell>
          <cell r="HF415">
            <v>0</v>
          </cell>
          <cell r="HG415">
            <v>0</v>
          </cell>
          <cell r="HH415">
            <v>0</v>
          </cell>
          <cell r="HI415">
            <v>0</v>
          </cell>
          <cell r="HJ415">
            <v>0</v>
          </cell>
          <cell r="HK415">
            <v>0</v>
          </cell>
          <cell r="HL415">
            <v>0</v>
          </cell>
          <cell r="HM415">
            <v>0</v>
          </cell>
          <cell r="HN415">
            <v>0</v>
          </cell>
          <cell r="HO415">
            <v>0</v>
          </cell>
          <cell r="HP415">
            <v>0</v>
          </cell>
          <cell r="HQ415">
            <v>0</v>
          </cell>
          <cell r="HR415">
            <v>0</v>
          </cell>
          <cell r="HS415">
            <v>0</v>
          </cell>
          <cell r="HT415">
            <v>0</v>
          </cell>
          <cell r="HU415">
            <v>0</v>
          </cell>
          <cell r="HV415">
            <v>0</v>
          </cell>
          <cell r="HW415">
            <v>0</v>
          </cell>
          <cell r="HX415">
            <v>0</v>
          </cell>
          <cell r="HY415">
            <v>0</v>
          </cell>
          <cell r="HZ415">
            <v>0</v>
          </cell>
          <cell r="IA415">
            <v>0</v>
          </cell>
          <cell r="IB415">
            <v>0</v>
          </cell>
          <cell r="IC415">
            <v>0</v>
          </cell>
          <cell r="ID415">
            <v>0</v>
          </cell>
          <cell r="IE415">
            <v>0</v>
          </cell>
          <cell r="IF415">
            <v>0</v>
          </cell>
          <cell r="IG415">
            <v>0</v>
          </cell>
          <cell r="IH415">
            <v>0</v>
          </cell>
        </row>
        <row r="416">
          <cell r="A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  <cell r="EZ416">
            <v>0</v>
          </cell>
          <cell r="FA416">
            <v>0</v>
          </cell>
          <cell r="FB416">
            <v>0</v>
          </cell>
          <cell r="FC416">
            <v>0</v>
          </cell>
          <cell r="FD416">
            <v>0</v>
          </cell>
          <cell r="FE416">
            <v>0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M416">
            <v>0</v>
          </cell>
          <cell r="FN416">
            <v>0</v>
          </cell>
          <cell r="FO416">
            <v>0</v>
          </cell>
          <cell r="FP416">
            <v>0</v>
          </cell>
          <cell r="FQ416">
            <v>0</v>
          </cell>
          <cell r="FR416">
            <v>0</v>
          </cell>
          <cell r="FS416">
            <v>0</v>
          </cell>
          <cell r="FT416">
            <v>0</v>
          </cell>
          <cell r="FU416">
            <v>0</v>
          </cell>
          <cell r="FV416">
            <v>0</v>
          </cell>
          <cell r="FW416">
            <v>0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0</v>
          </cell>
          <cell r="GG416">
            <v>0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0</v>
          </cell>
          <cell r="GM416">
            <v>0</v>
          </cell>
          <cell r="GN416">
            <v>0</v>
          </cell>
          <cell r="GO416">
            <v>0</v>
          </cell>
          <cell r="GP416">
            <v>0</v>
          </cell>
          <cell r="GQ416">
            <v>0</v>
          </cell>
          <cell r="GR416">
            <v>0</v>
          </cell>
          <cell r="GS416">
            <v>0</v>
          </cell>
          <cell r="GT416">
            <v>0</v>
          </cell>
          <cell r="GU416">
            <v>0</v>
          </cell>
          <cell r="GV416">
            <v>0</v>
          </cell>
          <cell r="GW416">
            <v>0</v>
          </cell>
          <cell r="GX416">
            <v>0</v>
          </cell>
          <cell r="GY416">
            <v>0</v>
          </cell>
          <cell r="GZ416">
            <v>0</v>
          </cell>
          <cell r="HA416">
            <v>0</v>
          </cell>
          <cell r="HB416">
            <v>0</v>
          </cell>
          <cell r="HC416">
            <v>0</v>
          </cell>
          <cell r="HD416">
            <v>0</v>
          </cell>
          <cell r="HE416">
            <v>0</v>
          </cell>
          <cell r="HF416">
            <v>0</v>
          </cell>
          <cell r="HG416">
            <v>0</v>
          </cell>
          <cell r="HH416">
            <v>0</v>
          </cell>
          <cell r="HI416">
            <v>0</v>
          </cell>
          <cell r="HJ416">
            <v>0</v>
          </cell>
          <cell r="HK416">
            <v>0</v>
          </cell>
          <cell r="HL416">
            <v>0</v>
          </cell>
          <cell r="HM416">
            <v>0</v>
          </cell>
          <cell r="HN416">
            <v>0</v>
          </cell>
          <cell r="HO416">
            <v>0</v>
          </cell>
          <cell r="HP416">
            <v>0</v>
          </cell>
          <cell r="HQ416">
            <v>0</v>
          </cell>
          <cell r="HR416">
            <v>0</v>
          </cell>
          <cell r="HS416">
            <v>0</v>
          </cell>
          <cell r="HT416">
            <v>0</v>
          </cell>
          <cell r="HU416">
            <v>0</v>
          </cell>
          <cell r="HV416">
            <v>0</v>
          </cell>
          <cell r="HW416">
            <v>0</v>
          </cell>
          <cell r="HX416">
            <v>0</v>
          </cell>
          <cell r="HY416">
            <v>0</v>
          </cell>
          <cell r="HZ416">
            <v>0</v>
          </cell>
          <cell r="IA416">
            <v>0</v>
          </cell>
          <cell r="IB416">
            <v>0</v>
          </cell>
          <cell r="IC416">
            <v>0</v>
          </cell>
          <cell r="ID416">
            <v>0</v>
          </cell>
          <cell r="IE416">
            <v>0</v>
          </cell>
          <cell r="IF416">
            <v>0</v>
          </cell>
          <cell r="IG416">
            <v>0</v>
          </cell>
          <cell r="IH416">
            <v>0</v>
          </cell>
        </row>
        <row r="417">
          <cell r="A417" t="str">
            <v>市外からの利用者数_市外１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  <cell r="EZ417">
            <v>0</v>
          </cell>
          <cell r="FA417">
            <v>0</v>
          </cell>
          <cell r="FB417">
            <v>0</v>
          </cell>
          <cell r="FC417">
            <v>0</v>
          </cell>
          <cell r="FD417">
            <v>0</v>
          </cell>
          <cell r="FE417">
            <v>0</v>
          </cell>
          <cell r="FF417">
            <v>0</v>
          </cell>
          <cell r="FG417">
            <v>0</v>
          </cell>
          <cell r="FH417">
            <v>0</v>
          </cell>
          <cell r="FI417">
            <v>0</v>
          </cell>
          <cell r="FJ417">
            <v>0</v>
          </cell>
          <cell r="FK417">
            <v>0</v>
          </cell>
          <cell r="FL417">
            <v>0</v>
          </cell>
          <cell r="FM417">
            <v>0</v>
          </cell>
          <cell r="FN417">
            <v>0</v>
          </cell>
          <cell r="FO417">
            <v>0</v>
          </cell>
          <cell r="FP417">
            <v>0</v>
          </cell>
          <cell r="FQ417">
            <v>0</v>
          </cell>
          <cell r="FR417">
            <v>0</v>
          </cell>
          <cell r="FS417">
            <v>0</v>
          </cell>
          <cell r="FT417">
            <v>0</v>
          </cell>
          <cell r="FU417">
            <v>0</v>
          </cell>
          <cell r="FV417">
            <v>0</v>
          </cell>
          <cell r="FW417">
            <v>0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0</v>
          </cell>
          <cell r="GG417">
            <v>0</v>
          </cell>
          <cell r="GH417">
            <v>0</v>
          </cell>
          <cell r="GI417">
            <v>0</v>
          </cell>
          <cell r="GJ417">
            <v>0</v>
          </cell>
          <cell r="GK417">
            <v>0</v>
          </cell>
          <cell r="GL417">
            <v>0</v>
          </cell>
          <cell r="GM417">
            <v>0</v>
          </cell>
          <cell r="GN417">
            <v>0</v>
          </cell>
          <cell r="GO417">
            <v>0</v>
          </cell>
          <cell r="GP417">
            <v>0</v>
          </cell>
          <cell r="GQ417">
            <v>0</v>
          </cell>
          <cell r="GR417">
            <v>0</v>
          </cell>
          <cell r="GS417">
            <v>0</v>
          </cell>
          <cell r="GT417">
            <v>0</v>
          </cell>
          <cell r="GU417">
            <v>0</v>
          </cell>
          <cell r="GV417">
            <v>0</v>
          </cell>
          <cell r="GW417">
            <v>0</v>
          </cell>
          <cell r="GX417">
            <v>0</v>
          </cell>
          <cell r="GY417">
            <v>0</v>
          </cell>
          <cell r="GZ417">
            <v>0</v>
          </cell>
          <cell r="HA417">
            <v>0</v>
          </cell>
          <cell r="HB417">
            <v>0</v>
          </cell>
          <cell r="HC417">
            <v>0</v>
          </cell>
          <cell r="HD417">
            <v>0</v>
          </cell>
          <cell r="HE417">
            <v>0</v>
          </cell>
          <cell r="HF417">
            <v>0</v>
          </cell>
          <cell r="HG417">
            <v>0</v>
          </cell>
          <cell r="HH417">
            <v>0</v>
          </cell>
          <cell r="HI417">
            <v>0</v>
          </cell>
          <cell r="HJ417">
            <v>0</v>
          </cell>
          <cell r="HK417">
            <v>0</v>
          </cell>
          <cell r="HL417">
            <v>0</v>
          </cell>
          <cell r="HM417">
            <v>0</v>
          </cell>
          <cell r="HN417">
            <v>0</v>
          </cell>
          <cell r="HO417">
            <v>0</v>
          </cell>
          <cell r="HP417">
            <v>0</v>
          </cell>
          <cell r="HQ417">
            <v>0</v>
          </cell>
          <cell r="HR417">
            <v>0</v>
          </cell>
          <cell r="HS417">
            <v>0</v>
          </cell>
          <cell r="HT417">
            <v>0</v>
          </cell>
          <cell r="HU417">
            <v>0</v>
          </cell>
          <cell r="HV417">
            <v>0</v>
          </cell>
          <cell r="HW417">
            <v>0</v>
          </cell>
          <cell r="HX417">
            <v>0</v>
          </cell>
          <cell r="HY417">
            <v>0</v>
          </cell>
          <cell r="HZ417">
            <v>0</v>
          </cell>
          <cell r="IA417">
            <v>0</v>
          </cell>
          <cell r="IB417">
            <v>0</v>
          </cell>
          <cell r="IC417">
            <v>0</v>
          </cell>
          <cell r="ID417">
            <v>0</v>
          </cell>
          <cell r="IE417">
            <v>0</v>
          </cell>
          <cell r="IF417">
            <v>0</v>
          </cell>
          <cell r="IG417">
            <v>0</v>
          </cell>
          <cell r="IH417">
            <v>0</v>
          </cell>
        </row>
        <row r="418">
          <cell r="A418" t="str">
            <v>市外からの利用者数_市外２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0</v>
          </cell>
          <cell r="EX418">
            <v>0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D418">
            <v>0</v>
          </cell>
          <cell r="FE418">
            <v>0</v>
          </cell>
          <cell r="FF418">
            <v>0</v>
          </cell>
          <cell r="FG418">
            <v>0</v>
          </cell>
          <cell r="FH418">
            <v>0</v>
          </cell>
          <cell r="FI418">
            <v>0</v>
          </cell>
          <cell r="FJ418">
            <v>0</v>
          </cell>
          <cell r="FK418">
            <v>0</v>
          </cell>
          <cell r="FL418">
            <v>0</v>
          </cell>
          <cell r="FM418">
            <v>0</v>
          </cell>
          <cell r="FN418">
            <v>0</v>
          </cell>
          <cell r="FO418">
            <v>0</v>
          </cell>
          <cell r="FP418">
            <v>0</v>
          </cell>
          <cell r="FQ418">
            <v>0</v>
          </cell>
          <cell r="FR418">
            <v>0</v>
          </cell>
          <cell r="FS418">
            <v>0</v>
          </cell>
          <cell r="FT418">
            <v>0</v>
          </cell>
          <cell r="FU418">
            <v>0</v>
          </cell>
          <cell r="FV418">
            <v>0</v>
          </cell>
          <cell r="FW418">
            <v>0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H418">
            <v>0</v>
          </cell>
          <cell r="GI418">
            <v>0</v>
          </cell>
          <cell r="GJ418">
            <v>0</v>
          </cell>
          <cell r="GK418">
            <v>0</v>
          </cell>
          <cell r="GL418">
            <v>0</v>
          </cell>
          <cell r="GM418">
            <v>0</v>
          </cell>
          <cell r="GN418">
            <v>0</v>
          </cell>
          <cell r="GO418">
            <v>0</v>
          </cell>
          <cell r="GP418">
            <v>0</v>
          </cell>
          <cell r="GQ418">
            <v>0</v>
          </cell>
          <cell r="GR418">
            <v>0</v>
          </cell>
          <cell r="GS418">
            <v>0</v>
          </cell>
          <cell r="GT418">
            <v>0</v>
          </cell>
          <cell r="GU418">
            <v>0</v>
          </cell>
          <cell r="GV418">
            <v>0</v>
          </cell>
          <cell r="GW418">
            <v>0</v>
          </cell>
          <cell r="GX418">
            <v>0</v>
          </cell>
          <cell r="GY418">
            <v>0</v>
          </cell>
          <cell r="GZ418">
            <v>0</v>
          </cell>
          <cell r="HA418">
            <v>0</v>
          </cell>
          <cell r="HB418">
            <v>0</v>
          </cell>
          <cell r="HC418">
            <v>0</v>
          </cell>
          <cell r="HD418">
            <v>0</v>
          </cell>
          <cell r="HE418">
            <v>0</v>
          </cell>
          <cell r="HF418">
            <v>0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L418">
            <v>0</v>
          </cell>
          <cell r="HM418">
            <v>0</v>
          </cell>
          <cell r="HN418">
            <v>0</v>
          </cell>
          <cell r="HO418">
            <v>0</v>
          </cell>
          <cell r="HP418">
            <v>0</v>
          </cell>
          <cell r="HQ418">
            <v>0</v>
          </cell>
          <cell r="HR418">
            <v>0</v>
          </cell>
          <cell r="HS418">
            <v>0</v>
          </cell>
          <cell r="HT418">
            <v>0</v>
          </cell>
          <cell r="HU418">
            <v>0</v>
          </cell>
          <cell r="HV418">
            <v>0</v>
          </cell>
          <cell r="HW418">
            <v>0</v>
          </cell>
          <cell r="HX418">
            <v>0</v>
          </cell>
          <cell r="HY418">
            <v>0</v>
          </cell>
          <cell r="HZ418">
            <v>0</v>
          </cell>
          <cell r="IA418">
            <v>0</v>
          </cell>
          <cell r="IB418">
            <v>0</v>
          </cell>
          <cell r="IC418">
            <v>0</v>
          </cell>
          <cell r="ID418">
            <v>0</v>
          </cell>
          <cell r="IE418">
            <v>0</v>
          </cell>
          <cell r="IF418">
            <v>0</v>
          </cell>
          <cell r="IG418">
            <v>0</v>
          </cell>
          <cell r="IH418">
            <v>0</v>
          </cell>
        </row>
        <row r="419">
          <cell r="A419" t="str">
            <v>市外からの利用者数_市外３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0</v>
          </cell>
          <cell r="EX419">
            <v>0</v>
          </cell>
          <cell r="EY419">
            <v>0</v>
          </cell>
          <cell r="EZ419">
            <v>0</v>
          </cell>
          <cell r="FA419">
            <v>0</v>
          </cell>
          <cell r="FB419">
            <v>0</v>
          </cell>
          <cell r="FC419">
            <v>0</v>
          </cell>
          <cell r="FD419">
            <v>0</v>
          </cell>
          <cell r="FE419">
            <v>0</v>
          </cell>
          <cell r="FF419">
            <v>0</v>
          </cell>
          <cell r="FG419">
            <v>0</v>
          </cell>
          <cell r="FH419">
            <v>0</v>
          </cell>
          <cell r="FI419">
            <v>0</v>
          </cell>
          <cell r="FJ419">
            <v>0</v>
          </cell>
          <cell r="FK419">
            <v>0</v>
          </cell>
          <cell r="FL419">
            <v>0</v>
          </cell>
          <cell r="FM419">
            <v>0</v>
          </cell>
          <cell r="FN419">
            <v>0</v>
          </cell>
          <cell r="FO419">
            <v>0</v>
          </cell>
          <cell r="FP419">
            <v>0</v>
          </cell>
          <cell r="FQ419">
            <v>0</v>
          </cell>
          <cell r="FR419">
            <v>0</v>
          </cell>
          <cell r="FS419">
            <v>0</v>
          </cell>
          <cell r="FT419">
            <v>0</v>
          </cell>
          <cell r="FU419">
            <v>0</v>
          </cell>
          <cell r="FV419">
            <v>0</v>
          </cell>
          <cell r="FW419">
            <v>0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>
            <v>0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0</v>
          </cell>
          <cell r="GM419">
            <v>0</v>
          </cell>
          <cell r="GN419">
            <v>0</v>
          </cell>
          <cell r="GO419">
            <v>0</v>
          </cell>
          <cell r="GP419">
            <v>0</v>
          </cell>
          <cell r="GQ419">
            <v>0</v>
          </cell>
          <cell r="GR419">
            <v>0</v>
          </cell>
          <cell r="GS419">
            <v>0</v>
          </cell>
          <cell r="GT419">
            <v>0</v>
          </cell>
          <cell r="GU419">
            <v>0</v>
          </cell>
          <cell r="GV419">
            <v>0</v>
          </cell>
          <cell r="GW419">
            <v>0</v>
          </cell>
          <cell r="GX419">
            <v>0</v>
          </cell>
          <cell r="GY419">
            <v>0</v>
          </cell>
          <cell r="GZ419">
            <v>0</v>
          </cell>
          <cell r="HA419">
            <v>0</v>
          </cell>
          <cell r="HB419">
            <v>0</v>
          </cell>
          <cell r="HC419">
            <v>0</v>
          </cell>
          <cell r="HD419">
            <v>0</v>
          </cell>
          <cell r="HE419">
            <v>0</v>
          </cell>
          <cell r="HF419">
            <v>0</v>
          </cell>
          <cell r="HG419">
            <v>0</v>
          </cell>
          <cell r="HH419">
            <v>0</v>
          </cell>
          <cell r="HI419">
            <v>0</v>
          </cell>
          <cell r="HJ419">
            <v>0</v>
          </cell>
          <cell r="HK419">
            <v>0</v>
          </cell>
          <cell r="HL419">
            <v>0</v>
          </cell>
          <cell r="HM419">
            <v>0</v>
          </cell>
          <cell r="HN419">
            <v>0</v>
          </cell>
          <cell r="HO419">
            <v>0</v>
          </cell>
          <cell r="HP419">
            <v>0</v>
          </cell>
          <cell r="HQ419">
            <v>0</v>
          </cell>
          <cell r="HR419">
            <v>0</v>
          </cell>
          <cell r="HS419">
            <v>0</v>
          </cell>
          <cell r="HT419">
            <v>0</v>
          </cell>
          <cell r="HU419">
            <v>0</v>
          </cell>
          <cell r="HV419">
            <v>0</v>
          </cell>
          <cell r="HW419">
            <v>0</v>
          </cell>
          <cell r="HX419">
            <v>0</v>
          </cell>
          <cell r="HY419">
            <v>0</v>
          </cell>
          <cell r="HZ419">
            <v>0</v>
          </cell>
          <cell r="IA419">
            <v>0</v>
          </cell>
          <cell r="IB419">
            <v>0</v>
          </cell>
          <cell r="IC419">
            <v>0</v>
          </cell>
          <cell r="ID419">
            <v>0</v>
          </cell>
          <cell r="IE419">
            <v>0</v>
          </cell>
          <cell r="IF419">
            <v>0</v>
          </cell>
          <cell r="IG419">
            <v>0</v>
          </cell>
          <cell r="IH419">
            <v>0</v>
          </cell>
        </row>
        <row r="420">
          <cell r="A420" t="str">
            <v>市外からの利用者数_その他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0</v>
          </cell>
          <cell r="EZ420">
            <v>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0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0</v>
          </cell>
          <cell r="FL420">
            <v>0</v>
          </cell>
          <cell r="FM420">
            <v>0</v>
          </cell>
          <cell r="FN420">
            <v>0</v>
          </cell>
          <cell r="FO420">
            <v>0</v>
          </cell>
          <cell r="FP420">
            <v>0</v>
          </cell>
          <cell r="FQ420">
            <v>0</v>
          </cell>
          <cell r="FR420">
            <v>0</v>
          </cell>
          <cell r="FS420">
            <v>0</v>
          </cell>
          <cell r="FT420">
            <v>0</v>
          </cell>
          <cell r="FU420">
            <v>0</v>
          </cell>
          <cell r="FV420">
            <v>0</v>
          </cell>
          <cell r="FW420">
            <v>0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0</v>
          </cell>
          <cell r="GR420">
            <v>0</v>
          </cell>
          <cell r="GS420">
            <v>0</v>
          </cell>
          <cell r="GT420">
            <v>0</v>
          </cell>
          <cell r="GU420">
            <v>0</v>
          </cell>
          <cell r="GV420">
            <v>0</v>
          </cell>
          <cell r="GW420">
            <v>0</v>
          </cell>
          <cell r="GX420">
            <v>0</v>
          </cell>
          <cell r="GY420">
            <v>0</v>
          </cell>
          <cell r="GZ420">
            <v>0</v>
          </cell>
          <cell r="HA420">
            <v>0</v>
          </cell>
          <cell r="HB420">
            <v>0</v>
          </cell>
          <cell r="HC420">
            <v>0</v>
          </cell>
          <cell r="HD420">
            <v>0</v>
          </cell>
          <cell r="HE420">
            <v>0</v>
          </cell>
          <cell r="HF420">
            <v>0</v>
          </cell>
          <cell r="HG420">
            <v>0</v>
          </cell>
          <cell r="HH420">
            <v>0</v>
          </cell>
          <cell r="HI420">
            <v>0</v>
          </cell>
          <cell r="HJ420">
            <v>0</v>
          </cell>
          <cell r="HK420">
            <v>0</v>
          </cell>
          <cell r="HL420">
            <v>0</v>
          </cell>
          <cell r="HM420">
            <v>0</v>
          </cell>
          <cell r="HN420">
            <v>0</v>
          </cell>
          <cell r="HO420">
            <v>0</v>
          </cell>
          <cell r="HP420">
            <v>0</v>
          </cell>
          <cell r="HQ420">
            <v>0</v>
          </cell>
          <cell r="HR420">
            <v>0</v>
          </cell>
          <cell r="HS420">
            <v>0</v>
          </cell>
          <cell r="HT420">
            <v>0</v>
          </cell>
          <cell r="HU420">
            <v>0</v>
          </cell>
          <cell r="HV420">
            <v>0</v>
          </cell>
          <cell r="HW420">
            <v>0</v>
          </cell>
          <cell r="HX420">
            <v>0</v>
          </cell>
          <cell r="HY420">
            <v>0</v>
          </cell>
          <cell r="HZ420">
            <v>0</v>
          </cell>
          <cell r="IA420">
            <v>0</v>
          </cell>
          <cell r="IB420">
            <v>0</v>
          </cell>
          <cell r="IC420">
            <v>0</v>
          </cell>
          <cell r="ID420">
            <v>0</v>
          </cell>
          <cell r="IE420">
            <v>0</v>
          </cell>
          <cell r="IF420">
            <v>0</v>
          </cell>
          <cell r="IG420">
            <v>0</v>
          </cell>
          <cell r="IH420">
            <v>0</v>
          </cell>
        </row>
        <row r="421">
          <cell r="A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0</v>
          </cell>
          <cell r="EZ421">
            <v>0</v>
          </cell>
          <cell r="FA421">
            <v>0</v>
          </cell>
          <cell r="FB421">
            <v>0</v>
          </cell>
          <cell r="FC421">
            <v>0</v>
          </cell>
          <cell r="FD421">
            <v>0</v>
          </cell>
          <cell r="FE421">
            <v>0</v>
          </cell>
          <cell r="FF421">
            <v>0</v>
          </cell>
          <cell r="FG421">
            <v>0</v>
          </cell>
          <cell r="FH421">
            <v>0</v>
          </cell>
          <cell r="FI421">
            <v>0</v>
          </cell>
          <cell r="FJ421">
            <v>0</v>
          </cell>
          <cell r="FK421">
            <v>0</v>
          </cell>
          <cell r="FL421">
            <v>0</v>
          </cell>
          <cell r="FM421">
            <v>0</v>
          </cell>
          <cell r="FN421">
            <v>0</v>
          </cell>
          <cell r="FO421">
            <v>0</v>
          </cell>
          <cell r="FP421">
            <v>0</v>
          </cell>
          <cell r="FQ421">
            <v>0</v>
          </cell>
          <cell r="FR421">
            <v>0</v>
          </cell>
          <cell r="FS421">
            <v>0</v>
          </cell>
          <cell r="FT421">
            <v>0</v>
          </cell>
          <cell r="FU421">
            <v>0</v>
          </cell>
          <cell r="FV421">
            <v>0</v>
          </cell>
          <cell r="FW421">
            <v>0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0</v>
          </cell>
          <cell r="GG421">
            <v>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0</v>
          </cell>
          <cell r="GM421">
            <v>0</v>
          </cell>
          <cell r="GN421">
            <v>0</v>
          </cell>
          <cell r="GO421">
            <v>0</v>
          </cell>
          <cell r="GP421">
            <v>0</v>
          </cell>
          <cell r="GQ421">
            <v>0</v>
          </cell>
          <cell r="GR421">
            <v>0</v>
          </cell>
          <cell r="GS421">
            <v>0</v>
          </cell>
          <cell r="GT421">
            <v>0</v>
          </cell>
          <cell r="GU421">
            <v>0</v>
          </cell>
          <cell r="GV421">
            <v>0</v>
          </cell>
          <cell r="GW421">
            <v>0</v>
          </cell>
          <cell r="GX421">
            <v>0</v>
          </cell>
          <cell r="GY421">
            <v>0</v>
          </cell>
          <cell r="GZ421">
            <v>0</v>
          </cell>
          <cell r="HA421">
            <v>0</v>
          </cell>
          <cell r="HB421">
            <v>0</v>
          </cell>
          <cell r="HC421">
            <v>0</v>
          </cell>
          <cell r="HD421">
            <v>0</v>
          </cell>
          <cell r="HE421">
            <v>0</v>
          </cell>
          <cell r="HF421">
            <v>0</v>
          </cell>
          <cell r="HG421">
            <v>0</v>
          </cell>
          <cell r="HH421">
            <v>0</v>
          </cell>
          <cell r="HI421">
            <v>0</v>
          </cell>
          <cell r="HJ421">
            <v>0</v>
          </cell>
          <cell r="HK421">
            <v>0</v>
          </cell>
          <cell r="HL421">
            <v>0</v>
          </cell>
          <cell r="HM421">
            <v>0</v>
          </cell>
          <cell r="HN421">
            <v>0</v>
          </cell>
          <cell r="HO421">
            <v>0</v>
          </cell>
          <cell r="HP421">
            <v>0</v>
          </cell>
          <cell r="HQ421">
            <v>0</v>
          </cell>
          <cell r="HR421">
            <v>0</v>
          </cell>
          <cell r="HS421">
            <v>0</v>
          </cell>
          <cell r="HT421">
            <v>0</v>
          </cell>
          <cell r="HU421">
            <v>0</v>
          </cell>
          <cell r="HV421">
            <v>0</v>
          </cell>
          <cell r="HW421">
            <v>0</v>
          </cell>
          <cell r="HX421">
            <v>0</v>
          </cell>
          <cell r="HY421">
            <v>0</v>
          </cell>
          <cell r="HZ421">
            <v>0</v>
          </cell>
          <cell r="IA421">
            <v>0</v>
          </cell>
          <cell r="IB421">
            <v>0</v>
          </cell>
          <cell r="IC421">
            <v>0</v>
          </cell>
          <cell r="ID421">
            <v>0</v>
          </cell>
          <cell r="IE421">
            <v>0</v>
          </cell>
          <cell r="IF421">
            <v>0</v>
          </cell>
          <cell r="IG421">
            <v>0</v>
          </cell>
          <cell r="IH421">
            <v>0</v>
          </cell>
        </row>
        <row r="422">
          <cell r="A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  <cell r="FD422">
            <v>0</v>
          </cell>
          <cell r="FE422">
            <v>0</v>
          </cell>
          <cell r="FF422">
            <v>0</v>
          </cell>
          <cell r="FG422">
            <v>0</v>
          </cell>
          <cell r="FH422">
            <v>0</v>
          </cell>
          <cell r="FI422">
            <v>0</v>
          </cell>
          <cell r="FJ422">
            <v>0</v>
          </cell>
          <cell r="FK422">
            <v>0</v>
          </cell>
          <cell r="FL422">
            <v>0</v>
          </cell>
          <cell r="FM422">
            <v>0</v>
          </cell>
          <cell r="FN422">
            <v>0</v>
          </cell>
          <cell r="FO422">
            <v>0</v>
          </cell>
          <cell r="FP422">
            <v>0</v>
          </cell>
          <cell r="FQ422">
            <v>0</v>
          </cell>
          <cell r="FR422">
            <v>0</v>
          </cell>
          <cell r="FS422">
            <v>0</v>
          </cell>
          <cell r="FT422">
            <v>0</v>
          </cell>
          <cell r="FU422">
            <v>0</v>
          </cell>
          <cell r="FV422">
            <v>0</v>
          </cell>
          <cell r="FW422">
            <v>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0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0</v>
          </cell>
          <cell r="GR422">
            <v>0</v>
          </cell>
          <cell r="GS422">
            <v>0</v>
          </cell>
          <cell r="GT422">
            <v>0</v>
          </cell>
          <cell r="GU422">
            <v>0</v>
          </cell>
          <cell r="GV422">
            <v>0</v>
          </cell>
          <cell r="GW422">
            <v>0</v>
          </cell>
          <cell r="GX422">
            <v>0</v>
          </cell>
          <cell r="GY422">
            <v>0</v>
          </cell>
          <cell r="GZ422">
            <v>0</v>
          </cell>
          <cell r="HA422">
            <v>0</v>
          </cell>
          <cell r="HB422">
            <v>0</v>
          </cell>
          <cell r="HC422">
            <v>0</v>
          </cell>
          <cell r="HD422">
            <v>0</v>
          </cell>
          <cell r="HE422">
            <v>0</v>
          </cell>
          <cell r="HF422">
            <v>0</v>
          </cell>
          <cell r="HG422">
            <v>0</v>
          </cell>
          <cell r="HH422">
            <v>0</v>
          </cell>
          <cell r="HI422">
            <v>0</v>
          </cell>
          <cell r="HJ422">
            <v>0</v>
          </cell>
          <cell r="HK422">
            <v>0</v>
          </cell>
          <cell r="HL422">
            <v>0</v>
          </cell>
          <cell r="HM422">
            <v>0</v>
          </cell>
          <cell r="HN422">
            <v>0</v>
          </cell>
          <cell r="HO422">
            <v>0</v>
          </cell>
          <cell r="HP422">
            <v>0</v>
          </cell>
          <cell r="HQ422">
            <v>0</v>
          </cell>
          <cell r="HR422">
            <v>0</v>
          </cell>
          <cell r="HS422">
            <v>0</v>
          </cell>
          <cell r="HT422">
            <v>0</v>
          </cell>
          <cell r="HU422">
            <v>0</v>
          </cell>
          <cell r="HV422">
            <v>0</v>
          </cell>
          <cell r="HW422">
            <v>0</v>
          </cell>
          <cell r="HX422">
            <v>0</v>
          </cell>
          <cell r="HY422">
            <v>0</v>
          </cell>
          <cell r="HZ422">
            <v>0</v>
          </cell>
          <cell r="IA422">
            <v>0</v>
          </cell>
          <cell r="IB422">
            <v>0</v>
          </cell>
          <cell r="IC422">
            <v>0</v>
          </cell>
          <cell r="ID422">
            <v>0</v>
          </cell>
          <cell r="IE422">
            <v>0</v>
          </cell>
          <cell r="IF422">
            <v>0</v>
          </cell>
          <cell r="IG422">
            <v>0</v>
          </cell>
          <cell r="IH422">
            <v>0</v>
          </cell>
        </row>
        <row r="423">
          <cell r="A423" t="str">
            <v>市外からの利用件数_市外１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  <cell r="EZ423">
            <v>0</v>
          </cell>
          <cell r="FA423">
            <v>0</v>
          </cell>
          <cell r="FB423">
            <v>0</v>
          </cell>
          <cell r="FC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  <cell r="FH423">
            <v>0</v>
          </cell>
          <cell r="FI423">
            <v>0</v>
          </cell>
          <cell r="FJ423">
            <v>0</v>
          </cell>
          <cell r="FK423">
            <v>0</v>
          </cell>
          <cell r="FL423">
            <v>0</v>
          </cell>
          <cell r="FM423">
            <v>0</v>
          </cell>
          <cell r="FN423">
            <v>0</v>
          </cell>
          <cell r="FO423">
            <v>0</v>
          </cell>
          <cell r="FP423">
            <v>0</v>
          </cell>
          <cell r="FQ423">
            <v>0</v>
          </cell>
          <cell r="FR423">
            <v>0</v>
          </cell>
          <cell r="FS423">
            <v>0</v>
          </cell>
          <cell r="FT423">
            <v>0</v>
          </cell>
          <cell r="FU423">
            <v>0</v>
          </cell>
          <cell r="FV423">
            <v>0</v>
          </cell>
          <cell r="FW423">
            <v>0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>
            <v>0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0</v>
          </cell>
          <cell r="GM423">
            <v>0</v>
          </cell>
          <cell r="GN423">
            <v>0</v>
          </cell>
          <cell r="GO423">
            <v>0</v>
          </cell>
          <cell r="GP423">
            <v>0</v>
          </cell>
          <cell r="GQ423">
            <v>0</v>
          </cell>
          <cell r="GR423">
            <v>0</v>
          </cell>
          <cell r="GS423">
            <v>0</v>
          </cell>
          <cell r="GT423">
            <v>0</v>
          </cell>
          <cell r="GU423">
            <v>0</v>
          </cell>
          <cell r="GV423">
            <v>0</v>
          </cell>
          <cell r="GW423">
            <v>0</v>
          </cell>
          <cell r="GX423">
            <v>0</v>
          </cell>
          <cell r="GY423">
            <v>0</v>
          </cell>
          <cell r="GZ423">
            <v>0</v>
          </cell>
          <cell r="HA423">
            <v>0</v>
          </cell>
          <cell r="HB423">
            <v>0</v>
          </cell>
          <cell r="HC423">
            <v>0</v>
          </cell>
          <cell r="HD423">
            <v>0</v>
          </cell>
          <cell r="HE423">
            <v>0</v>
          </cell>
          <cell r="HF423">
            <v>0</v>
          </cell>
          <cell r="HG423">
            <v>0</v>
          </cell>
          <cell r="HH423">
            <v>0</v>
          </cell>
          <cell r="HI423">
            <v>0</v>
          </cell>
          <cell r="HJ423">
            <v>0</v>
          </cell>
          <cell r="HK423">
            <v>0</v>
          </cell>
          <cell r="HL423">
            <v>0</v>
          </cell>
          <cell r="HM423">
            <v>0</v>
          </cell>
          <cell r="HN423">
            <v>0</v>
          </cell>
          <cell r="HO423">
            <v>0</v>
          </cell>
          <cell r="HP423">
            <v>0</v>
          </cell>
          <cell r="HQ423">
            <v>0</v>
          </cell>
          <cell r="HR423">
            <v>0</v>
          </cell>
          <cell r="HS423">
            <v>0</v>
          </cell>
          <cell r="HT423">
            <v>0</v>
          </cell>
          <cell r="HU423">
            <v>0</v>
          </cell>
          <cell r="HV423">
            <v>0</v>
          </cell>
          <cell r="HW423">
            <v>0</v>
          </cell>
          <cell r="HX423">
            <v>0</v>
          </cell>
          <cell r="HY423">
            <v>0</v>
          </cell>
          <cell r="HZ423">
            <v>0</v>
          </cell>
          <cell r="IA423">
            <v>0</v>
          </cell>
          <cell r="IB423">
            <v>0</v>
          </cell>
          <cell r="IC423">
            <v>0</v>
          </cell>
          <cell r="ID423">
            <v>0</v>
          </cell>
          <cell r="IE423">
            <v>0</v>
          </cell>
          <cell r="IF423">
            <v>0</v>
          </cell>
          <cell r="IG423">
            <v>0</v>
          </cell>
          <cell r="IH423">
            <v>0</v>
          </cell>
        </row>
        <row r="424">
          <cell r="A424" t="str">
            <v>市外からの利用件数_市外２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0</v>
          </cell>
          <cell r="EX424">
            <v>0</v>
          </cell>
          <cell r="EY424">
            <v>0</v>
          </cell>
          <cell r="EZ424">
            <v>0</v>
          </cell>
          <cell r="FA424">
            <v>0</v>
          </cell>
          <cell r="FB424">
            <v>0</v>
          </cell>
          <cell r="FC424">
            <v>0</v>
          </cell>
          <cell r="FD424">
            <v>0</v>
          </cell>
          <cell r="FE424">
            <v>0</v>
          </cell>
          <cell r="FF424">
            <v>0</v>
          </cell>
          <cell r="FG424">
            <v>0</v>
          </cell>
          <cell r="FH424">
            <v>0</v>
          </cell>
          <cell r="FI424">
            <v>0</v>
          </cell>
          <cell r="FJ424">
            <v>0</v>
          </cell>
          <cell r="FK424">
            <v>0</v>
          </cell>
          <cell r="FL424">
            <v>0</v>
          </cell>
          <cell r="FM424">
            <v>0</v>
          </cell>
          <cell r="FN424">
            <v>0</v>
          </cell>
          <cell r="FO424">
            <v>0</v>
          </cell>
          <cell r="FP424">
            <v>0</v>
          </cell>
          <cell r="FQ424">
            <v>0</v>
          </cell>
          <cell r="FR424">
            <v>0</v>
          </cell>
          <cell r="FS424">
            <v>0</v>
          </cell>
          <cell r="FT424">
            <v>0</v>
          </cell>
          <cell r="FU424">
            <v>0</v>
          </cell>
          <cell r="FV424">
            <v>0</v>
          </cell>
          <cell r="FW424">
            <v>0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0</v>
          </cell>
          <cell r="GG424">
            <v>0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0</v>
          </cell>
          <cell r="GM424">
            <v>0</v>
          </cell>
          <cell r="GN424">
            <v>0</v>
          </cell>
          <cell r="GO424">
            <v>0</v>
          </cell>
          <cell r="GP424">
            <v>0</v>
          </cell>
          <cell r="GQ424">
            <v>0</v>
          </cell>
          <cell r="GR424">
            <v>0</v>
          </cell>
          <cell r="GS424">
            <v>0</v>
          </cell>
          <cell r="GT424">
            <v>0</v>
          </cell>
          <cell r="GU424">
            <v>0</v>
          </cell>
          <cell r="GV424">
            <v>0</v>
          </cell>
          <cell r="GW424">
            <v>0</v>
          </cell>
          <cell r="GX424">
            <v>0</v>
          </cell>
          <cell r="GY424">
            <v>0</v>
          </cell>
          <cell r="GZ424">
            <v>0</v>
          </cell>
          <cell r="HA424">
            <v>0</v>
          </cell>
          <cell r="HB424">
            <v>0</v>
          </cell>
          <cell r="HC424">
            <v>0</v>
          </cell>
          <cell r="HD424">
            <v>0</v>
          </cell>
          <cell r="HE424">
            <v>0</v>
          </cell>
          <cell r="HF424">
            <v>0</v>
          </cell>
          <cell r="HG424">
            <v>0</v>
          </cell>
          <cell r="HH424">
            <v>0</v>
          </cell>
          <cell r="HI424">
            <v>0</v>
          </cell>
          <cell r="HJ424">
            <v>0</v>
          </cell>
          <cell r="HK424">
            <v>0</v>
          </cell>
          <cell r="HL424">
            <v>0</v>
          </cell>
          <cell r="HM424">
            <v>0</v>
          </cell>
          <cell r="HN424">
            <v>0</v>
          </cell>
          <cell r="HO424">
            <v>0</v>
          </cell>
          <cell r="HP424">
            <v>0</v>
          </cell>
          <cell r="HQ424">
            <v>0</v>
          </cell>
          <cell r="HR424">
            <v>0</v>
          </cell>
          <cell r="HS424">
            <v>0</v>
          </cell>
          <cell r="HT424">
            <v>0</v>
          </cell>
          <cell r="HU424">
            <v>0</v>
          </cell>
          <cell r="HV424">
            <v>0</v>
          </cell>
          <cell r="HW424">
            <v>0</v>
          </cell>
          <cell r="HX424">
            <v>0</v>
          </cell>
          <cell r="HY424">
            <v>0</v>
          </cell>
          <cell r="HZ424">
            <v>0</v>
          </cell>
          <cell r="IA424">
            <v>0</v>
          </cell>
          <cell r="IB424">
            <v>0</v>
          </cell>
          <cell r="IC424">
            <v>0</v>
          </cell>
          <cell r="ID424">
            <v>0</v>
          </cell>
          <cell r="IE424">
            <v>0</v>
          </cell>
          <cell r="IF424">
            <v>0</v>
          </cell>
          <cell r="IG424">
            <v>0</v>
          </cell>
          <cell r="IH424">
            <v>0</v>
          </cell>
        </row>
        <row r="425">
          <cell r="A425" t="str">
            <v>市外からの利用件数_市外３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  <cell r="FH425">
            <v>0</v>
          </cell>
          <cell r="FI425">
            <v>0</v>
          </cell>
          <cell r="FJ425">
            <v>0</v>
          </cell>
          <cell r="FK425">
            <v>0</v>
          </cell>
          <cell r="FL425">
            <v>0</v>
          </cell>
          <cell r="FM425">
            <v>0</v>
          </cell>
          <cell r="FN425">
            <v>0</v>
          </cell>
          <cell r="FO425">
            <v>0</v>
          </cell>
          <cell r="FP425">
            <v>0</v>
          </cell>
          <cell r="FQ425">
            <v>0</v>
          </cell>
          <cell r="FR425">
            <v>0</v>
          </cell>
          <cell r="FS425">
            <v>0</v>
          </cell>
          <cell r="FT425">
            <v>0</v>
          </cell>
          <cell r="FU425">
            <v>0</v>
          </cell>
          <cell r="FV425">
            <v>0</v>
          </cell>
          <cell r="FW425">
            <v>0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>
            <v>0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0</v>
          </cell>
          <cell r="GM425">
            <v>0</v>
          </cell>
          <cell r="GN425">
            <v>0</v>
          </cell>
          <cell r="GO425">
            <v>0</v>
          </cell>
          <cell r="GP425">
            <v>0</v>
          </cell>
          <cell r="GQ425">
            <v>0</v>
          </cell>
          <cell r="GR425">
            <v>0</v>
          </cell>
          <cell r="GS425">
            <v>0</v>
          </cell>
          <cell r="GT425">
            <v>0</v>
          </cell>
          <cell r="GU425">
            <v>0</v>
          </cell>
          <cell r="GV425">
            <v>0</v>
          </cell>
          <cell r="GW425">
            <v>0</v>
          </cell>
          <cell r="GX425">
            <v>0</v>
          </cell>
          <cell r="GY425">
            <v>0</v>
          </cell>
          <cell r="GZ425">
            <v>0</v>
          </cell>
          <cell r="HA425">
            <v>0</v>
          </cell>
          <cell r="HB425">
            <v>0</v>
          </cell>
          <cell r="HC425">
            <v>0</v>
          </cell>
          <cell r="HD425">
            <v>0</v>
          </cell>
          <cell r="HE425">
            <v>0</v>
          </cell>
          <cell r="HF425">
            <v>0</v>
          </cell>
          <cell r="HG425">
            <v>0</v>
          </cell>
          <cell r="HH425">
            <v>0</v>
          </cell>
          <cell r="HI425">
            <v>0</v>
          </cell>
          <cell r="HJ425">
            <v>0</v>
          </cell>
          <cell r="HK425">
            <v>0</v>
          </cell>
          <cell r="HL425">
            <v>0</v>
          </cell>
          <cell r="HM425">
            <v>0</v>
          </cell>
          <cell r="HN425">
            <v>0</v>
          </cell>
          <cell r="HO425">
            <v>0</v>
          </cell>
          <cell r="HP425">
            <v>0</v>
          </cell>
          <cell r="HQ425">
            <v>0</v>
          </cell>
          <cell r="HR425">
            <v>0</v>
          </cell>
          <cell r="HS425">
            <v>0</v>
          </cell>
          <cell r="HT425">
            <v>0</v>
          </cell>
          <cell r="HU425">
            <v>0</v>
          </cell>
          <cell r="HV425">
            <v>0</v>
          </cell>
          <cell r="HW425">
            <v>0</v>
          </cell>
          <cell r="HX425">
            <v>0</v>
          </cell>
          <cell r="HY425">
            <v>0</v>
          </cell>
          <cell r="HZ425">
            <v>0</v>
          </cell>
          <cell r="IA425">
            <v>0</v>
          </cell>
          <cell r="IB425">
            <v>0</v>
          </cell>
          <cell r="IC425">
            <v>0</v>
          </cell>
          <cell r="ID425">
            <v>0</v>
          </cell>
          <cell r="IE425">
            <v>0</v>
          </cell>
          <cell r="IF425">
            <v>0</v>
          </cell>
          <cell r="IG425">
            <v>0</v>
          </cell>
          <cell r="IH425">
            <v>0</v>
          </cell>
        </row>
        <row r="426">
          <cell r="A426" t="str">
            <v>市外からの利用件数_その他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  <cell r="EZ426">
            <v>0</v>
          </cell>
          <cell r="FA426">
            <v>0</v>
          </cell>
          <cell r="FB426">
            <v>0</v>
          </cell>
          <cell r="FC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  <cell r="FH426">
            <v>0</v>
          </cell>
          <cell r="FI426">
            <v>0</v>
          </cell>
          <cell r="FJ426">
            <v>0</v>
          </cell>
          <cell r="FK426">
            <v>0</v>
          </cell>
          <cell r="FL426">
            <v>0</v>
          </cell>
          <cell r="FM426">
            <v>0</v>
          </cell>
          <cell r="FN426">
            <v>0</v>
          </cell>
          <cell r="FO426">
            <v>0</v>
          </cell>
          <cell r="FP426">
            <v>0</v>
          </cell>
          <cell r="FQ426">
            <v>0</v>
          </cell>
          <cell r="FR426">
            <v>0</v>
          </cell>
          <cell r="FS426">
            <v>0</v>
          </cell>
          <cell r="FT426">
            <v>0</v>
          </cell>
          <cell r="FU426">
            <v>0</v>
          </cell>
          <cell r="FV426">
            <v>0</v>
          </cell>
          <cell r="FW426">
            <v>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>
            <v>0</v>
          </cell>
          <cell r="GH426">
            <v>0</v>
          </cell>
          <cell r="GI426">
            <v>0</v>
          </cell>
          <cell r="GJ426">
            <v>0</v>
          </cell>
          <cell r="GK426">
            <v>0</v>
          </cell>
          <cell r="GL426">
            <v>0</v>
          </cell>
          <cell r="GM426">
            <v>0</v>
          </cell>
          <cell r="GN426">
            <v>0</v>
          </cell>
          <cell r="GO426">
            <v>0</v>
          </cell>
          <cell r="GP426">
            <v>0</v>
          </cell>
          <cell r="GQ426">
            <v>0</v>
          </cell>
          <cell r="GR426">
            <v>0</v>
          </cell>
          <cell r="GS426">
            <v>0</v>
          </cell>
          <cell r="GT426">
            <v>0</v>
          </cell>
          <cell r="GU426">
            <v>0</v>
          </cell>
          <cell r="GV426">
            <v>0</v>
          </cell>
          <cell r="GW426">
            <v>0</v>
          </cell>
          <cell r="GX426">
            <v>0</v>
          </cell>
          <cell r="GY426">
            <v>0</v>
          </cell>
          <cell r="GZ426">
            <v>0</v>
          </cell>
          <cell r="HA426">
            <v>0</v>
          </cell>
          <cell r="HB426">
            <v>0</v>
          </cell>
          <cell r="HC426">
            <v>0</v>
          </cell>
          <cell r="HD426">
            <v>0</v>
          </cell>
          <cell r="HE426">
            <v>0</v>
          </cell>
          <cell r="HF426">
            <v>0</v>
          </cell>
          <cell r="HG426">
            <v>0</v>
          </cell>
          <cell r="HH426">
            <v>0</v>
          </cell>
          <cell r="HI426">
            <v>0</v>
          </cell>
          <cell r="HJ426">
            <v>0</v>
          </cell>
          <cell r="HK426">
            <v>0</v>
          </cell>
          <cell r="HL426">
            <v>0</v>
          </cell>
          <cell r="HM426">
            <v>0</v>
          </cell>
          <cell r="HN426">
            <v>0</v>
          </cell>
          <cell r="HO426">
            <v>0</v>
          </cell>
          <cell r="HP426">
            <v>0</v>
          </cell>
          <cell r="HQ426">
            <v>0</v>
          </cell>
          <cell r="HR426">
            <v>0</v>
          </cell>
          <cell r="HS426">
            <v>0</v>
          </cell>
          <cell r="HT426">
            <v>0</v>
          </cell>
          <cell r="HU426">
            <v>0</v>
          </cell>
          <cell r="HV426">
            <v>0</v>
          </cell>
          <cell r="HW426">
            <v>0</v>
          </cell>
          <cell r="HX426">
            <v>0</v>
          </cell>
          <cell r="HY426">
            <v>0</v>
          </cell>
          <cell r="HZ426">
            <v>0</v>
          </cell>
          <cell r="IA426">
            <v>0</v>
          </cell>
          <cell r="IB426">
            <v>0</v>
          </cell>
          <cell r="IC426">
            <v>0</v>
          </cell>
          <cell r="ID426">
            <v>0</v>
          </cell>
          <cell r="IE426">
            <v>0</v>
          </cell>
          <cell r="IF426">
            <v>0</v>
          </cell>
          <cell r="IG426">
            <v>0</v>
          </cell>
          <cell r="IH426">
            <v>0</v>
          </cell>
        </row>
        <row r="427">
          <cell r="A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0</v>
          </cell>
          <cell r="FK427">
            <v>0</v>
          </cell>
          <cell r="FL427">
            <v>0</v>
          </cell>
          <cell r="FM427">
            <v>0</v>
          </cell>
          <cell r="FN427">
            <v>0</v>
          </cell>
          <cell r="FO427">
            <v>0</v>
          </cell>
          <cell r="FP427">
            <v>0</v>
          </cell>
          <cell r="FQ427">
            <v>0</v>
          </cell>
          <cell r="FR427">
            <v>0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0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0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0</v>
          </cell>
          <cell r="GR427">
            <v>0</v>
          </cell>
          <cell r="GS427">
            <v>0</v>
          </cell>
          <cell r="GT427">
            <v>0</v>
          </cell>
          <cell r="GU427">
            <v>0</v>
          </cell>
          <cell r="GV427">
            <v>0</v>
          </cell>
          <cell r="GW427">
            <v>0</v>
          </cell>
          <cell r="GX427">
            <v>0</v>
          </cell>
          <cell r="GY427">
            <v>0</v>
          </cell>
          <cell r="GZ427">
            <v>0</v>
          </cell>
          <cell r="HA427">
            <v>0</v>
          </cell>
          <cell r="HB427">
            <v>0</v>
          </cell>
          <cell r="HC427">
            <v>0</v>
          </cell>
          <cell r="HD427">
            <v>0</v>
          </cell>
          <cell r="HE427">
            <v>0</v>
          </cell>
          <cell r="HF427">
            <v>0</v>
          </cell>
          <cell r="HG427">
            <v>0</v>
          </cell>
          <cell r="HH427">
            <v>0</v>
          </cell>
          <cell r="HI427">
            <v>0</v>
          </cell>
          <cell r="HJ427">
            <v>0</v>
          </cell>
          <cell r="HK427">
            <v>0</v>
          </cell>
          <cell r="HL427">
            <v>0</v>
          </cell>
          <cell r="HM427">
            <v>0</v>
          </cell>
          <cell r="HN427">
            <v>0</v>
          </cell>
          <cell r="HO427">
            <v>0</v>
          </cell>
          <cell r="HP427">
            <v>0</v>
          </cell>
          <cell r="HQ427">
            <v>0</v>
          </cell>
          <cell r="HR427">
            <v>0</v>
          </cell>
          <cell r="HS427">
            <v>0</v>
          </cell>
          <cell r="HT427">
            <v>0</v>
          </cell>
          <cell r="HU427">
            <v>0</v>
          </cell>
          <cell r="HV427">
            <v>0</v>
          </cell>
          <cell r="HW427">
            <v>0</v>
          </cell>
          <cell r="HX427">
            <v>0</v>
          </cell>
          <cell r="HY427">
            <v>0</v>
          </cell>
          <cell r="HZ427">
            <v>0</v>
          </cell>
          <cell r="IA427">
            <v>0</v>
          </cell>
          <cell r="IB427">
            <v>0</v>
          </cell>
          <cell r="IC427">
            <v>0</v>
          </cell>
          <cell r="ID427">
            <v>0</v>
          </cell>
          <cell r="IE427">
            <v>0</v>
          </cell>
          <cell r="IF427">
            <v>0</v>
          </cell>
          <cell r="IG427">
            <v>0</v>
          </cell>
          <cell r="IH427">
            <v>0</v>
          </cell>
        </row>
      </sheetData>
      <sheetData sheetId="2"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13</v>
          </cell>
          <cell r="R4">
            <v>14</v>
          </cell>
          <cell r="S4">
            <v>15</v>
          </cell>
          <cell r="T4">
            <v>16</v>
          </cell>
          <cell r="U4">
            <v>17</v>
          </cell>
          <cell r="V4">
            <v>18</v>
          </cell>
          <cell r="W4">
            <v>19</v>
          </cell>
          <cell r="X4">
            <v>20</v>
          </cell>
          <cell r="Y4">
            <v>21</v>
          </cell>
          <cell r="Z4">
            <v>22</v>
          </cell>
          <cell r="AA4">
            <v>23</v>
          </cell>
          <cell r="AB4">
            <v>24</v>
          </cell>
          <cell r="AC4">
            <v>25</v>
          </cell>
          <cell r="AD4">
            <v>26</v>
          </cell>
          <cell r="AE4">
            <v>27</v>
          </cell>
          <cell r="AF4">
            <v>28</v>
          </cell>
          <cell r="AG4">
            <v>29</v>
          </cell>
          <cell r="AH4">
            <v>30</v>
          </cell>
          <cell r="AI4">
            <v>31</v>
          </cell>
          <cell r="AJ4">
            <v>32</v>
          </cell>
          <cell r="AK4">
            <v>33</v>
          </cell>
          <cell r="AL4">
            <v>34</v>
          </cell>
        </row>
        <row r="5">
          <cell r="A5" t="str">
            <v>施設CD</v>
          </cell>
          <cell r="E5" t="str">
            <v>0043</v>
          </cell>
          <cell r="F5" t="str">
            <v>0071</v>
          </cell>
          <cell r="G5" t="str">
            <v>0072</v>
          </cell>
          <cell r="H5" t="str">
            <v>0072</v>
          </cell>
          <cell r="I5" t="str">
            <v>0072</v>
          </cell>
          <cell r="J5" t="str">
            <v>0072</v>
          </cell>
          <cell r="K5" t="str">
            <v>0073</v>
          </cell>
          <cell r="L5" t="str">
            <v>0074</v>
          </cell>
          <cell r="M5" t="str">
            <v>0074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 t="e">
            <v>#N/A</v>
          </cell>
          <cell r="AA5" t="e">
            <v>#N/A</v>
          </cell>
          <cell r="AB5" t="e">
            <v>#N/A</v>
          </cell>
          <cell r="AC5" t="e">
            <v>#N/A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 t="e">
            <v>#N/A</v>
          </cell>
          <cell r="AJ5" t="e">
            <v>#N/A</v>
          </cell>
          <cell r="AK5" t="e">
            <v>#N/A</v>
          </cell>
          <cell r="AL5">
            <v>0</v>
          </cell>
        </row>
        <row r="6">
          <cell r="A6" t="str">
            <v>施設名称</v>
          </cell>
          <cell r="E6" t="str">
            <v>福祉会館</v>
          </cell>
          <cell r="F6" t="str">
            <v>公民館本町分館</v>
          </cell>
          <cell r="G6" t="str">
            <v>公民館貫井南分館</v>
          </cell>
          <cell r="H6" t="str">
            <v>公民館貫井南分館1</v>
          </cell>
          <cell r="I6" t="str">
            <v>公民館貫井南分館2</v>
          </cell>
          <cell r="J6" t="str">
            <v>公民館貫井南分館3</v>
          </cell>
          <cell r="K6" t="str">
            <v>緑センター公民館</v>
          </cell>
          <cell r="L6" t="str">
            <v>公民館東分館</v>
          </cell>
          <cell r="M6" t="str">
            <v>公民館東分館2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 t="e">
            <v>#N/A</v>
          </cell>
          <cell r="AA6" t="e">
            <v>#N/A</v>
          </cell>
          <cell r="AB6" t="e">
            <v>#N/A</v>
          </cell>
          <cell r="AC6" t="e">
            <v>#N/A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 t="e">
            <v>#N/A</v>
          </cell>
          <cell r="AJ6" t="e">
            <v>#N/A</v>
          </cell>
          <cell r="AK6" t="e">
            <v>#N/A</v>
          </cell>
          <cell r="AL6" t="str">
            <v>備考</v>
          </cell>
        </row>
        <row r="7">
          <cell r="A7" t="str">
            <v>年度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2010</v>
          </cell>
          <cell r="M7">
            <v>2010</v>
          </cell>
          <cell r="N7">
            <v>2010</v>
          </cell>
          <cell r="O7">
            <v>2010</v>
          </cell>
          <cell r="P7">
            <v>2010</v>
          </cell>
          <cell r="Q7">
            <v>2010</v>
          </cell>
          <cell r="R7">
            <v>2010</v>
          </cell>
          <cell r="S7">
            <v>2010</v>
          </cell>
          <cell r="T7">
            <v>2010</v>
          </cell>
          <cell r="U7">
            <v>2010</v>
          </cell>
          <cell r="V7">
            <v>2010</v>
          </cell>
          <cell r="W7">
            <v>2010</v>
          </cell>
          <cell r="X7">
            <v>2010</v>
          </cell>
          <cell r="Y7">
            <v>2010</v>
          </cell>
          <cell r="Z7">
            <v>2010</v>
          </cell>
          <cell r="AA7">
            <v>2010</v>
          </cell>
          <cell r="AB7">
            <v>2010</v>
          </cell>
          <cell r="AC7">
            <v>2010</v>
          </cell>
          <cell r="AD7">
            <v>2010</v>
          </cell>
          <cell r="AE7">
            <v>2010</v>
          </cell>
          <cell r="AF7">
            <v>2010</v>
          </cell>
          <cell r="AG7">
            <v>2010</v>
          </cell>
          <cell r="AH7">
            <v>2010</v>
          </cell>
          <cell r="AI7">
            <v>2010</v>
          </cell>
          <cell r="AJ7">
            <v>2010</v>
          </cell>
          <cell r="AK7">
            <v>2010</v>
          </cell>
          <cell r="AL7">
            <v>2010</v>
          </cell>
        </row>
        <row r="8">
          <cell r="A8" t="str">
            <v>施設ごと記入日（西暦）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 t="str">
            <v>施設ごと記入部署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 t="str">
            <v>施設ごと記入者名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 t="str">
            <v>平日_一般職員_曜日</v>
          </cell>
          <cell r="E14" t="str">
            <v>月-金</v>
          </cell>
          <cell r="F14" t="str">
            <v>月-金</v>
          </cell>
          <cell r="G14" t="str">
            <v>月-金</v>
          </cell>
          <cell r="H14" t="str">
            <v>月-金</v>
          </cell>
          <cell r="I14" t="str">
            <v>月-金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 t="str">
            <v>平日_一般職員_時間帯</v>
          </cell>
          <cell r="E15" t="str">
            <v>9:00-17:00</v>
          </cell>
          <cell r="F15" t="str">
            <v>9:00-17:00</v>
          </cell>
          <cell r="G15" t="str">
            <v>9:00-17:00</v>
          </cell>
          <cell r="H15" t="str">
            <v>9:00-17:00</v>
          </cell>
          <cell r="I15" t="str">
            <v>9:00-17:00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平日_一般職員_人数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平日_嘱託職員_曜日</v>
          </cell>
          <cell r="E18">
            <v>0</v>
          </cell>
          <cell r="F18">
            <v>0</v>
          </cell>
          <cell r="G18" t="str">
            <v>月水金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 t="str">
            <v>平日_嘱託職員_時間帯</v>
          </cell>
          <cell r="E19">
            <v>0</v>
          </cell>
          <cell r="F19">
            <v>0</v>
          </cell>
          <cell r="G19" t="str">
            <v>10:00-17:00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 t="str">
            <v>平日_嘱託職員_人数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 t="str">
            <v>平日_再任用職員_曜日</v>
          </cell>
          <cell r="E22" t="str">
            <v>月水金</v>
          </cell>
          <cell r="F22" t="str">
            <v>月水金</v>
          </cell>
          <cell r="G22">
            <v>0</v>
          </cell>
          <cell r="H22">
            <v>0</v>
          </cell>
          <cell r="I22" t="str">
            <v>月水金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平日_再任用職員_時間帯</v>
          </cell>
          <cell r="E23" t="str">
            <v>10:00-17:00</v>
          </cell>
          <cell r="F23" t="str">
            <v>10:00-17:00</v>
          </cell>
          <cell r="G23">
            <v>0</v>
          </cell>
          <cell r="H23">
            <v>0</v>
          </cell>
          <cell r="I23" t="str">
            <v>10:00-17:00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平日_再任用職員_人数</v>
          </cell>
          <cell r="E24">
            <v>1</v>
          </cell>
          <cell r="F24">
            <v>2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平日_臨時職員_曜日</v>
          </cell>
          <cell r="E26" t="str">
            <v>月-金</v>
          </cell>
          <cell r="F26" t="str">
            <v>月-金</v>
          </cell>
          <cell r="G26" t="str">
            <v>月-金</v>
          </cell>
          <cell r="H26" t="str">
            <v>月-金</v>
          </cell>
          <cell r="I26" t="str">
            <v>月-金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平日_臨時職員_時間帯</v>
          </cell>
          <cell r="E27" t="str">
            <v>10:00-21:00</v>
          </cell>
          <cell r="F27" t="str">
            <v>10:00-21:00</v>
          </cell>
          <cell r="G27" t="str">
            <v>10:00-21:00</v>
          </cell>
          <cell r="H27" t="str">
            <v>10:00-21:00</v>
          </cell>
          <cell r="I27" t="str">
            <v>10:00-21:00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平日_臨時職員_人数</v>
          </cell>
          <cell r="E28">
            <v>2</v>
          </cell>
          <cell r="F28">
            <v>1</v>
          </cell>
          <cell r="G28">
            <v>1</v>
          </cell>
          <cell r="H28">
            <v>3</v>
          </cell>
          <cell r="I28">
            <v>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平日_その他1（臨時職員）_曜日</v>
          </cell>
          <cell r="E30">
            <v>0</v>
          </cell>
          <cell r="F30">
            <v>0</v>
          </cell>
          <cell r="G30">
            <v>0</v>
          </cell>
          <cell r="H30" t="str">
            <v>水木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平日_その他1（臨時職員）_時間帯</v>
          </cell>
          <cell r="E31">
            <v>0</v>
          </cell>
          <cell r="F31">
            <v>0</v>
          </cell>
          <cell r="G31">
            <v>0</v>
          </cell>
          <cell r="H31" t="str">
            <v>13:00-21:00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平日_その他1（臨時職員）_人数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平日_その他2（　）_曜日</v>
          </cell>
          <cell r="E34">
            <v>0</v>
          </cell>
          <cell r="F34">
            <v>0</v>
          </cell>
          <cell r="G34">
            <v>0</v>
          </cell>
          <cell r="H34" t="str">
            <v>水木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 t="str">
            <v>平日_その他2（　）_時間帯</v>
          </cell>
          <cell r="E35">
            <v>0</v>
          </cell>
          <cell r="F35">
            <v>0</v>
          </cell>
          <cell r="G35">
            <v>0</v>
          </cell>
          <cell r="H35" t="str">
            <v>13:00-21:00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平日_その他2（　）_人数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平日_その他3（　）_曜日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平日_その他3（　）_時間帯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平日_その他3（　）_人数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E41">
            <v>4</v>
          </cell>
          <cell r="F41">
            <v>4</v>
          </cell>
          <cell r="G41">
            <v>3</v>
          </cell>
          <cell r="H41">
            <v>6</v>
          </cell>
          <cell r="I41">
            <v>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 t="str">
            <v>土日・祝日_一般職員_曜日</v>
          </cell>
          <cell r="E44">
            <v>0</v>
          </cell>
          <cell r="F44">
            <v>0</v>
          </cell>
          <cell r="G44" t="str">
            <v>土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 t="str">
            <v>土日・祝日_一般職員_時間帯</v>
          </cell>
          <cell r="E45">
            <v>0</v>
          </cell>
          <cell r="F45">
            <v>0</v>
          </cell>
          <cell r="G45" t="str">
            <v>9:00-17:00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 t="str">
            <v>土日・祝日_一般職員_人数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 t="str">
            <v>土日・祝日_嘱託職員_曜日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 t="str">
            <v>土日・祝日_嘱託職員_時間帯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 t="str">
            <v>土日・祝日_嘱託職員_人数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 t="str">
            <v>土日・祝日_再任用職員_曜日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 t="str">
            <v>土日・祝日_再任用職員_時間帯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 t="str">
            <v>土日・祝日_再任用職員_人数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A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 t="str">
            <v>土日・祝日_臨時職員_曜日</v>
          </cell>
          <cell r="E56" t="str">
            <v>土日</v>
          </cell>
          <cell r="F56" t="str">
            <v>土</v>
          </cell>
          <cell r="G56" t="str">
            <v>日</v>
          </cell>
          <cell r="H56" t="str">
            <v>日祝</v>
          </cell>
          <cell r="I56" t="str">
            <v>土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 t="str">
            <v>土日・祝日_臨時職員_時間帯</v>
          </cell>
          <cell r="E57" t="str">
            <v>10:00-17:00</v>
          </cell>
          <cell r="F57" t="str">
            <v>10:00-17:00</v>
          </cell>
          <cell r="G57" t="str">
            <v>10:00-18:00</v>
          </cell>
          <cell r="H57" t="str">
            <v>10:00-17:00</v>
          </cell>
          <cell r="I57" t="str">
            <v>10:00-12:00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土日・祝日_臨時職員_人数</v>
          </cell>
          <cell r="E58">
            <v>2</v>
          </cell>
          <cell r="F58">
            <v>1</v>
          </cell>
          <cell r="G58">
            <v>1</v>
          </cell>
          <cell r="H58">
            <v>3</v>
          </cell>
          <cell r="I58">
            <v>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A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A60" t="str">
            <v>土日・祝日_その他1（臨時職員）_曜日</v>
          </cell>
          <cell r="E60">
            <v>0</v>
          </cell>
          <cell r="F60">
            <v>0</v>
          </cell>
          <cell r="G60" t="str">
            <v>土</v>
          </cell>
          <cell r="H60" t="str">
            <v>土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 t="str">
            <v>土日・祝日_その他1（臨時職員）_時間帯</v>
          </cell>
          <cell r="E61">
            <v>0</v>
          </cell>
          <cell r="F61">
            <v>0</v>
          </cell>
          <cell r="G61" t="str">
            <v>10:00-12:00</v>
          </cell>
          <cell r="H61" t="str">
            <v>10:00-17:00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土日・祝日_その他1（臨時職員）_人数</v>
          </cell>
          <cell r="E62">
            <v>0</v>
          </cell>
          <cell r="F62">
            <v>0</v>
          </cell>
          <cell r="G62">
            <v>1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A64" t="str">
            <v>土日・祝日_その他2（　）_曜日</v>
          </cell>
          <cell r="E64">
            <v>0</v>
          </cell>
          <cell r="F64">
            <v>0</v>
          </cell>
          <cell r="G64" t="str">
            <v>土</v>
          </cell>
          <cell r="H64" t="str">
            <v>土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 t="str">
            <v>土日・祝日_その他2（　）_時間帯</v>
          </cell>
          <cell r="E65">
            <v>0</v>
          </cell>
          <cell r="F65">
            <v>0</v>
          </cell>
          <cell r="G65" t="str">
            <v>10:00-12:00</v>
          </cell>
          <cell r="H65" t="str">
            <v>10:00-17:00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土日・祝日_その他2（　）_人数</v>
          </cell>
          <cell r="E66">
            <v>0</v>
          </cell>
          <cell r="F66">
            <v>0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A68" t="str">
            <v>土日・祝日_その他3（　）_曜日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 t="str">
            <v>土日・祝日_その他3（　）_時間帯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A70" t="str">
            <v>土日・祝日_その他3（　）_人数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0</v>
          </cell>
          <cell r="E71">
            <v>2</v>
          </cell>
          <cell r="F71">
            <v>1</v>
          </cell>
          <cell r="G71">
            <v>4</v>
          </cell>
          <cell r="H71">
            <v>5</v>
          </cell>
          <cell r="I71">
            <v>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データ出展・備考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正人口"/>
      <sheetName val="出生率"/>
      <sheetName val="開発人口"/>
      <sheetName val="●世帯主率"/>
      <sheetName val="●世帯数推計"/>
      <sheetName val="●純移動率"/>
      <sheetName val="●単独世帯数推計"/>
      <sheetName val="生残率"/>
      <sheetName val="婦人子ども比・男女児性比"/>
      <sheetName val="●推計"/>
      <sheetName val="就業者率・産業間就業者比率の設定"/>
      <sheetName val="●就業者推計"/>
      <sheetName val="就従比率・従業者推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view="pageBreakPreview" zoomScale="55" zoomScaleNormal="80" zoomScaleSheetLayoutView="55" workbookViewId="0">
      <selection sqref="A1:J1"/>
    </sheetView>
  </sheetViews>
  <sheetFormatPr defaultRowHeight="14.25"/>
  <cols>
    <col min="1" max="1" width="4.42578125" style="86" customWidth="1"/>
    <col min="2" max="2" width="23.28515625" style="86" customWidth="1"/>
    <col min="3" max="3" width="25.42578125" style="86" customWidth="1"/>
    <col min="4" max="4" width="34.42578125" style="86" bestFit="1" customWidth="1"/>
    <col min="5" max="5" width="28" style="86" bestFit="1" customWidth="1"/>
    <col min="6" max="6" width="37.140625" style="86" customWidth="1"/>
    <col min="7" max="7" width="36" style="86" bestFit="1" customWidth="1"/>
    <col min="8" max="9" width="42.28515625" style="86" bestFit="1" customWidth="1"/>
    <col min="10" max="11" width="26.42578125" style="86" bestFit="1" customWidth="1"/>
    <col min="12" max="16384" width="9.140625" style="86"/>
  </cols>
  <sheetData>
    <row r="1" spans="1:11" s="84" customFormat="1" ht="32.25" customHeight="1">
      <c r="A1" s="125" t="s">
        <v>748</v>
      </c>
      <c r="B1" s="125"/>
      <c r="C1" s="125"/>
      <c r="D1" s="125"/>
      <c r="E1" s="125"/>
      <c r="F1" s="125"/>
      <c r="G1" s="125"/>
      <c r="H1" s="125"/>
      <c r="I1" s="125"/>
      <c r="J1" s="125"/>
      <c r="K1" s="94" t="s">
        <v>763</v>
      </c>
    </row>
    <row r="2" spans="1:11" s="84" customFormat="1" ht="22.5" customHeight="1">
      <c r="A2" s="127" t="s">
        <v>755</v>
      </c>
      <c r="B2" s="128"/>
      <c r="C2" s="129"/>
      <c r="D2" s="93">
        <f>COUNTA(E5:E182)</f>
        <v>0</v>
      </c>
      <c r="E2" s="102"/>
      <c r="F2" s="99" t="s">
        <v>752</v>
      </c>
      <c r="G2" s="99"/>
      <c r="H2" s="99"/>
      <c r="I2" s="100"/>
    </row>
    <row r="3" spans="1:11" s="85" customFormat="1" ht="22.5" customHeight="1">
      <c r="A3" s="126" t="s">
        <v>749</v>
      </c>
      <c r="B3" s="126"/>
      <c r="C3" s="126"/>
      <c r="D3" s="95" t="s">
        <v>750</v>
      </c>
      <c r="E3" s="96">
        <f t="shared" ref="E3:J3" si="0">SUM(E5:E182)</f>
        <v>0</v>
      </c>
      <c r="F3" s="96">
        <f t="shared" si="0"/>
        <v>0</v>
      </c>
      <c r="G3" s="96">
        <f t="shared" si="0"/>
        <v>0</v>
      </c>
      <c r="H3" s="96">
        <f t="shared" si="0"/>
        <v>0</v>
      </c>
      <c r="I3" s="96">
        <f t="shared" si="0"/>
        <v>0</v>
      </c>
      <c r="J3" s="96">
        <f t="shared" si="0"/>
        <v>0</v>
      </c>
      <c r="K3" s="97" t="s">
        <v>751</v>
      </c>
    </row>
    <row r="4" spans="1:11" s="88" customFormat="1" ht="30.75" customHeight="1">
      <c r="A4" s="89" t="s">
        <v>721</v>
      </c>
      <c r="B4" s="89" t="s">
        <v>700</v>
      </c>
      <c r="C4" s="89" t="s">
        <v>546</v>
      </c>
      <c r="D4" s="89" t="s">
        <v>747</v>
      </c>
      <c r="E4" s="89" t="s">
        <v>756</v>
      </c>
      <c r="F4" s="89" t="s">
        <v>757</v>
      </c>
      <c r="G4" s="89" t="s">
        <v>758</v>
      </c>
      <c r="H4" s="89" t="s">
        <v>759</v>
      </c>
      <c r="I4" s="89" t="s">
        <v>760</v>
      </c>
      <c r="J4" s="89" t="s">
        <v>761</v>
      </c>
      <c r="K4" s="89" t="s">
        <v>762</v>
      </c>
    </row>
    <row r="5" spans="1:11" s="87" customFormat="1" ht="15.75" customHeight="1">
      <c r="A5" s="103">
        <v>1</v>
      </c>
      <c r="B5" s="104" t="s">
        <v>722</v>
      </c>
      <c r="C5" s="110" t="s">
        <v>693</v>
      </c>
      <c r="D5" s="111"/>
      <c r="E5" s="112"/>
      <c r="F5" s="112"/>
      <c r="G5" s="112"/>
      <c r="H5" s="112"/>
      <c r="I5" s="113">
        <f>H5*12</f>
        <v>0</v>
      </c>
      <c r="J5" s="113">
        <f>I5*K5</f>
        <v>0</v>
      </c>
      <c r="K5" s="112"/>
    </row>
    <row r="6" spans="1:11" s="87" customFormat="1" ht="15.75" customHeight="1">
      <c r="A6" s="107"/>
      <c r="B6" s="108"/>
      <c r="C6" s="114" t="s">
        <v>708</v>
      </c>
      <c r="D6" s="115"/>
      <c r="E6" s="116"/>
      <c r="F6" s="116"/>
      <c r="G6" s="116"/>
      <c r="H6" s="116"/>
      <c r="I6" s="117">
        <f t="shared" ref="I6:I69" si="1">H6*12</f>
        <v>0</v>
      </c>
      <c r="J6" s="117">
        <f t="shared" ref="J6:J69" si="2">I6*K6</f>
        <v>0</v>
      </c>
      <c r="K6" s="116"/>
    </row>
    <row r="7" spans="1:11" s="87" customFormat="1" ht="15.75" customHeight="1">
      <c r="A7" s="105"/>
      <c r="B7" s="106"/>
      <c r="C7" s="118" t="s">
        <v>709</v>
      </c>
      <c r="D7" s="119"/>
      <c r="E7" s="120"/>
      <c r="F7" s="120"/>
      <c r="G7" s="120"/>
      <c r="H7" s="120"/>
      <c r="I7" s="121">
        <f t="shared" si="1"/>
        <v>0</v>
      </c>
      <c r="J7" s="121">
        <f t="shared" si="2"/>
        <v>0</v>
      </c>
      <c r="K7" s="120"/>
    </row>
    <row r="8" spans="1:11" s="87" customFormat="1" ht="15.75" customHeight="1">
      <c r="A8" s="103">
        <v>2</v>
      </c>
      <c r="B8" s="104" t="s">
        <v>723</v>
      </c>
      <c r="C8" s="110" t="s">
        <v>692</v>
      </c>
      <c r="D8" s="111"/>
      <c r="E8" s="112"/>
      <c r="F8" s="112"/>
      <c r="G8" s="112"/>
      <c r="H8" s="112"/>
      <c r="I8" s="113">
        <f t="shared" si="1"/>
        <v>0</v>
      </c>
      <c r="J8" s="113">
        <f t="shared" si="2"/>
        <v>0</v>
      </c>
      <c r="K8" s="112"/>
    </row>
    <row r="9" spans="1:11" s="87" customFormat="1" ht="15.75" customHeight="1">
      <c r="A9" s="107"/>
      <c r="B9" s="108"/>
      <c r="C9" s="114" t="s">
        <v>710</v>
      </c>
      <c r="D9" s="115"/>
      <c r="E9" s="116"/>
      <c r="F9" s="116"/>
      <c r="G9" s="116"/>
      <c r="H9" s="116"/>
      <c r="I9" s="117">
        <f t="shared" si="1"/>
        <v>0</v>
      </c>
      <c r="J9" s="117">
        <f t="shared" si="2"/>
        <v>0</v>
      </c>
      <c r="K9" s="116"/>
    </row>
    <row r="10" spans="1:11" s="87" customFormat="1" ht="15.75" customHeight="1">
      <c r="A10" s="105"/>
      <c r="B10" s="106"/>
      <c r="C10" s="118" t="s">
        <v>709</v>
      </c>
      <c r="D10" s="119"/>
      <c r="E10" s="120"/>
      <c r="F10" s="120"/>
      <c r="G10" s="120"/>
      <c r="H10" s="120"/>
      <c r="I10" s="121">
        <f t="shared" si="1"/>
        <v>0</v>
      </c>
      <c r="J10" s="121">
        <f t="shared" si="2"/>
        <v>0</v>
      </c>
      <c r="K10" s="120"/>
    </row>
    <row r="11" spans="1:11" s="87" customFormat="1" ht="15.75" customHeight="1">
      <c r="A11" s="103">
        <v>3</v>
      </c>
      <c r="B11" s="104" t="s">
        <v>724</v>
      </c>
      <c r="C11" s="110" t="s">
        <v>695</v>
      </c>
      <c r="D11" s="111"/>
      <c r="E11" s="112"/>
      <c r="F11" s="112"/>
      <c r="G11" s="112"/>
      <c r="H11" s="112"/>
      <c r="I11" s="113">
        <f t="shared" si="1"/>
        <v>0</v>
      </c>
      <c r="J11" s="113">
        <f t="shared" si="2"/>
        <v>0</v>
      </c>
      <c r="K11" s="112"/>
    </row>
    <row r="12" spans="1:11" s="87" customFormat="1" ht="15.75" customHeight="1">
      <c r="A12" s="107"/>
      <c r="B12" s="108"/>
      <c r="C12" s="114" t="s">
        <v>691</v>
      </c>
      <c r="D12" s="115"/>
      <c r="E12" s="116"/>
      <c r="F12" s="116"/>
      <c r="G12" s="116"/>
      <c r="H12" s="116"/>
      <c r="I12" s="117">
        <f t="shared" si="1"/>
        <v>0</v>
      </c>
      <c r="J12" s="117">
        <f t="shared" si="2"/>
        <v>0</v>
      </c>
      <c r="K12" s="116"/>
    </row>
    <row r="13" spans="1:11" s="87" customFormat="1" ht="15.75" customHeight="1">
      <c r="A13" s="107"/>
      <c r="B13" s="108"/>
      <c r="C13" s="114" t="s">
        <v>710</v>
      </c>
      <c r="D13" s="115"/>
      <c r="E13" s="116"/>
      <c r="F13" s="116"/>
      <c r="G13" s="116"/>
      <c r="H13" s="116"/>
      <c r="I13" s="117">
        <f t="shared" si="1"/>
        <v>0</v>
      </c>
      <c r="J13" s="117">
        <f t="shared" si="2"/>
        <v>0</v>
      </c>
      <c r="K13" s="116"/>
    </row>
    <row r="14" spans="1:11" s="87" customFormat="1" ht="15.75" customHeight="1">
      <c r="A14" s="105"/>
      <c r="B14" s="106"/>
      <c r="C14" s="118" t="s">
        <v>709</v>
      </c>
      <c r="D14" s="119"/>
      <c r="E14" s="120"/>
      <c r="F14" s="120"/>
      <c r="G14" s="120"/>
      <c r="H14" s="120"/>
      <c r="I14" s="121">
        <f t="shared" si="1"/>
        <v>0</v>
      </c>
      <c r="J14" s="121">
        <f t="shared" si="2"/>
        <v>0</v>
      </c>
      <c r="K14" s="120"/>
    </row>
    <row r="15" spans="1:11" s="87" customFormat="1" ht="15.75" customHeight="1">
      <c r="A15" s="103">
        <v>4</v>
      </c>
      <c r="B15" s="109" t="s">
        <v>30</v>
      </c>
      <c r="C15" s="110" t="s">
        <v>693</v>
      </c>
      <c r="D15" s="111"/>
      <c r="E15" s="112"/>
      <c r="F15" s="112"/>
      <c r="G15" s="112"/>
      <c r="H15" s="112"/>
      <c r="I15" s="113">
        <f t="shared" si="1"/>
        <v>0</v>
      </c>
      <c r="J15" s="113">
        <f t="shared" si="2"/>
        <v>0</v>
      </c>
      <c r="K15" s="112"/>
    </row>
    <row r="16" spans="1:11" s="87" customFormat="1" ht="15.75" customHeight="1">
      <c r="A16" s="107"/>
      <c r="B16" s="108"/>
      <c r="C16" s="114" t="s">
        <v>710</v>
      </c>
      <c r="D16" s="115"/>
      <c r="E16" s="116"/>
      <c r="F16" s="116"/>
      <c r="G16" s="116"/>
      <c r="H16" s="116"/>
      <c r="I16" s="117">
        <f t="shared" si="1"/>
        <v>0</v>
      </c>
      <c r="J16" s="117">
        <f t="shared" si="2"/>
        <v>0</v>
      </c>
      <c r="K16" s="116"/>
    </row>
    <row r="17" spans="1:11" s="87" customFormat="1" ht="15.75" customHeight="1">
      <c r="A17" s="107"/>
      <c r="B17" s="108"/>
      <c r="C17" s="114" t="s">
        <v>692</v>
      </c>
      <c r="D17" s="115"/>
      <c r="E17" s="116"/>
      <c r="F17" s="116"/>
      <c r="G17" s="116"/>
      <c r="H17" s="116"/>
      <c r="I17" s="117">
        <f t="shared" si="1"/>
        <v>0</v>
      </c>
      <c r="J17" s="117">
        <f t="shared" si="2"/>
        <v>0</v>
      </c>
      <c r="K17" s="116"/>
    </row>
    <row r="18" spans="1:11" s="87" customFormat="1" ht="15.75" customHeight="1">
      <c r="A18" s="107"/>
      <c r="B18" s="108"/>
      <c r="C18" s="114" t="s">
        <v>691</v>
      </c>
      <c r="D18" s="115"/>
      <c r="E18" s="116"/>
      <c r="F18" s="116"/>
      <c r="G18" s="116"/>
      <c r="H18" s="116"/>
      <c r="I18" s="117">
        <f t="shared" si="1"/>
        <v>0</v>
      </c>
      <c r="J18" s="117">
        <f t="shared" si="2"/>
        <v>0</v>
      </c>
      <c r="K18" s="116"/>
    </row>
    <row r="19" spans="1:11" s="87" customFormat="1" ht="15.75" customHeight="1">
      <c r="A19" s="105"/>
      <c r="B19" s="106"/>
      <c r="C19" s="118" t="s">
        <v>709</v>
      </c>
      <c r="D19" s="119"/>
      <c r="E19" s="120"/>
      <c r="F19" s="120"/>
      <c r="G19" s="120"/>
      <c r="H19" s="120"/>
      <c r="I19" s="121">
        <f t="shared" si="1"/>
        <v>0</v>
      </c>
      <c r="J19" s="121">
        <f t="shared" si="2"/>
        <v>0</v>
      </c>
      <c r="K19" s="120"/>
    </row>
    <row r="20" spans="1:11" s="87" customFormat="1" ht="15.75" customHeight="1">
      <c r="A20" s="103">
        <v>5</v>
      </c>
      <c r="B20" s="109" t="s">
        <v>35</v>
      </c>
      <c r="C20" s="110" t="s">
        <v>694</v>
      </c>
      <c r="D20" s="111"/>
      <c r="E20" s="112"/>
      <c r="F20" s="112"/>
      <c r="G20" s="112"/>
      <c r="H20" s="112"/>
      <c r="I20" s="113">
        <f t="shared" si="1"/>
        <v>0</v>
      </c>
      <c r="J20" s="113">
        <f t="shared" si="2"/>
        <v>0</v>
      </c>
      <c r="K20" s="112"/>
    </row>
    <row r="21" spans="1:11" s="87" customFormat="1" ht="15.75" customHeight="1">
      <c r="A21" s="107"/>
      <c r="B21" s="108"/>
      <c r="C21" s="114" t="s">
        <v>691</v>
      </c>
      <c r="D21" s="115"/>
      <c r="E21" s="116"/>
      <c r="F21" s="116"/>
      <c r="G21" s="116"/>
      <c r="H21" s="116"/>
      <c r="I21" s="117">
        <f t="shared" si="1"/>
        <v>0</v>
      </c>
      <c r="J21" s="117">
        <f t="shared" si="2"/>
        <v>0</v>
      </c>
      <c r="K21" s="116"/>
    </row>
    <row r="22" spans="1:11" s="87" customFormat="1" ht="15.75" customHeight="1">
      <c r="A22" s="107"/>
      <c r="B22" s="108"/>
      <c r="C22" s="114" t="s">
        <v>695</v>
      </c>
      <c r="D22" s="115"/>
      <c r="E22" s="116"/>
      <c r="F22" s="116"/>
      <c r="G22" s="116"/>
      <c r="H22" s="116"/>
      <c r="I22" s="117">
        <f t="shared" si="1"/>
        <v>0</v>
      </c>
      <c r="J22" s="117">
        <f t="shared" si="2"/>
        <v>0</v>
      </c>
      <c r="K22" s="116"/>
    </row>
    <row r="23" spans="1:11" s="87" customFormat="1" ht="15.75" customHeight="1">
      <c r="A23" s="105"/>
      <c r="B23" s="106"/>
      <c r="C23" s="118" t="s">
        <v>709</v>
      </c>
      <c r="D23" s="119"/>
      <c r="E23" s="120"/>
      <c r="F23" s="120"/>
      <c r="G23" s="120"/>
      <c r="H23" s="120"/>
      <c r="I23" s="121">
        <f t="shared" si="1"/>
        <v>0</v>
      </c>
      <c r="J23" s="121">
        <f t="shared" si="2"/>
        <v>0</v>
      </c>
      <c r="K23" s="120"/>
    </row>
    <row r="24" spans="1:11" s="87" customFormat="1" ht="15.75" customHeight="1">
      <c r="A24" s="103">
        <v>6</v>
      </c>
      <c r="B24" s="104" t="s">
        <v>725</v>
      </c>
      <c r="C24" s="110" t="s">
        <v>693</v>
      </c>
      <c r="D24" s="111"/>
      <c r="E24" s="112"/>
      <c r="F24" s="112"/>
      <c r="G24" s="112"/>
      <c r="H24" s="112"/>
      <c r="I24" s="113">
        <f t="shared" si="1"/>
        <v>0</v>
      </c>
      <c r="J24" s="113">
        <f t="shared" si="2"/>
        <v>0</v>
      </c>
      <c r="K24" s="112"/>
    </row>
    <row r="25" spans="1:11" s="87" customFormat="1" ht="15.75" customHeight="1">
      <c r="A25" s="107"/>
      <c r="B25" s="108"/>
      <c r="C25" s="114" t="s">
        <v>711</v>
      </c>
      <c r="D25" s="115"/>
      <c r="E25" s="116"/>
      <c r="F25" s="116"/>
      <c r="G25" s="116"/>
      <c r="H25" s="116"/>
      <c r="I25" s="117">
        <f t="shared" si="1"/>
        <v>0</v>
      </c>
      <c r="J25" s="117">
        <f t="shared" si="2"/>
        <v>0</v>
      </c>
      <c r="K25" s="116"/>
    </row>
    <row r="26" spans="1:11" s="87" customFormat="1" ht="15.75" customHeight="1">
      <c r="A26" s="105"/>
      <c r="B26" s="106"/>
      <c r="C26" s="118" t="s">
        <v>709</v>
      </c>
      <c r="D26" s="119"/>
      <c r="E26" s="120"/>
      <c r="F26" s="120"/>
      <c r="G26" s="120"/>
      <c r="H26" s="120"/>
      <c r="I26" s="121">
        <f t="shared" si="1"/>
        <v>0</v>
      </c>
      <c r="J26" s="121">
        <f t="shared" si="2"/>
        <v>0</v>
      </c>
      <c r="K26" s="120"/>
    </row>
    <row r="27" spans="1:11" s="87" customFormat="1" ht="15.75" customHeight="1">
      <c r="A27" s="103">
        <v>7</v>
      </c>
      <c r="B27" s="104" t="s">
        <v>726</v>
      </c>
      <c r="C27" s="110" t="s">
        <v>694</v>
      </c>
      <c r="D27" s="111"/>
      <c r="E27" s="112"/>
      <c r="F27" s="112"/>
      <c r="G27" s="112"/>
      <c r="H27" s="112"/>
      <c r="I27" s="113">
        <f t="shared" si="1"/>
        <v>0</v>
      </c>
      <c r="J27" s="113">
        <f t="shared" si="2"/>
        <v>0</v>
      </c>
      <c r="K27" s="112"/>
    </row>
    <row r="28" spans="1:11" s="87" customFormat="1" ht="15.75" customHeight="1">
      <c r="A28" s="107"/>
      <c r="B28" s="108"/>
      <c r="C28" s="114" t="s">
        <v>691</v>
      </c>
      <c r="D28" s="115"/>
      <c r="E28" s="116"/>
      <c r="F28" s="116"/>
      <c r="G28" s="116"/>
      <c r="H28" s="116"/>
      <c r="I28" s="117">
        <f t="shared" si="1"/>
        <v>0</v>
      </c>
      <c r="J28" s="117">
        <f t="shared" si="2"/>
        <v>0</v>
      </c>
      <c r="K28" s="116"/>
    </row>
    <row r="29" spans="1:11" s="87" customFormat="1" ht="15.75" customHeight="1">
      <c r="A29" s="107"/>
      <c r="B29" s="108"/>
      <c r="C29" s="114" t="s">
        <v>9</v>
      </c>
      <c r="D29" s="115"/>
      <c r="E29" s="116"/>
      <c r="F29" s="116"/>
      <c r="G29" s="116"/>
      <c r="H29" s="116"/>
      <c r="I29" s="117">
        <f t="shared" si="1"/>
        <v>0</v>
      </c>
      <c r="J29" s="117">
        <f t="shared" si="2"/>
        <v>0</v>
      </c>
      <c r="K29" s="116"/>
    </row>
    <row r="30" spans="1:11" s="87" customFormat="1" ht="15.75" customHeight="1">
      <c r="A30" s="107"/>
      <c r="B30" s="108"/>
      <c r="C30" s="114" t="s">
        <v>712</v>
      </c>
      <c r="D30" s="115"/>
      <c r="E30" s="116"/>
      <c r="F30" s="116"/>
      <c r="G30" s="116"/>
      <c r="H30" s="116"/>
      <c r="I30" s="117">
        <f t="shared" si="1"/>
        <v>0</v>
      </c>
      <c r="J30" s="117">
        <f t="shared" si="2"/>
        <v>0</v>
      </c>
      <c r="K30" s="116"/>
    </row>
    <row r="31" spans="1:11" s="87" customFormat="1" ht="15.75" customHeight="1">
      <c r="A31" s="105"/>
      <c r="B31" s="106"/>
      <c r="C31" s="118" t="s">
        <v>709</v>
      </c>
      <c r="D31" s="119"/>
      <c r="E31" s="120"/>
      <c r="F31" s="120"/>
      <c r="G31" s="120"/>
      <c r="H31" s="120"/>
      <c r="I31" s="121">
        <f t="shared" si="1"/>
        <v>0</v>
      </c>
      <c r="J31" s="121">
        <f t="shared" si="2"/>
        <v>0</v>
      </c>
      <c r="K31" s="120"/>
    </row>
    <row r="32" spans="1:11" s="87" customFormat="1" ht="15.75" customHeight="1">
      <c r="A32" s="103">
        <v>8</v>
      </c>
      <c r="B32" s="109" t="s">
        <v>46</v>
      </c>
      <c r="C32" s="110" t="s">
        <v>48</v>
      </c>
      <c r="D32" s="111"/>
      <c r="E32" s="112"/>
      <c r="F32" s="112"/>
      <c r="G32" s="112"/>
      <c r="H32" s="112"/>
      <c r="I32" s="113">
        <f t="shared" si="1"/>
        <v>0</v>
      </c>
      <c r="J32" s="113">
        <f t="shared" si="2"/>
        <v>0</v>
      </c>
      <c r="K32" s="112"/>
    </row>
    <row r="33" spans="1:11" s="87" customFormat="1" ht="15.75" customHeight="1">
      <c r="A33" s="105"/>
      <c r="B33" s="106"/>
      <c r="C33" s="118" t="s">
        <v>710</v>
      </c>
      <c r="D33" s="119"/>
      <c r="E33" s="120"/>
      <c r="F33" s="120"/>
      <c r="G33" s="120"/>
      <c r="H33" s="120"/>
      <c r="I33" s="121">
        <f t="shared" si="1"/>
        <v>0</v>
      </c>
      <c r="J33" s="121">
        <f t="shared" si="2"/>
        <v>0</v>
      </c>
      <c r="K33" s="120"/>
    </row>
    <row r="34" spans="1:11" s="87" customFormat="1" ht="15.75" customHeight="1">
      <c r="A34" s="103">
        <v>9</v>
      </c>
      <c r="B34" s="104" t="s">
        <v>727</v>
      </c>
      <c r="C34" s="110" t="s">
        <v>701</v>
      </c>
      <c r="D34" s="111"/>
      <c r="E34" s="112"/>
      <c r="F34" s="112"/>
      <c r="G34" s="112"/>
      <c r="H34" s="112"/>
      <c r="I34" s="113">
        <f t="shared" si="1"/>
        <v>0</v>
      </c>
      <c r="J34" s="113">
        <f t="shared" si="2"/>
        <v>0</v>
      </c>
      <c r="K34" s="112"/>
    </row>
    <row r="35" spans="1:11" s="87" customFormat="1" ht="15.75" customHeight="1">
      <c r="A35" s="107"/>
      <c r="B35" s="108"/>
      <c r="C35" s="114" t="s">
        <v>9</v>
      </c>
      <c r="D35" s="115"/>
      <c r="E35" s="116"/>
      <c r="F35" s="116"/>
      <c r="G35" s="116"/>
      <c r="H35" s="116"/>
      <c r="I35" s="117">
        <f t="shared" si="1"/>
        <v>0</v>
      </c>
      <c r="J35" s="117">
        <f t="shared" si="2"/>
        <v>0</v>
      </c>
      <c r="K35" s="116"/>
    </row>
    <row r="36" spans="1:11" s="87" customFormat="1" ht="15.75" customHeight="1">
      <c r="A36" s="107"/>
      <c r="B36" s="108"/>
      <c r="C36" s="114" t="s">
        <v>692</v>
      </c>
      <c r="D36" s="115"/>
      <c r="E36" s="116"/>
      <c r="F36" s="116"/>
      <c r="G36" s="116"/>
      <c r="H36" s="116"/>
      <c r="I36" s="117">
        <f t="shared" si="1"/>
        <v>0</v>
      </c>
      <c r="J36" s="117">
        <f t="shared" si="2"/>
        <v>0</v>
      </c>
      <c r="K36" s="116"/>
    </row>
    <row r="37" spans="1:11" s="87" customFormat="1" ht="15.75" customHeight="1">
      <c r="A37" s="105"/>
      <c r="B37" s="106"/>
      <c r="C37" s="118" t="s">
        <v>713</v>
      </c>
      <c r="D37" s="119"/>
      <c r="E37" s="120"/>
      <c r="F37" s="120"/>
      <c r="G37" s="120"/>
      <c r="H37" s="120"/>
      <c r="I37" s="121">
        <f t="shared" si="1"/>
        <v>0</v>
      </c>
      <c r="J37" s="121">
        <f t="shared" si="2"/>
        <v>0</v>
      </c>
      <c r="K37" s="120"/>
    </row>
    <row r="38" spans="1:11" s="87" customFormat="1" ht="15.75" customHeight="1">
      <c r="A38" s="103">
        <v>10</v>
      </c>
      <c r="B38" s="104" t="s">
        <v>728</v>
      </c>
      <c r="C38" s="110" t="s">
        <v>692</v>
      </c>
      <c r="D38" s="111"/>
      <c r="E38" s="112"/>
      <c r="F38" s="112"/>
      <c r="G38" s="112"/>
      <c r="H38" s="112"/>
      <c r="I38" s="113">
        <f t="shared" si="1"/>
        <v>0</v>
      </c>
      <c r="J38" s="113">
        <f t="shared" si="2"/>
        <v>0</v>
      </c>
      <c r="K38" s="112"/>
    </row>
    <row r="39" spans="1:11" s="87" customFormat="1" ht="15.75" customHeight="1">
      <c r="A39" s="107"/>
      <c r="B39" s="108"/>
      <c r="C39" s="114" t="s">
        <v>9</v>
      </c>
      <c r="D39" s="115"/>
      <c r="E39" s="116"/>
      <c r="F39" s="116"/>
      <c r="G39" s="116"/>
      <c r="H39" s="116"/>
      <c r="I39" s="117">
        <f t="shared" si="1"/>
        <v>0</v>
      </c>
      <c r="J39" s="117">
        <f t="shared" si="2"/>
        <v>0</v>
      </c>
      <c r="K39" s="116"/>
    </row>
    <row r="40" spans="1:11" s="87" customFormat="1" ht="15.75" customHeight="1">
      <c r="A40" s="105"/>
      <c r="B40" s="106"/>
      <c r="C40" s="118" t="s">
        <v>698</v>
      </c>
      <c r="D40" s="119"/>
      <c r="E40" s="120"/>
      <c r="F40" s="120"/>
      <c r="G40" s="120"/>
      <c r="H40" s="120"/>
      <c r="I40" s="121">
        <f t="shared" si="1"/>
        <v>0</v>
      </c>
      <c r="J40" s="121">
        <f t="shared" si="2"/>
        <v>0</v>
      </c>
      <c r="K40" s="120"/>
    </row>
    <row r="41" spans="1:11" s="87" customFormat="1" ht="15.75" customHeight="1">
      <c r="A41" s="103">
        <v>11</v>
      </c>
      <c r="B41" s="104" t="s">
        <v>729</v>
      </c>
      <c r="C41" s="110" t="s">
        <v>693</v>
      </c>
      <c r="D41" s="111"/>
      <c r="E41" s="112"/>
      <c r="F41" s="112"/>
      <c r="G41" s="112"/>
      <c r="H41" s="112"/>
      <c r="I41" s="113">
        <f t="shared" si="1"/>
        <v>0</v>
      </c>
      <c r="J41" s="113">
        <f t="shared" si="2"/>
        <v>0</v>
      </c>
      <c r="K41" s="112"/>
    </row>
    <row r="42" spans="1:11" s="87" customFormat="1" ht="15.75" customHeight="1">
      <c r="A42" s="107"/>
      <c r="B42" s="108"/>
      <c r="C42" s="114" t="s">
        <v>9</v>
      </c>
      <c r="D42" s="115"/>
      <c r="E42" s="116"/>
      <c r="F42" s="116"/>
      <c r="G42" s="116"/>
      <c r="H42" s="116"/>
      <c r="I42" s="117">
        <f t="shared" si="1"/>
        <v>0</v>
      </c>
      <c r="J42" s="117">
        <f t="shared" si="2"/>
        <v>0</v>
      </c>
      <c r="K42" s="116"/>
    </row>
    <row r="43" spans="1:11" s="87" customFormat="1" ht="15.75" customHeight="1">
      <c r="A43" s="105"/>
      <c r="B43" s="106"/>
      <c r="C43" s="118" t="s">
        <v>709</v>
      </c>
      <c r="D43" s="119"/>
      <c r="E43" s="120"/>
      <c r="F43" s="120"/>
      <c r="G43" s="120"/>
      <c r="H43" s="120"/>
      <c r="I43" s="121">
        <f t="shared" si="1"/>
        <v>0</v>
      </c>
      <c r="J43" s="121">
        <f t="shared" si="2"/>
        <v>0</v>
      </c>
      <c r="K43" s="120"/>
    </row>
    <row r="44" spans="1:11" s="87" customFormat="1" ht="15.75" customHeight="1">
      <c r="A44" s="103">
        <v>12</v>
      </c>
      <c r="B44" s="109" t="s">
        <v>61</v>
      </c>
      <c r="C44" s="110" t="s">
        <v>693</v>
      </c>
      <c r="D44" s="111"/>
      <c r="E44" s="112"/>
      <c r="F44" s="112"/>
      <c r="G44" s="112"/>
      <c r="H44" s="112"/>
      <c r="I44" s="113">
        <f t="shared" si="1"/>
        <v>0</v>
      </c>
      <c r="J44" s="113">
        <f t="shared" si="2"/>
        <v>0</v>
      </c>
      <c r="K44" s="112"/>
    </row>
    <row r="45" spans="1:11" s="87" customFormat="1" ht="15.75" customHeight="1">
      <c r="A45" s="107"/>
      <c r="B45" s="108"/>
      <c r="C45" s="114" t="s">
        <v>696</v>
      </c>
      <c r="D45" s="115"/>
      <c r="E45" s="116"/>
      <c r="F45" s="116"/>
      <c r="G45" s="116"/>
      <c r="H45" s="116"/>
      <c r="I45" s="117">
        <f t="shared" si="1"/>
        <v>0</v>
      </c>
      <c r="J45" s="117">
        <f t="shared" si="2"/>
        <v>0</v>
      </c>
      <c r="K45" s="116"/>
    </row>
    <row r="46" spans="1:11" s="87" customFormat="1" ht="15.75" customHeight="1">
      <c r="A46" s="105"/>
      <c r="B46" s="106"/>
      <c r="C46" s="118" t="s">
        <v>710</v>
      </c>
      <c r="D46" s="119"/>
      <c r="E46" s="120"/>
      <c r="F46" s="120"/>
      <c r="G46" s="120"/>
      <c r="H46" s="120"/>
      <c r="I46" s="121">
        <f t="shared" si="1"/>
        <v>0</v>
      </c>
      <c r="J46" s="121">
        <f t="shared" si="2"/>
        <v>0</v>
      </c>
      <c r="K46" s="120"/>
    </row>
    <row r="47" spans="1:11" s="87" customFormat="1" ht="15.75" customHeight="1">
      <c r="A47" s="103">
        <v>13</v>
      </c>
      <c r="B47" s="109" t="s">
        <v>690</v>
      </c>
      <c r="C47" s="110" t="s">
        <v>691</v>
      </c>
      <c r="D47" s="111"/>
      <c r="E47" s="112"/>
      <c r="F47" s="112"/>
      <c r="G47" s="112"/>
      <c r="H47" s="112"/>
      <c r="I47" s="113">
        <f t="shared" si="1"/>
        <v>0</v>
      </c>
      <c r="J47" s="113">
        <f t="shared" si="2"/>
        <v>0</v>
      </c>
      <c r="K47" s="112"/>
    </row>
    <row r="48" spans="1:11" s="87" customFormat="1" ht="15.75" customHeight="1">
      <c r="A48" s="107"/>
      <c r="B48" s="108"/>
      <c r="C48" s="114" t="s">
        <v>695</v>
      </c>
      <c r="D48" s="115"/>
      <c r="E48" s="116"/>
      <c r="F48" s="116"/>
      <c r="G48" s="116"/>
      <c r="H48" s="116"/>
      <c r="I48" s="117">
        <f t="shared" si="1"/>
        <v>0</v>
      </c>
      <c r="J48" s="117">
        <f t="shared" si="2"/>
        <v>0</v>
      </c>
      <c r="K48" s="116"/>
    </row>
    <row r="49" spans="1:11" s="91" customFormat="1" ht="15.75" customHeight="1">
      <c r="A49" s="107"/>
      <c r="B49" s="108"/>
      <c r="C49" s="114" t="s">
        <v>710</v>
      </c>
      <c r="D49" s="122"/>
      <c r="E49" s="123"/>
      <c r="F49" s="123"/>
      <c r="G49" s="123"/>
      <c r="H49" s="123"/>
      <c r="I49" s="117">
        <f t="shared" si="1"/>
        <v>0</v>
      </c>
      <c r="J49" s="117">
        <f t="shared" si="2"/>
        <v>0</v>
      </c>
      <c r="K49" s="123"/>
    </row>
    <row r="50" spans="1:11" s="87" customFormat="1" ht="15.75" customHeight="1">
      <c r="A50" s="105"/>
      <c r="B50" s="106"/>
      <c r="C50" s="118" t="s">
        <v>692</v>
      </c>
      <c r="D50" s="119"/>
      <c r="E50" s="120"/>
      <c r="F50" s="120"/>
      <c r="G50" s="120"/>
      <c r="H50" s="120"/>
      <c r="I50" s="121">
        <f t="shared" si="1"/>
        <v>0</v>
      </c>
      <c r="J50" s="121">
        <f t="shared" si="2"/>
        <v>0</v>
      </c>
      <c r="K50" s="120"/>
    </row>
    <row r="51" spans="1:11" s="87" customFormat="1" ht="15.75" customHeight="1">
      <c r="A51" s="103">
        <v>14</v>
      </c>
      <c r="B51" s="109" t="s">
        <v>68</v>
      </c>
      <c r="C51" s="110" t="s">
        <v>694</v>
      </c>
      <c r="D51" s="111"/>
      <c r="E51" s="112"/>
      <c r="F51" s="112"/>
      <c r="G51" s="112"/>
      <c r="H51" s="112"/>
      <c r="I51" s="113">
        <f t="shared" si="1"/>
        <v>0</v>
      </c>
      <c r="J51" s="113">
        <f t="shared" si="2"/>
        <v>0</v>
      </c>
      <c r="K51" s="112"/>
    </row>
    <row r="52" spans="1:11" s="87" customFormat="1" ht="15.75" customHeight="1">
      <c r="A52" s="107"/>
      <c r="B52" s="108"/>
      <c r="C52" s="114" t="s">
        <v>691</v>
      </c>
      <c r="D52" s="115"/>
      <c r="E52" s="116"/>
      <c r="F52" s="116"/>
      <c r="G52" s="116"/>
      <c r="H52" s="116"/>
      <c r="I52" s="117">
        <f t="shared" si="1"/>
        <v>0</v>
      </c>
      <c r="J52" s="117">
        <f t="shared" si="2"/>
        <v>0</v>
      </c>
      <c r="K52" s="116"/>
    </row>
    <row r="53" spans="1:11" s="87" customFormat="1" ht="15.75" customHeight="1">
      <c r="A53" s="107"/>
      <c r="B53" s="108"/>
      <c r="C53" s="114" t="s">
        <v>693</v>
      </c>
      <c r="D53" s="115"/>
      <c r="E53" s="116"/>
      <c r="F53" s="116"/>
      <c r="G53" s="116"/>
      <c r="H53" s="116"/>
      <c r="I53" s="117">
        <f t="shared" si="1"/>
        <v>0</v>
      </c>
      <c r="J53" s="117">
        <f t="shared" si="2"/>
        <v>0</v>
      </c>
      <c r="K53" s="116"/>
    </row>
    <row r="54" spans="1:11" s="87" customFormat="1" ht="15.75" customHeight="1">
      <c r="A54" s="107"/>
      <c r="B54" s="108"/>
      <c r="C54" s="114" t="s">
        <v>710</v>
      </c>
      <c r="D54" s="115"/>
      <c r="E54" s="116"/>
      <c r="F54" s="116"/>
      <c r="G54" s="116"/>
      <c r="H54" s="116"/>
      <c r="I54" s="117">
        <f t="shared" si="1"/>
        <v>0</v>
      </c>
      <c r="J54" s="117">
        <f t="shared" si="2"/>
        <v>0</v>
      </c>
      <c r="K54" s="116"/>
    </row>
    <row r="55" spans="1:11" s="87" customFormat="1" ht="15.75" customHeight="1">
      <c r="A55" s="105"/>
      <c r="B55" s="106"/>
      <c r="C55" s="118" t="s">
        <v>709</v>
      </c>
      <c r="D55" s="119"/>
      <c r="E55" s="120"/>
      <c r="F55" s="120"/>
      <c r="G55" s="120"/>
      <c r="H55" s="120"/>
      <c r="I55" s="121">
        <f t="shared" si="1"/>
        <v>0</v>
      </c>
      <c r="J55" s="121">
        <f t="shared" si="2"/>
        <v>0</v>
      </c>
      <c r="K55" s="120"/>
    </row>
    <row r="56" spans="1:11" s="87" customFormat="1" ht="15.75" customHeight="1">
      <c r="A56" s="103">
        <v>15</v>
      </c>
      <c r="B56" s="109" t="s">
        <v>69</v>
      </c>
      <c r="C56" s="110" t="s">
        <v>691</v>
      </c>
      <c r="D56" s="111"/>
      <c r="E56" s="112"/>
      <c r="F56" s="112"/>
      <c r="G56" s="112"/>
      <c r="H56" s="112"/>
      <c r="I56" s="113">
        <f t="shared" si="1"/>
        <v>0</v>
      </c>
      <c r="J56" s="113">
        <f t="shared" si="2"/>
        <v>0</v>
      </c>
      <c r="K56" s="112"/>
    </row>
    <row r="57" spans="1:11" s="87" customFormat="1" ht="15.75" customHeight="1">
      <c r="A57" s="107"/>
      <c r="B57" s="108"/>
      <c r="C57" s="114" t="s">
        <v>693</v>
      </c>
      <c r="D57" s="115"/>
      <c r="E57" s="116"/>
      <c r="F57" s="116"/>
      <c r="G57" s="116"/>
      <c r="H57" s="116"/>
      <c r="I57" s="117">
        <f t="shared" si="1"/>
        <v>0</v>
      </c>
      <c r="J57" s="117">
        <f t="shared" si="2"/>
        <v>0</v>
      </c>
      <c r="K57" s="116"/>
    </row>
    <row r="58" spans="1:11" s="87" customFormat="1" ht="15.75" customHeight="1">
      <c r="A58" s="107"/>
      <c r="B58" s="108"/>
      <c r="C58" s="114" t="s">
        <v>710</v>
      </c>
      <c r="D58" s="115"/>
      <c r="E58" s="116"/>
      <c r="F58" s="116"/>
      <c r="G58" s="116"/>
      <c r="H58" s="116"/>
      <c r="I58" s="117">
        <f t="shared" si="1"/>
        <v>0</v>
      </c>
      <c r="J58" s="117">
        <f t="shared" si="2"/>
        <v>0</v>
      </c>
      <c r="K58" s="116"/>
    </row>
    <row r="59" spans="1:11" s="87" customFormat="1" ht="15.75" customHeight="1">
      <c r="A59" s="105"/>
      <c r="B59" s="106"/>
      <c r="C59" s="118" t="s">
        <v>709</v>
      </c>
      <c r="D59" s="119"/>
      <c r="E59" s="120"/>
      <c r="F59" s="120"/>
      <c r="G59" s="120"/>
      <c r="H59" s="120"/>
      <c r="I59" s="121">
        <f t="shared" si="1"/>
        <v>0</v>
      </c>
      <c r="J59" s="121">
        <f t="shared" si="2"/>
        <v>0</v>
      </c>
      <c r="K59" s="120"/>
    </row>
    <row r="60" spans="1:11" s="87" customFormat="1" ht="15.75" customHeight="1">
      <c r="A60" s="103">
        <v>16</v>
      </c>
      <c r="B60" s="109" t="s">
        <v>71</v>
      </c>
      <c r="C60" s="110" t="s">
        <v>694</v>
      </c>
      <c r="D60" s="111"/>
      <c r="E60" s="112"/>
      <c r="F60" s="112"/>
      <c r="G60" s="112"/>
      <c r="H60" s="112"/>
      <c r="I60" s="113">
        <f t="shared" si="1"/>
        <v>0</v>
      </c>
      <c r="J60" s="113">
        <f t="shared" si="2"/>
        <v>0</v>
      </c>
      <c r="K60" s="112"/>
    </row>
    <row r="61" spans="1:11" s="87" customFormat="1" ht="15.75" customHeight="1">
      <c r="A61" s="107"/>
      <c r="B61" s="108"/>
      <c r="C61" s="114" t="s">
        <v>714</v>
      </c>
      <c r="D61" s="115"/>
      <c r="E61" s="116"/>
      <c r="F61" s="116"/>
      <c r="G61" s="116"/>
      <c r="H61" s="116"/>
      <c r="I61" s="117">
        <f t="shared" si="1"/>
        <v>0</v>
      </c>
      <c r="J61" s="117">
        <f t="shared" si="2"/>
        <v>0</v>
      </c>
      <c r="K61" s="116"/>
    </row>
    <row r="62" spans="1:11" s="87" customFormat="1" ht="15.75" customHeight="1">
      <c r="A62" s="107"/>
      <c r="B62" s="108"/>
      <c r="C62" s="114" t="s">
        <v>691</v>
      </c>
      <c r="D62" s="115"/>
      <c r="E62" s="116"/>
      <c r="F62" s="116"/>
      <c r="G62" s="116"/>
      <c r="H62" s="116"/>
      <c r="I62" s="117">
        <f t="shared" si="1"/>
        <v>0</v>
      </c>
      <c r="J62" s="117">
        <f t="shared" si="2"/>
        <v>0</v>
      </c>
      <c r="K62" s="116"/>
    </row>
    <row r="63" spans="1:11" s="87" customFormat="1" ht="15.75" customHeight="1">
      <c r="A63" s="105"/>
      <c r="B63" s="106"/>
      <c r="C63" s="118" t="s">
        <v>709</v>
      </c>
      <c r="D63" s="119"/>
      <c r="E63" s="120"/>
      <c r="F63" s="120"/>
      <c r="G63" s="120"/>
      <c r="H63" s="120"/>
      <c r="I63" s="121">
        <f t="shared" si="1"/>
        <v>0</v>
      </c>
      <c r="J63" s="121">
        <f t="shared" si="2"/>
        <v>0</v>
      </c>
      <c r="K63" s="120"/>
    </row>
    <row r="64" spans="1:11" s="87" customFormat="1" ht="15.75" customHeight="1">
      <c r="A64" s="103">
        <v>17</v>
      </c>
      <c r="B64" s="109" t="s">
        <v>78</v>
      </c>
      <c r="C64" s="110" t="s">
        <v>695</v>
      </c>
      <c r="D64" s="111"/>
      <c r="E64" s="112"/>
      <c r="F64" s="112"/>
      <c r="G64" s="112"/>
      <c r="H64" s="112"/>
      <c r="I64" s="113">
        <f t="shared" si="1"/>
        <v>0</v>
      </c>
      <c r="J64" s="113">
        <f t="shared" si="2"/>
        <v>0</v>
      </c>
      <c r="K64" s="112"/>
    </row>
    <row r="65" spans="1:11" s="87" customFormat="1" ht="15.75" customHeight="1">
      <c r="A65" s="107"/>
      <c r="B65" s="108"/>
      <c r="C65" s="114" t="s">
        <v>694</v>
      </c>
      <c r="D65" s="115"/>
      <c r="E65" s="116"/>
      <c r="F65" s="116"/>
      <c r="G65" s="116"/>
      <c r="H65" s="116"/>
      <c r="I65" s="117">
        <f t="shared" si="1"/>
        <v>0</v>
      </c>
      <c r="J65" s="117">
        <f t="shared" si="2"/>
        <v>0</v>
      </c>
      <c r="K65" s="116"/>
    </row>
    <row r="66" spans="1:11" s="87" customFormat="1" ht="15.75" customHeight="1">
      <c r="A66" s="107"/>
      <c r="B66" s="108"/>
      <c r="C66" s="114" t="s">
        <v>693</v>
      </c>
      <c r="D66" s="115"/>
      <c r="E66" s="116"/>
      <c r="F66" s="116"/>
      <c r="G66" s="116"/>
      <c r="H66" s="116"/>
      <c r="I66" s="117">
        <f t="shared" si="1"/>
        <v>0</v>
      </c>
      <c r="J66" s="117">
        <f t="shared" si="2"/>
        <v>0</v>
      </c>
      <c r="K66" s="116"/>
    </row>
    <row r="67" spans="1:11" s="87" customFormat="1" ht="15.75" customHeight="1">
      <c r="A67" s="107"/>
      <c r="B67" s="108"/>
      <c r="C67" s="114" t="s">
        <v>697</v>
      </c>
      <c r="D67" s="115"/>
      <c r="E67" s="116"/>
      <c r="F67" s="116"/>
      <c r="G67" s="116"/>
      <c r="H67" s="116"/>
      <c r="I67" s="117">
        <f t="shared" si="1"/>
        <v>0</v>
      </c>
      <c r="J67" s="117">
        <f t="shared" si="2"/>
        <v>0</v>
      </c>
      <c r="K67" s="116"/>
    </row>
    <row r="68" spans="1:11" s="87" customFormat="1" ht="15.75" customHeight="1">
      <c r="A68" s="105"/>
      <c r="B68" s="106"/>
      <c r="C68" s="118" t="s">
        <v>692</v>
      </c>
      <c r="D68" s="119"/>
      <c r="E68" s="120"/>
      <c r="F68" s="120"/>
      <c r="G68" s="120"/>
      <c r="H68" s="120"/>
      <c r="I68" s="121">
        <f t="shared" si="1"/>
        <v>0</v>
      </c>
      <c r="J68" s="121">
        <f t="shared" si="2"/>
        <v>0</v>
      </c>
      <c r="K68" s="120"/>
    </row>
    <row r="69" spans="1:11" s="87" customFormat="1" ht="15.75" customHeight="1">
      <c r="A69" s="103">
        <v>18</v>
      </c>
      <c r="B69" s="109" t="s">
        <v>74</v>
      </c>
      <c r="C69" s="110" t="s">
        <v>691</v>
      </c>
      <c r="D69" s="111"/>
      <c r="E69" s="112"/>
      <c r="F69" s="112"/>
      <c r="G69" s="112"/>
      <c r="H69" s="112"/>
      <c r="I69" s="113">
        <f t="shared" si="1"/>
        <v>0</v>
      </c>
      <c r="J69" s="113">
        <f t="shared" si="2"/>
        <v>0</v>
      </c>
      <c r="K69" s="112"/>
    </row>
    <row r="70" spans="1:11" s="87" customFormat="1" ht="15.75" customHeight="1">
      <c r="A70" s="107"/>
      <c r="B70" s="108"/>
      <c r="C70" s="114" t="s">
        <v>693</v>
      </c>
      <c r="D70" s="115"/>
      <c r="E70" s="116"/>
      <c r="F70" s="116"/>
      <c r="G70" s="116"/>
      <c r="H70" s="116"/>
      <c r="I70" s="117">
        <f t="shared" ref="I70:I133" si="3">H70*12</f>
        <v>0</v>
      </c>
      <c r="J70" s="117">
        <f t="shared" ref="J70:J133" si="4">I70*K70</f>
        <v>0</v>
      </c>
      <c r="K70" s="116"/>
    </row>
    <row r="71" spans="1:11" s="87" customFormat="1" ht="15.75" customHeight="1">
      <c r="A71" s="107"/>
      <c r="B71" s="108"/>
      <c r="C71" s="114" t="s">
        <v>708</v>
      </c>
      <c r="D71" s="115"/>
      <c r="E71" s="116"/>
      <c r="F71" s="116"/>
      <c r="G71" s="116"/>
      <c r="H71" s="116"/>
      <c r="I71" s="117">
        <f t="shared" si="3"/>
        <v>0</v>
      </c>
      <c r="J71" s="117">
        <f t="shared" si="4"/>
        <v>0</v>
      </c>
      <c r="K71" s="116"/>
    </row>
    <row r="72" spans="1:11" s="87" customFormat="1" ht="15.75" customHeight="1">
      <c r="A72" s="105"/>
      <c r="B72" s="106"/>
      <c r="C72" s="118" t="s">
        <v>709</v>
      </c>
      <c r="D72" s="119"/>
      <c r="E72" s="120"/>
      <c r="F72" s="120"/>
      <c r="G72" s="120"/>
      <c r="H72" s="120"/>
      <c r="I72" s="121">
        <f t="shared" si="3"/>
        <v>0</v>
      </c>
      <c r="J72" s="121">
        <f t="shared" si="4"/>
        <v>0</v>
      </c>
      <c r="K72" s="120"/>
    </row>
    <row r="73" spans="1:11" s="87" customFormat="1" ht="15.75" customHeight="1">
      <c r="A73" s="103">
        <v>19</v>
      </c>
      <c r="B73" s="109" t="s">
        <v>77</v>
      </c>
      <c r="C73" s="110" t="s">
        <v>693</v>
      </c>
      <c r="D73" s="111"/>
      <c r="E73" s="112"/>
      <c r="F73" s="112"/>
      <c r="G73" s="112"/>
      <c r="H73" s="112"/>
      <c r="I73" s="113">
        <f t="shared" si="3"/>
        <v>0</v>
      </c>
      <c r="J73" s="113">
        <f t="shared" si="4"/>
        <v>0</v>
      </c>
      <c r="K73" s="112"/>
    </row>
    <row r="74" spans="1:11" s="87" customFormat="1" ht="15.75" customHeight="1">
      <c r="A74" s="107"/>
      <c r="B74" s="108"/>
      <c r="C74" s="114" t="s">
        <v>691</v>
      </c>
      <c r="D74" s="115"/>
      <c r="E74" s="116"/>
      <c r="F74" s="116"/>
      <c r="G74" s="116"/>
      <c r="H74" s="116"/>
      <c r="I74" s="117">
        <f t="shared" si="3"/>
        <v>0</v>
      </c>
      <c r="J74" s="117">
        <f t="shared" si="4"/>
        <v>0</v>
      </c>
      <c r="K74" s="116"/>
    </row>
    <row r="75" spans="1:11" s="87" customFormat="1" ht="15.75" customHeight="1">
      <c r="A75" s="107"/>
      <c r="B75" s="108"/>
      <c r="C75" s="114" t="s">
        <v>697</v>
      </c>
      <c r="D75" s="115"/>
      <c r="E75" s="116"/>
      <c r="F75" s="116"/>
      <c r="G75" s="116"/>
      <c r="H75" s="116"/>
      <c r="I75" s="117">
        <f t="shared" si="3"/>
        <v>0</v>
      </c>
      <c r="J75" s="117">
        <f t="shared" si="4"/>
        <v>0</v>
      </c>
      <c r="K75" s="116"/>
    </row>
    <row r="76" spans="1:11" s="87" customFormat="1" ht="15.75" customHeight="1">
      <c r="A76" s="105"/>
      <c r="B76" s="106"/>
      <c r="C76" s="118" t="s">
        <v>709</v>
      </c>
      <c r="D76" s="119"/>
      <c r="E76" s="120"/>
      <c r="F76" s="120"/>
      <c r="G76" s="120"/>
      <c r="H76" s="120"/>
      <c r="I76" s="121">
        <f t="shared" si="3"/>
        <v>0</v>
      </c>
      <c r="J76" s="121">
        <f t="shared" si="4"/>
        <v>0</v>
      </c>
      <c r="K76" s="120"/>
    </row>
    <row r="77" spans="1:11" s="87" customFormat="1" ht="15.75" customHeight="1">
      <c r="A77" s="103">
        <v>20</v>
      </c>
      <c r="B77" s="104" t="s">
        <v>730</v>
      </c>
      <c r="C77" s="110" t="s">
        <v>48</v>
      </c>
      <c r="D77" s="111"/>
      <c r="E77" s="112"/>
      <c r="F77" s="112"/>
      <c r="G77" s="112"/>
      <c r="H77" s="112"/>
      <c r="I77" s="113">
        <f t="shared" si="3"/>
        <v>0</v>
      </c>
      <c r="J77" s="113">
        <f t="shared" si="4"/>
        <v>0</v>
      </c>
      <c r="K77" s="112"/>
    </row>
    <row r="78" spans="1:11" s="87" customFormat="1" ht="15.75" customHeight="1">
      <c r="A78" s="107"/>
      <c r="B78" s="108"/>
      <c r="C78" s="114" t="s">
        <v>715</v>
      </c>
      <c r="D78" s="115"/>
      <c r="E78" s="116"/>
      <c r="F78" s="116"/>
      <c r="G78" s="116"/>
      <c r="H78" s="116"/>
      <c r="I78" s="117">
        <f t="shared" si="3"/>
        <v>0</v>
      </c>
      <c r="J78" s="117">
        <f t="shared" si="4"/>
        <v>0</v>
      </c>
      <c r="K78" s="116"/>
    </row>
    <row r="79" spans="1:11" s="87" customFormat="1" ht="15.75" customHeight="1">
      <c r="A79" s="105"/>
      <c r="B79" s="106"/>
      <c r="C79" s="118" t="s">
        <v>709</v>
      </c>
      <c r="D79" s="119"/>
      <c r="E79" s="120"/>
      <c r="F79" s="120"/>
      <c r="G79" s="120"/>
      <c r="H79" s="120"/>
      <c r="I79" s="121">
        <f t="shared" si="3"/>
        <v>0</v>
      </c>
      <c r="J79" s="121">
        <f t="shared" si="4"/>
        <v>0</v>
      </c>
      <c r="K79" s="120"/>
    </row>
    <row r="80" spans="1:11" s="87" customFormat="1" ht="15.75" customHeight="1">
      <c r="A80" s="103">
        <v>21</v>
      </c>
      <c r="B80" s="109" t="s">
        <v>84</v>
      </c>
      <c r="C80" s="110" t="s">
        <v>716</v>
      </c>
      <c r="D80" s="111"/>
      <c r="E80" s="112"/>
      <c r="F80" s="112"/>
      <c r="G80" s="112"/>
      <c r="H80" s="112"/>
      <c r="I80" s="113">
        <f t="shared" si="3"/>
        <v>0</v>
      </c>
      <c r="J80" s="113">
        <f t="shared" si="4"/>
        <v>0</v>
      </c>
      <c r="K80" s="112"/>
    </row>
    <row r="81" spans="1:11" s="87" customFormat="1" ht="15.75" customHeight="1">
      <c r="A81" s="107"/>
      <c r="B81" s="108"/>
      <c r="C81" s="114" t="s">
        <v>717</v>
      </c>
      <c r="D81" s="115"/>
      <c r="E81" s="116"/>
      <c r="F81" s="116"/>
      <c r="G81" s="116"/>
      <c r="H81" s="116"/>
      <c r="I81" s="117">
        <f t="shared" si="3"/>
        <v>0</v>
      </c>
      <c r="J81" s="117">
        <f t="shared" si="4"/>
        <v>0</v>
      </c>
      <c r="K81" s="116"/>
    </row>
    <row r="82" spans="1:11" s="87" customFormat="1" ht="15.75" customHeight="1">
      <c r="A82" s="107"/>
      <c r="B82" s="108"/>
      <c r="C82" s="114" t="s">
        <v>710</v>
      </c>
      <c r="D82" s="115"/>
      <c r="E82" s="116"/>
      <c r="F82" s="116"/>
      <c r="G82" s="116"/>
      <c r="H82" s="116"/>
      <c r="I82" s="117">
        <f t="shared" si="3"/>
        <v>0</v>
      </c>
      <c r="J82" s="117">
        <f t="shared" si="4"/>
        <v>0</v>
      </c>
      <c r="K82" s="116"/>
    </row>
    <row r="83" spans="1:11" s="87" customFormat="1" ht="15.75" customHeight="1">
      <c r="A83" s="105"/>
      <c r="B83" s="106"/>
      <c r="C83" s="118" t="s">
        <v>709</v>
      </c>
      <c r="D83" s="119"/>
      <c r="E83" s="120"/>
      <c r="F83" s="120"/>
      <c r="G83" s="120"/>
      <c r="H83" s="120"/>
      <c r="I83" s="121">
        <f t="shared" si="3"/>
        <v>0</v>
      </c>
      <c r="J83" s="121">
        <f t="shared" si="4"/>
        <v>0</v>
      </c>
      <c r="K83" s="120"/>
    </row>
    <row r="84" spans="1:11" s="87" customFormat="1" ht="15.75" customHeight="1">
      <c r="A84" s="103">
        <v>22</v>
      </c>
      <c r="B84" s="109" t="s">
        <v>85</v>
      </c>
      <c r="C84" s="110" t="s">
        <v>691</v>
      </c>
      <c r="D84" s="111"/>
      <c r="E84" s="112"/>
      <c r="F84" s="112"/>
      <c r="G84" s="112"/>
      <c r="H84" s="112"/>
      <c r="I84" s="113">
        <f t="shared" si="3"/>
        <v>0</v>
      </c>
      <c r="J84" s="113">
        <f t="shared" si="4"/>
        <v>0</v>
      </c>
      <c r="K84" s="112"/>
    </row>
    <row r="85" spans="1:11" s="87" customFormat="1" ht="15.75" customHeight="1">
      <c r="A85" s="107"/>
      <c r="B85" s="108"/>
      <c r="C85" s="114" t="s">
        <v>695</v>
      </c>
      <c r="D85" s="115"/>
      <c r="E85" s="116"/>
      <c r="F85" s="116"/>
      <c r="G85" s="116"/>
      <c r="H85" s="116"/>
      <c r="I85" s="117">
        <f t="shared" si="3"/>
        <v>0</v>
      </c>
      <c r="J85" s="117">
        <f t="shared" si="4"/>
        <v>0</v>
      </c>
      <c r="K85" s="116"/>
    </row>
    <row r="86" spans="1:11" s="87" customFormat="1" ht="15.75" customHeight="1">
      <c r="A86" s="107"/>
      <c r="B86" s="108"/>
      <c r="C86" s="114" t="s">
        <v>9</v>
      </c>
      <c r="D86" s="115"/>
      <c r="E86" s="116"/>
      <c r="F86" s="116"/>
      <c r="G86" s="116"/>
      <c r="H86" s="116"/>
      <c r="I86" s="117">
        <f t="shared" si="3"/>
        <v>0</v>
      </c>
      <c r="J86" s="117">
        <f t="shared" si="4"/>
        <v>0</v>
      </c>
      <c r="K86" s="116"/>
    </row>
    <row r="87" spans="1:11" s="87" customFormat="1" ht="15.75" customHeight="1">
      <c r="A87" s="107"/>
      <c r="B87" s="108"/>
      <c r="C87" s="114" t="s">
        <v>718</v>
      </c>
      <c r="D87" s="115"/>
      <c r="E87" s="116"/>
      <c r="F87" s="116"/>
      <c r="G87" s="116"/>
      <c r="H87" s="116"/>
      <c r="I87" s="117">
        <f t="shared" si="3"/>
        <v>0</v>
      </c>
      <c r="J87" s="117">
        <f t="shared" si="4"/>
        <v>0</v>
      </c>
      <c r="K87" s="116"/>
    </row>
    <row r="88" spans="1:11" s="87" customFormat="1" ht="15.75" customHeight="1">
      <c r="A88" s="107"/>
      <c r="B88" s="108"/>
      <c r="C88" s="114" t="s">
        <v>699</v>
      </c>
      <c r="D88" s="115"/>
      <c r="E88" s="116"/>
      <c r="F88" s="116"/>
      <c r="G88" s="116"/>
      <c r="H88" s="116"/>
      <c r="I88" s="117">
        <f t="shared" si="3"/>
        <v>0</v>
      </c>
      <c r="J88" s="117">
        <f t="shared" si="4"/>
        <v>0</v>
      </c>
      <c r="K88" s="116"/>
    </row>
    <row r="89" spans="1:11" s="87" customFormat="1" ht="15.75" customHeight="1">
      <c r="A89" s="105"/>
      <c r="B89" s="106"/>
      <c r="C89" s="118" t="s">
        <v>715</v>
      </c>
      <c r="D89" s="119"/>
      <c r="E89" s="120"/>
      <c r="F89" s="120"/>
      <c r="G89" s="120"/>
      <c r="H89" s="120"/>
      <c r="I89" s="121">
        <f t="shared" si="3"/>
        <v>0</v>
      </c>
      <c r="J89" s="121">
        <f t="shared" si="4"/>
        <v>0</v>
      </c>
      <c r="K89" s="120"/>
    </row>
    <row r="90" spans="1:11" s="87" customFormat="1" ht="15.75" customHeight="1">
      <c r="A90" s="103">
        <v>23</v>
      </c>
      <c r="B90" s="109" t="s">
        <v>90</v>
      </c>
      <c r="C90" s="110" t="s">
        <v>9</v>
      </c>
      <c r="D90" s="111"/>
      <c r="E90" s="112"/>
      <c r="F90" s="112"/>
      <c r="G90" s="112"/>
      <c r="H90" s="112"/>
      <c r="I90" s="113">
        <f t="shared" si="3"/>
        <v>0</v>
      </c>
      <c r="J90" s="113">
        <f t="shared" si="4"/>
        <v>0</v>
      </c>
      <c r="K90" s="112"/>
    </row>
    <row r="91" spans="1:11" s="87" customFormat="1" ht="15.75" customHeight="1">
      <c r="A91" s="107"/>
      <c r="B91" s="108"/>
      <c r="C91" s="114" t="s">
        <v>692</v>
      </c>
      <c r="D91" s="115"/>
      <c r="E91" s="116"/>
      <c r="F91" s="116"/>
      <c r="G91" s="116"/>
      <c r="H91" s="116"/>
      <c r="I91" s="117">
        <f t="shared" si="3"/>
        <v>0</v>
      </c>
      <c r="J91" s="117">
        <f t="shared" si="4"/>
        <v>0</v>
      </c>
      <c r="K91" s="116"/>
    </row>
    <row r="92" spans="1:11" s="87" customFormat="1" ht="15.75" customHeight="1">
      <c r="A92" s="107"/>
      <c r="B92" s="108"/>
      <c r="C92" s="114" t="s">
        <v>695</v>
      </c>
      <c r="D92" s="115"/>
      <c r="E92" s="116"/>
      <c r="F92" s="116"/>
      <c r="G92" s="116"/>
      <c r="H92" s="116"/>
      <c r="I92" s="117">
        <f t="shared" si="3"/>
        <v>0</v>
      </c>
      <c r="J92" s="117">
        <f t="shared" si="4"/>
        <v>0</v>
      </c>
      <c r="K92" s="116"/>
    </row>
    <row r="93" spans="1:11" s="87" customFormat="1" ht="15.75" customHeight="1">
      <c r="A93" s="107"/>
      <c r="B93" s="108"/>
      <c r="C93" s="114" t="s">
        <v>694</v>
      </c>
      <c r="D93" s="115"/>
      <c r="E93" s="116"/>
      <c r="F93" s="116"/>
      <c r="G93" s="116"/>
      <c r="H93" s="116"/>
      <c r="I93" s="117">
        <f t="shared" si="3"/>
        <v>0</v>
      </c>
      <c r="J93" s="117">
        <f t="shared" si="4"/>
        <v>0</v>
      </c>
      <c r="K93" s="116"/>
    </row>
    <row r="94" spans="1:11" s="87" customFormat="1" ht="15.75" customHeight="1">
      <c r="A94" s="105"/>
      <c r="B94" s="106"/>
      <c r="C94" s="118" t="s">
        <v>693</v>
      </c>
      <c r="D94" s="119"/>
      <c r="E94" s="120"/>
      <c r="F94" s="120"/>
      <c r="G94" s="120"/>
      <c r="H94" s="120"/>
      <c r="I94" s="121">
        <f t="shared" si="3"/>
        <v>0</v>
      </c>
      <c r="J94" s="121">
        <f t="shared" si="4"/>
        <v>0</v>
      </c>
      <c r="K94" s="120"/>
    </row>
    <row r="95" spans="1:11" s="87" customFormat="1" ht="15.75" customHeight="1">
      <c r="A95" s="103">
        <v>24</v>
      </c>
      <c r="B95" s="104" t="s">
        <v>731</v>
      </c>
      <c r="C95" s="110" t="s">
        <v>691</v>
      </c>
      <c r="D95" s="111"/>
      <c r="E95" s="112"/>
      <c r="F95" s="112"/>
      <c r="G95" s="112"/>
      <c r="H95" s="112"/>
      <c r="I95" s="113">
        <f t="shared" si="3"/>
        <v>0</v>
      </c>
      <c r="J95" s="113">
        <f t="shared" si="4"/>
        <v>0</v>
      </c>
      <c r="K95" s="112"/>
    </row>
    <row r="96" spans="1:11" s="87" customFormat="1" ht="15.75" customHeight="1">
      <c r="A96" s="105"/>
      <c r="B96" s="106"/>
      <c r="C96" s="118" t="s">
        <v>693</v>
      </c>
      <c r="D96" s="119"/>
      <c r="E96" s="120"/>
      <c r="F96" s="120"/>
      <c r="G96" s="120"/>
      <c r="H96" s="120"/>
      <c r="I96" s="121">
        <f t="shared" si="3"/>
        <v>0</v>
      </c>
      <c r="J96" s="121">
        <f t="shared" si="4"/>
        <v>0</v>
      </c>
      <c r="K96" s="120"/>
    </row>
    <row r="97" spans="1:11" s="87" customFormat="1" ht="15.75" customHeight="1">
      <c r="A97" s="103">
        <v>25</v>
      </c>
      <c r="B97" s="104" t="s">
        <v>732</v>
      </c>
      <c r="C97" s="110" t="s">
        <v>692</v>
      </c>
      <c r="D97" s="111"/>
      <c r="E97" s="112"/>
      <c r="F97" s="112"/>
      <c r="G97" s="112"/>
      <c r="H97" s="112"/>
      <c r="I97" s="113">
        <f t="shared" si="3"/>
        <v>0</v>
      </c>
      <c r="J97" s="113">
        <f t="shared" si="4"/>
        <v>0</v>
      </c>
      <c r="K97" s="112"/>
    </row>
    <row r="98" spans="1:11" s="87" customFormat="1" ht="15.75" customHeight="1">
      <c r="A98" s="107"/>
      <c r="B98" s="108"/>
      <c r="C98" s="114" t="s">
        <v>694</v>
      </c>
      <c r="D98" s="115"/>
      <c r="E98" s="116"/>
      <c r="F98" s="116"/>
      <c r="G98" s="116"/>
      <c r="H98" s="116"/>
      <c r="I98" s="117">
        <f t="shared" si="3"/>
        <v>0</v>
      </c>
      <c r="J98" s="117">
        <f t="shared" si="4"/>
        <v>0</v>
      </c>
      <c r="K98" s="116"/>
    </row>
    <row r="99" spans="1:11" s="87" customFormat="1" ht="15.75" customHeight="1">
      <c r="A99" s="107"/>
      <c r="B99" s="108"/>
      <c r="C99" s="114" t="s">
        <v>695</v>
      </c>
      <c r="D99" s="115"/>
      <c r="E99" s="116"/>
      <c r="F99" s="116"/>
      <c r="G99" s="116"/>
      <c r="H99" s="116"/>
      <c r="I99" s="117">
        <f t="shared" si="3"/>
        <v>0</v>
      </c>
      <c r="J99" s="117">
        <f t="shared" si="4"/>
        <v>0</v>
      </c>
      <c r="K99" s="116"/>
    </row>
    <row r="100" spans="1:11" s="87" customFormat="1" ht="15.75" customHeight="1">
      <c r="A100" s="105"/>
      <c r="B100" s="106"/>
      <c r="C100" s="118" t="s">
        <v>693</v>
      </c>
      <c r="D100" s="119"/>
      <c r="E100" s="120"/>
      <c r="F100" s="120"/>
      <c r="G100" s="120"/>
      <c r="H100" s="120"/>
      <c r="I100" s="121">
        <f t="shared" si="3"/>
        <v>0</v>
      </c>
      <c r="J100" s="121">
        <f t="shared" si="4"/>
        <v>0</v>
      </c>
      <c r="K100" s="120"/>
    </row>
    <row r="101" spans="1:11" s="87" customFormat="1" ht="15.75" customHeight="1">
      <c r="A101" s="103">
        <v>26</v>
      </c>
      <c r="B101" s="109" t="s">
        <v>95</v>
      </c>
      <c r="C101" s="110" t="s">
        <v>695</v>
      </c>
      <c r="D101" s="111"/>
      <c r="E101" s="112"/>
      <c r="F101" s="112"/>
      <c r="G101" s="112"/>
      <c r="H101" s="112"/>
      <c r="I101" s="113">
        <f t="shared" si="3"/>
        <v>0</v>
      </c>
      <c r="J101" s="113">
        <f t="shared" si="4"/>
        <v>0</v>
      </c>
      <c r="K101" s="112"/>
    </row>
    <row r="102" spans="1:11" s="87" customFormat="1" ht="15.75" customHeight="1">
      <c r="A102" s="107"/>
      <c r="B102" s="108"/>
      <c r="C102" s="114" t="s">
        <v>691</v>
      </c>
      <c r="D102" s="115"/>
      <c r="E102" s="116"/>
      <c r="F102" s="116"/>
      <c r="G102" s="116"/>
      <c r="H102" s="116"/>
      <c r="I102" s="117">
        <f t="shared" si="3"/>
        <v>0</v>
      </c>
      <c r="J102" s="117">
        <f t="shared" si="4"/>
        <v>0</v>
      </c>
      <c r="K102" s="116"/>
    </row>
    <row r="103" spans="1:11" s="87" customFormat="1" ht="15.75" customHeight="1">
      <c r="A103" s="107"/>
      <c r="B103" s="108"/>
      <c r="C103" s="114" t="s">
        <v>692</v>
      </c>
      <c r="D103" s="115"/>
      <c r="E103" s="116"/>
      <c r="F103" s="116"/>
      <c r="G103" s="116"/>
      <c r="H103" s="116"/>
      <c r="I103" s="117">
        <f t="shared" si="3"/>
        <v>0</v>
      </c>
      <c r="J103" s="117">
        <f t="shared" si="4"/>
        <v>0</v>
      </c>
      <c r="K103" s="116"/>
    </row>
    <row r="104" spans="1:11" s="87" customFormat="1" ht="15.75" customHeight="1">
      <c r="A104" s="107"/>
      <c r="B104" s="108"/>
      <c r="C104" s="114" t="s">
        <v>9</v>
      </c>
      <c r="D104" s="115"/>
      <c r="E104" s="116"/>
      <c r="F104" s="116"/>
      <c r="G104" s="116"/>
      <c r="H104" s="116"/>
      <c r="I104" s="117">
        <f t="shared" si="3"/>
        <v>0</v>
      </c>
      <c r="J104" s="117">
        <f t="shared" si="4"/>
        <v>0</v>
      </c>
      <c r="K104" s="116"/>
    </row>
    <row r="105" spans="1:11" s="87" customFormat="1" ht="15.75" customHeight="1">
      <c r="A105" s="105"/>
      <c r="B105" s="106"/>
      <c r="C105" s="118" t="s">
        <v>719</v>
      </c>
      <c r="D105" s="119"/>
      <c r="E105" s="120"/>
      <c r="F105" s="120"/>
      <c r="G105" s="120"/>
      <c r="H105" s="120"/>
      <c r="I105" s="121">
        <f t="shared" si="3"/>
        <v>0</v>
      </c>
      <c r="J105" s="121">
        <f t="shared" si="4"/>
        <v>0</v>
      </c>
      <c r="K105" s="120"/>
    </row>
    <row r="106" spans="1:11" s="87" customFormat="1" ht="15.75" customHeight="1">
      <c r="A106" s="103">
        <v>27</v>
      </c>
      <c r="B106" s="104" t="s">
        <v>733</v>
      </c>
      <c r="C106" s="110" t="s">
        <v>694</v>
      </c>
      <c r="D106" s="111"/>
      <c r="E106" s="112"/>
      <c r="F106" s="112"/>
      <c r="G106" s="112"/>
      <c r="H106" s="112"/>
      <c r="I106" s="113">
        <f t="shared" si="3"/>
        <v>0</v>
      </c>
      <c r="J106" s="113">
        <f t="shared" si="4"/>
        <v>0</v>
      </c>
      <c r="K106" s="112"/>
    </row>
    <row r="107" spans="1:11" s="87" customFormat="1" ht="15.75" customHeight="1">
      <c r="A107" s="107"/>
      <c r="B107" s="108"/>
      <c r="C107" s="114" t="s">
        <v>693</v>
      </c>
      <c r="D107" s="115"/>
      <c r="E107" s="116"/>
      <c r="F107" s="116"/>
      <c r="G107" s="116"/>
      <c r="H107" s="116"/>
      <c r="I107" s="117">
        <f t="shared" si="3"/>
        <v>0</v>
      </c>
      <c r="J107" s="117">
        <f t="shared" si="4"/>
        <v>0</v>
      </c>
      <c r="K107" s="116"/>
    </row>
    <row r="108" spans="1:11" s="87" customFormat="1" ht="15.75" customHeight="1">
      <c r="A108" s="105"/>
      <c r="B108" s="106"/>
      <c r="C108" s="118" t="s">
        <v>691</v>
      </c>
      <c r="D108" s="119"/>
      <c r="E108" s="120"/>
      <c r="F108" s="120"/>
      <c r="G108" s="120"/>
      <c r="H108" s="120"/>
      <c r="I108" s="121">
        <f t="shared" si="3"/>
        <v>0</v>
      </c>
      <c r="J108" s="121">
        <f t="shared" si="4"/>
        <v>0</v>
      </c>
      <c r="K108" s="120"/>
    </row>
    <row r="109" spans="1:11" s="87" customFormat="1" ht="15.75" customHeight="1">
      <c r="A109" s="103">
        <v>28</v>
      </c>
      <c r="B109" s="104" t="s">
        <v>734</v>
      </c>
      <c r="C109" s="110" t="s">
        <v>9</v>
      </c>
      <c r="D109" s="111"/>
      <c r="E109" s="112"/>
      <c r="F109" s="112"/>
      <c r="G109" s="112"/>
      <c r="H109" s="112"/>
      <c r="I109" s="113">
        <f t="shared" si="3"/>
        <v>0</v>
      </c>
      <c r="J109" s="113">
        <f t="shared" si="4"/>
        <v>0</v>
      </c>
      <c r="K109" s="112"/>
    </row>
    <row r="110" spans="1:11" s="87" customFormat="1" ht="15.75" customHeight="1">
      <c r="A110" s="105"/>
      <c r="B110" s="106"/>
      <c r="C110" s="118" t="s">
        <v>691</v>
      </c>
      <c r="D110" s="119"/>
      <c r="E110" s="120"/>
      <c r="F110" s="120"/>
      <c r="G110" s="120"/>
      <c r="H110" s="120"/>
      <c r="I110" s="121">
        <f t="shared" si="3"/>
        <v>0</v>
      </c>
      <c r="J110" s="121">
        <f t="shared" si="4"/>
        <v>0</v>
      </c>
      <c r="K110" s="120"/>
    </row>
    <row r="111" spans="1:11" s="87" customFormat="1" ht="15.75" customHeight="1">
      <c r="A111" s="103">
        <v>29</v>
      </c>
      <c r="B111" s="109" t="s">
        <v>99</v>
      </c>
      <c r="C111" s="110" t="s">
        <v>693</v>
      </c>
      <c r="D111" s="111"/>
      <c r="E111" s="112"/>
      <c r="F111" s="112"/>
      <c r="G111" s="112"/>
      <c r="H111" s="112"/>
      <c r="I111" s="113">
        <f t="shared" si="3"/>
        <v>0</v>
      </c>
      <c r="J111" s="113">
        <f t="shared" si="4"/>
        <v>0</v>
      </c>
      <c r="K111" s="112"/>
    </row>
    <row r="112" spans="1:11" s="87" customFormat="1" ht="15.75" customHeight="1">
      <c r="A112" s="107"/>
      <c r="B112" s="108"/>
      <c r="C112" s="114" t="s">
        <v>695</v>
      </c>
      <c r="D112" s="115"/>
      <c r="E112" s="116"/>
      <c r="F112" s="116"/>
      <c r="G112" s="116"/>
      <c r="H112" s="116"/>
      <c r="I112" s="117">
        <f t="shared" si="3"/>
        <v>0</v>
      </c>
      <c r="J112" s="117">
        <f t="shared" si="4"/>
        <v>0</v>
      </c>
      <c r="K112" s="116"/>
    </row>
    <row r="113" spans="1:11" s="87" customFormat="1" ht="15.75" customHeight="1">
      <c r="A113" s="107"/>
      <c r="B113" s="108"/>
      <c r="C113" s="114" t="s">
        <v>9</v>
      </c>
      <c r="D113" s="115"/>
      <c r="E113" s="116"/>
      <c r="F113" s="116"/>
      <c r="G113" s="116"/>
      <c r="H113" s="116"/>
      <c r="I113" s="117">
        <f t="shared" si="3"/>
        <v>0</v>
      </c>
      <c r="J113" s="117">
        <f t="shared" si="4"/>
        <v>0</v>
      </c>
      <c r="K113" s="116"/>
    </row>
    <row r="114" spans="1:11" s="87" customFormat="1" ht="15.75" customHeight="1">
      <c r="A114" s="105"/>
      <c r="B114" s="106"/>
      <c r="C114" s="118" t="s">
        <v>720</v>
      </c>
      <c r="D114" s="119"/>
      <c r="E114" s="120"/>
      <c r="F114" s="120"/>
      <c r="G114" s="120"/>
      <c r="H114" s="120"/>
      <c r="I114" s="121">
        <f t="shared" si="3"/>
        <v>0</v>
      </c>
      <c r="J114" s="121">
        <f t="shared" si="4"/>
        <v>0</v>
      </c>
      <c r="K114" s="120"/>
    </row>
    <row r="115" spans="1:11" s="87" customFormat="1" ht="15.75" customHeight="1">
      <c r="A115" s="103">
        <v>30</v>
      </c>
      <c r="B115" s="109" t="s">
        <v>102</v>
      </c>
      <c r="C115" s="110" t="s">
        <v>693</v>
      </c>
      <c r="D115" s="111"/>
      <c r="E115" s="112"/>
      <c r="F115" s="112"/>
      <c r="G115" s="112"/>
      <c r="H115" s="112"/>
      <c r="I115" s="113">
        <f t="shared" si="3"/>
        <v>0</v>
      </c>
      <c r="J115" s="113">
        <f t="shared" si="4"/>
        <v>0</v>
      </c>
      <c r="K115" s="112"/>
    </row>
    <row r="116" spans="1:11" s="87" customFormat="1" ht="15.75" customHeight="1">
      <c r="A116" s="107"/>
      <c r="B116" s="108"/>
      <c r="C116" s="114" t="s">
        <v>697</v>
      </c>
      <c r="D116" s="115"/>
      <c r="E116" s="116"/>
      <c r="F116" s="116"/>
      <c r="G116" s="116"/>
      <c r="H116" s="116"/>
      <c r="I116" s="117">
        <f t="shared" si="3"/>
        <v>0</v>
      </c>
      <c r="J116" s="117">
        <f t="shared" si="4"/>
        <v>0</v>
      </c>
      <c r="K116" s="116"/>
    </row>
    <row r="117" spans="1:11" s="87" customFormat="1" ht="15.75" customHeight="1">
      <c r="A117" s="105"/>
      <c r="B117" s="106"/>
      <c r="C117" s="118" t="s">
        <v>695</v>
      </c>
      <c r="D117" s="119"/>
      <c r="E117" s="120"/>
      <c r="F117" s="120"/>
      <c r="G117" s="120"/>
      <c r="H117" s="120"/>
      <c r="I117" s="121">
        <f t="shared" si="3"/>
        <v>0</v>
      </c>
      <c r="J117" s="121">
        <f t="shared" si="4"/>
        <v>0</v>
      </c>
      <c r="K117" s="120"/>
    </row>
    <row r="118" spans="1:11" s="87" customFormat="1" ht="15.75" customHeight="1">
      <c r="A118" s="103">
        <v>31</v>
      </c>
      <c r="B118" s="109" t="s">
        <v>104</v>
      </c>
      <c r="C118" s="110" t="s">
        <v>695</v>
      </c>
      <c r="D118" s="111"/>
      <c r="E118" s="112"/>
      <c r="F118" s="112"/>
      <c r="G118" s="112"/>
      <c r="H118" s="112"/>
      <c r="I118" s="113">
        <f t="shared" si="3"/>
        <v>0</v>
      </c>
      <c r="J118" s="113">
        <f t="shared" si="4"/>
        <v>0</v>
      </c>
      <c r="K118" s="112"/>
    </row>
    <row r="119" spans="1:11" s="87" customFormat="1" ht="15.75" customHeight="1">
      <c r="A119" s="107"/>
      <c r="B119" s="108"/>
      <c r="C119" s="114" t="s">
        <v>693</v>
      </c>
      <c r="D119" s="115"/>
      <c r="E119" s="116"/>
      <c r="F119" s="116"/>
      <c r="G119" s="116"/>
      <c r="H119" s="116"/>
      <c r="I119" s="117">
        <f t="shared" si="3"/>
        <v>0</v>
      </c>
      <c r="J119" s="117">
        <f t="shared" si="4"/>
        <v>0</v>
      </c>
      <c r="K119" s="116"/>
    </row>
    <row r="120" spans="1:11" s="87" customFormat="1" ht="15.75" customHeight="1">
      <c r="A120" s="107"/>
      <c r="B120" s="108"/>
      <c r="C120" s="114" t="s">
        <v>691</v>
      </c>
      <c r="D120" s="115"/>
      <c r="E120" s="116"/>
      <c r="F120" s="116"/>
      <c r="G120" s="116"/>
      <c r="H120" s="116"/>
      <c r="I120" s="117">
        <f t="shared" si="3"/>
        <v>0</v>
      </c>
      <c r="J120" s="117">
        <f t="shared" si="4"/>
        <v>0</v>
      </c>
      <c r="K120" s="116"/>
    </row>
    <row r="121" spans="1:11" s="87" customFormat="1" ht="15.75" customHeight="1">
      <c r="A121" s="105"/>
      <c r="B121" s="106"/>
      <c r="C121" s="118" t="s">
        <v>9</v>
      </c>
      <c r="D121" s="119"/>
      <c r="E121" s="120"/>
      <c r="F121" s="120"/>
      <c r="G121" s="120"/>
      <c r="H121" s="120"/>
      <c r="I121" s="121">
        <f t="shared" si="3"/>
        <v>0</v>
      </c>
      <c r="J121" s="121">
        <f t="shared" si="4"/>
        <v>0</v>
      </c>
      <c r="K121" s="120"/>
    </row>
    <row r="122" spans="1:11" s="87" customFormat="1" ht="15.75" customHeight="1">
      <c r="A122" s="103">
        <v>32</v>
      </c>
      <c r="B122" s="109" t="s">
        <v>106</v>
      </c>
      <c r="C122" s="110" t="s">
        <v>693</v>
      </c>
      <c r="D122" s="111"/>
      <c r="E122" s="112"/>
      <c r="F122" s="112"/>
      <c r="G122" s="112"/>
      <c r="H122" s="112"/>
      <c r="I122" s="113">
        <f t="shared" si="3"/>
        <v>0</v>
      </c>
      <c r="J122" s="113">
        <f t="shared" si="4"/>
        <v>0</v>
      </c>
      <c r="K122" s="112"/>
    </row>
    <row r="123" spans="1:11" s="87" customFormat="1" ht="15.75" customHeight="1">
      <c r="A123" s="107"/>
      <c r="B123" s="108"/>
      <c r="C123" s="114" t="s">
        <v>691</v>
      </c>
      <c r="D123" s="115"/>
      <c r="E123" s="116"/>
      <c r="F123" s="116"/>
      <c r="G123" s="116"/>
      <c r="H123" s="116"/>
      <c r="I123" s="117">
        <f t="shared" si="3"/>
        <v>0</v>
      </c>
      <c r="J123" s="117">
        <f t="shared" si="4"/>
        <v>0</v>
      </c>
      <c r="K123" s="116"/>
    </row>
    <row r="124" spans="1:11" s="87" customFormat="1" ht="15.75" customHeight="1">
      <c r="A124" s="105"/>
      <c r="B124" s="106"/>
      <c r="C124" s="118" t="s">
        <v>9</v>
      </c>
      <c r="D124" s="119"/>
      <c r="E124" s="120"/>
      <c r="F124" s="120"/>
      <c r="G124" s="120"/>
      <c r="H124" s="120"/>
      <c r="I124" s="121">
        <f t="shared" si="3"/>
        <v>0</v>
      </c>
      <c r="J124" s="121">
        <f t="shared" si="4"/>
        <v>0</v>
      </c>
      <c r="K124" s="120"/>
    </row>
    <row r="125" spans="1:11" s="87" customFormat="1" ht="15.75" customHeight="1">
      <c r="A125" s="89">
        <v>33</v>
      </c>
      <c r="B125" s="124" t="s">
        <v>265</v>
      </c>
      <c r="C125" s="124"/>
      <c r="D125" s="90"/>
      <c r="E125" s="101"/>
      <c r="F125" s="101"/>
      <c r="G125" s="101"/>
      <c r="H125" s="101"/>
      <c r="I125" s="98">
        <f t="shared" si="3"/>
        <v>0</v>
      </c>
      <c r="J125" s="98">
        <f t="shared" si="4"/>
        <v>0</v>
      </c>
      <c r="K125" s="101"/>
    </row>
    <row r="126" spans="1:11" s="87" customFormat="1" ht="15.75" customHeight="1">
      <c r="A126" s="89">
        <v>34</v>
      </c>
      <c r="B126" s="124" t="s">
        <v>266</v>
      </c>
      <c r="C126" s="124"/>
      <c r="D126" s="90"/>
      <c r="E126" s="101"/>
      <c r="F126" s="101"/>
      <c r="G126" s="101"/>
      <c r="H126" s="101"/>
      <c r="I126" s="98">
        <f t="shared" si="3"/>
        <v>0</v>
      </c>
      <c r="J126" s="98">
        <f t="shared" si="4"/>
        <v>0</v>
      </c>
      <c r="K126" s="101"/>
    </row>
    <row r="127" spans="1:11">
      <c r="A127" s="89">
        <v>35</v>
      </c>
      <c r="B127" s="124" t="s">
        <v>267</v>
      </c>
      <c r="C127" s="124"/>
      <c r="D127" s="92"/>
      <c r="E127" s="101"/>
      <c r="F127" s="101"/>
      <c r="G127" s="101"/>
      <c r="H127" s="101"/>
      <c r="I127" s="98">
        <f t="shared" si="3"/>
        <v>0</v>
      </c>
      <c r="J127" s="98">
        <f t="shared" si="4"/>
        <v>0</v>
      </c>
      <c r="K127" s="101"/>
    </row>
    <row r="128" spans="1:11">
      <c r="A128" s="89">
        <v>36</v>
      </c>
      <c r="B128" s="124" t="s">
        <v>269</v>
      </c>
      <c r="C128" s="124"/>
      <c r="D128" s="92"/>
      <c r="E128" s="101"/>
      <c r="F128" s="101"/>
      <c r="G128" s="101"/>
      <c r="H128" s="101"/>
      <c r="I128" s="98">
        <f t="shared" si="3"/>
        <v>0</v>
      </c>
      <c r="J128" s="98">
        <f t="shared" si="4"/>
        <v>0</v>
      </c>
      <c r="K128" s="101"/>
    </row>
    <row r="129" spans="1:11">
      <c r="A129" s="89">
        <v>37</v>
      </c>
      <c r="B129" s="124" t="s">
        <v>703</v>
      </c>
      <c r="C129" s="124"/>
      <c r="D129" s="92"/>
      <c r="E129" s="101"/>
      <c r="F129" s="101"/>
      <c r="G129" s="101"/>
      <c r="H129" s="101"/>
      <c r="I129" s="98">
        <f t="shared" si="3"/>
        <v>0</v>
      </c>
      <c r="J129" s="98">
        <f t="shared" si="4"/>
        <v>0</v>
      </c>
      <c r="K129" s="101"/>
    </row>
    <row r="130" spans="1:11">
      <c r="A130" s="89">
        <v>38</v>
      </c>
      <c r="B130" s="124" t="s">
        <v>704</v>
      </c>
      <c r="C130" s="124"/>
      <c r="D130" s="92"/>
      <c r="E130" s="101"/>
      <c r="F130" s="101"/>
      <c r="G130" s="101"/>
      <c r="H130" s="101"/>
      <c r="I130" s="98">
        <f t="shared" si="3"/>
        <v>0</v>
      </c>
      <c r="J130" s="98">
        <f t="shared" si="4"/>
        <v>0</v>
      </c>
      <c r="K130" s="101"/>
    </row>
    <row r="131" spans="1:11">
      <c r="A131" s="89">
        <v>39</v>
      </c>
      <c r="B131" s="124" t="s">
        <v>271</v>
      </c>
      <c r="C131" s="124"/>
      <c r="D131" s="92"/>
      <c r="E131" s="101"/>
      <c r="F131" s="101"/>
      <c r="G131" s="101"/>
      <c r="H131" s="101"/>
      <c r="I131" s="98">
        <f t="shared" si="3"/>
        <v>0</v>
      </c>
      <c r="J131" s="98">
        <f t="shared" si="4"/>
        <v>0</v>
      </c>
      <c r="K131" s="101"/>
    </row>
    <row r="132" spans="1:11">
      <c r="A132" s="89">
        <v>40</v>
      </c>
      <c r="B132" s="124" t="s">
        <v>272</v>
      </c>
      <c r="C132" s="124"/>
      <c r="D132" s="92"/>
      <c r="E132" s="101"/>
      <c r="F132" s="101"/>
      <c r="G132" s="101"/>
      <c r="H132" s="101"/>
      <c r="I132" s="98">
        <f t="shared" si="3"/>
        <v>0</v>
      </c>
      <c r="J132" s="98">
        <f t="shared" si="4"/>
        <v>0</v>
      </c>
      <c r="K132" s="101"/>
    </row>
    <row r="133" spans="1:11">
      <c r="A133" s="89">
        <v>41</v>
      </c>
      <c r="B133" s="124" t="s">
        <v>275</v>
      </c>
      <c r="C133" s="124"/>
      <c r="D133" s="92"/>
      <c r="E133" s="101"/>
      <c r="F133" s="101"/>
      <c r="G133" s="101"/>
      <c r="H133" s="101"/>
      <c r="I133" s="98">
        <f t="shared" si="3"/>
        <v>0</v>
      </c>
      <c r="J133" s="98">
        <f t="shared" si="4"/>
        <v>0</v>
      </c>
      <c r="K133" s="101"/>
    </row>
    <row r="134" spans="1:11">
      <c r="A134" s="89">
        <v>42</v>
      </c>
      <c r="B134" s="124" t="s">
        <v>276</v>
      </c>
      <c r="C134" s="124"/>
      <c r="D134" s="92"/>
      <c r="E134" s="101"/>
      <c r="F134" s="101"/>
      <c r="G134" s="101"/>
      <c r="H134" s="101"/>
      <c r="I134" s="98">
        <f t="shared" ref="I134:I182" si="5">H134*12</f>
        <v>0</v>
      </c>
      <c r="J134" s="98">
        <f t="shared" ref="J134:J182" si="6">I134*K134</f>
        <v>0</v>
      </c>
      <c r="K134" s="101"/>
    </row>
    <row r="135" spans="1:11">
      <c r="A135" s="89">
        <v>43</v>
      </c>
      <c r="B135" s="124" t="s">
        <v>753</v>
      </c>
      <c r="C135" s="124"/>
      <c r="D135" s="92"/>
      <c r="E135" s="101"/>
      <c r="F135" s="101"/>
      <c r="G135" s="101"/>
      <c r="H135" s="101"/>
      <c r="I135" s="98">
        <f t="shared" si="5"/>
        <v>0</v>
      </c>
      <c r="J135" s="98">
        <f t="shared" si="6"/>
        <v>0</v>
      </c>
      <c r="K135" s="101"/>
    </row>
    <row r="136" spans="1:11">
      <c r="A136" s="89">
        <v>44</v>
      </c>
      <c r="B136" s="124" t="s">
        <v>702</v>
      </c>
      <c r="C136" s="124"/>
      <c r="D136" s="92"/>
      <c r="E136" s="101"/>
      <c r="F136" s="101"/>
      <c r="G136" s="101"/>
      <c r="H136" s="101"/>
      <c r="I136" s="98">
        <f t="shared" si="5"/>
        <v>0</v>
      </c>
      <c r="J136" s="98">
        <f t="shared" si="6"/>
        <v>0</v>
      </c>
      <c r="K136" s="101"/>
    </row>
    <row r="137" spans="1:11">
      <c r="A137" s="89">
        <v>45</v>
      </c>
      <c r="B137" s="124" t="s">
        <v>754</v>
      </c>
      <c r="C137" s="124"/>
      <c r="D137" s="92"/>
      <c r="E137" s="101"/>
      <c r="F137" s="101"/>
      <c r="G137" s="101"/>
      <c r="H137" s="101"/>
      <c r="I137" s="98">
        <f t="shared" si="5"/>
        <v>0</v>
      </c>
      <c r="J137" s="98">
        <f t="shared" si="6"/>
        <v>0</v>
      </c>
      <c r="K137" s="101"/>
    </row>
    <row r="138" spans="1:11">
      <c r="A138" s="89">
        <v>46</v>
      </c>
      <c r="B138" s="124" t="s">
        <v>447</v>
      </c>
      <c r="C138" s="124"/>
      <c r="D138" s="92"/>
      <c r="E138" s="101"/>
      <c r="F138" s="101"/>
      <c r="G138" s="101"/>
      <c r="H138" s="101"/>
      <c r="I138" s="98">
        <f t="shared" si="5"/>
        <v>0</v>
      </c>
      <c r="J138" s="98">
        <f t="shared" si="6"/>
        <v>0</v>
      </c>
      <c r="K138" s="101"/>
    </row>
    <row r="139" spans="1:11">
      <c r="A139" s="89">
        <v>47</v>
      </c>
      <c r="B139" s="124" t="s">
        <v>444</v>
      </c>
      <c r="C139" s="124"/>
      <c r="D139" s="92"/>
      <c r="E139" s="101"/>
      <c r="F139" s="101"/>
      <c r="G139" s="101"/>
      <c r="H139" s="101"/>
      <c r="I139" s="98">
        <f t="shared" si="5"/>
        <v>0</v>
      </c>
      <c r="J139" s="98">
        <f t="shared" si="6"/>
        <v>0</v>
      </c>
      <c r="K139" s="101"/>
    </row>
    <row r="140" spans="1:11">
      <c r="A140" s="89">
        <v>48</v>
      </c>
      <c r="B140" s="124" t="s">
        <v>446</v>
      </c>
      <c r="C140" s="124"/>
      <c r="D140" s="92"/>
      <c r="E140" s="101"/>
      <c r="F140" s="101"/>
      <c r="G140" s="101"/>
      <c r="H140" s="101"/>
      <c r="I140" s="98">
        <f t="shared" si="5"/>
        <v>0</v>
      </c>
      <c r="J140" s="98">
        <f t="shared" si="6"/>
        <v>0</v>
      </c>
      <c r="K140" s="101"/>
    </row>
    <row r="141" spans="1:11">
      <c r="A141" s="89">
        <v>49</v>
      </c>
      <c r="B141" s="124" t="s">
        <v>437</v>
      </c>
      <c r="C141" s="124"/>
      <c r="D141" s="92"/>
      <c r="E141" s="101"/>
      <c r="F141" s="101"/>
      <c r="G141" s="101"/>
      <c r="H141" s="101"/>
      <c r="I141" s="98">
        <f t="shared" si="5"/>
        <v>0</v>
      </c>
      <c r="J141" s="98">
        <f t="shared" si="6"/>
        <v>0</v>
      </c>
      <c r="K141" s="101"/>
    </row>
    <row r="142" spans="1:11">
      <c r="A142" s="89">
        <v>50</v>
      </c>
      <c r="B142" s="124" t="s">
        <v>438</v>
      </c>
      <c r="C142" s="124"/>
      <c r="D142" s="92"/>
      <c r="E142" s="101"/>
      <c r="F142" s="101"/>
      <c r="G142" s="101"/>
      <c r="H142" s="101"/>
      <c r="I142" s="98">
        <f t="shared" si="5"/>
        <v>0</v>
      </c>
      <c r="J142" s="98">
        <f t="shared" si="6"/>
        <v>0</v>
      </c>
      <c r="K142" s="101"/>
    </row>
    <row r="143" spans="1:11">
      <c r="A143" s="89">
        <v>51</v>
      </c>
      <c r="B143" s="124" t="s">
        <v>439</v>
      </c>
      <c r="C143" s="124"/>
      <c r="D143" s="92"/>
      <c r="E143" s="101"/>
      <c r="F143" s="101"/>
      <c r="G143" s="101"/>
      <c r="H143" s="101"/>
      <c r="I143" s="98">
        <f t="shared" si="5"/>
        <v>0</v>
      </c>
      <c r="J143" s="98">
        <f t="shared" si="6"/>
        <v>0</v>
      </c>
      <c r="K143" s="101"/>
    </row>
    <row r="144" spans="1:11">
      <c r="A144" s="89">
        <v>52</v>
      </c>
      <c r="B144" s="124" t="s">
        <v>441</v>
      </c>
      <c r="C144" s="124"/>
      <c r="D144" s="92"/>
      <c r="E144" s="101"/>
      <c r="F144" s="101"/>
      <c r="G144" s="101"/>
      <c r="H144" s="101"/>
      <c r="I144" s="98">
        <f t="shared" si="5"/>
        <v>0</v>
      </c>
      <c r="J144" s="98">
        <f t="shared" si="6"/>
        <v>0</v>
      </c>
      <c r="K144" s="101"/>
    </row>
    <row r="145" spans="1:11">
      <c r="A145" s="89">
        <v>53</v>
      </c>
      <c r="B145" s="124" t="s">
        <v>442</v>
      </c>
      <c r="C145" s="124"/>
      <c r="D145" s="92"/>
      <c r="E145" s="101"/>
      <c r="F145" s="101"/>
      <c r="G145" s="101"/>
      <c r="H145" s="101"/>
      <c r="I145" s="98">
        <f t="shared" si="5"/>
        <v>0</v>
      </c>
      <c r="J145" s="98">
        <f t="shared" si="6"/>
        <v>0</v>
      </c>
      <c r="K145" s="101"/>
    </row>
    <row r="146" spans="1:11">
      <c r="A146" s="89">
        <v>54</v>
      </c>
      <c r="B146" s="124" t="s">
        <v>424</v>
      </c>
      <c r="C146" s="124"/>
      <c r="D146" s="92"/>
      <c r="E146" s="101"/>
      <c r="F146" s="101"/>
      <c r="G146" s="101"/>
      <c r="H146" s="101"/>
      <c r="I146" s="98">
        <f t="shared" si="5"/>
        <v>0</v>
      </c>
      <c r="J146" s="98">
        <f t="shared" si="6"/>
        <v>0</v>
      </c>
      <c r="K146" s="101"/>
    </row>
    <row r="147" spans="1:11">
      <c r="A147" s="89">
        <v>55</v>
      </c>
      <c r="B147" s="124" t="s">
        <v>423</v>
      </c>
      <c r="C147" s="124"/>
      <c r="D147" s="92"/>
      <c r="E147" s="101"/>
      <c r="F147" s="101"/>
      <c r="G147" s="101"/>
      <c r="H147" s="101"/>
      <c r="I147" s="98">
        <f t="shared" si="5"/>
        <v>0</v>
      </c>
      <c r="J147" s="98">
        <f t="shared" si="6"/>
        <v>0</v>
      </c>
      <c r="K147" s="101"/>
    </row>
    <row r="148" spans="1:11">
      <c r="A148" s="89">
        <v>56</v>
      </c>
      <c r="B148" s="124" t="s">
        <v>443</v>
      </c>
      <c r="C148" s="124"/>
      <c r="D148" s="92"/>
      <c r="E148" s="101"/>
      <c r="F148" s="101"/>
      <c r="G148" s="101"/>
      <c r="H148" s="101"/>
      <c r="I148" s="98">
        <f t="shared" si="5"/>
        <v>0</v>
      </c>
      <c r="J148" s="98">
        <f t="shared" si="6"/>
        <v>0</v>
      </c>
      <c r="K148" s="101"/>
    </row>
    <row r="149" spans="1:11">
      <c r="A149" s="89">
        <v>57</v>
      </c>
      <c r="B149" s="124" t="s">
        <v>445</v>
      </c>
      <c r="C149" s="124"/>
      <c r="D149" s="92"/>
      <c r="E149" s="101"/>
      <c r="F149" s="101"/>
      <c r="G149" s="101"/>
      <c r="H149" s="101"/>
      <c r="I149" s="98">
        <f t="shared" si="5"/>
        <v>0</v>
      </c>
      <c r="J149" s="98">
        <f t="shared" si="6"/>
        <v>0</v>
      </c>
      <c r="K149" s="101"/>
    </row>
    <row r="150" spans="1:11">
      <c r="A150" s="89">
        <v>58</v>
      </c>
      <c r="B150" s="124" t="s">
        <v>392</v>
      </c>
      <c r="C150" s="124"/>
      <c r="D150" s="92"/>
      <c r="E150" s="101"/>
      <c r="F150" s="101"/>
      <c r="G150" s="101"/>
      <c r="H150" s="101"/>
      <c r="I150" s="98">
        <f t="shared" si="5"/>
        <v>0</v>
      </c>
      <c r="J150" s="98">
        <f t="shared" si="6"/>
        <v>0</v>
      </c>
      <c r="K150" s="101"/>
    </row>
    <row r="151" spans="1:11">
      <c r="A151" s="89">
        <v>59</v>
      </c>
      <c r="B151" s="124" t="s">
        <v>393</v>
      </c>
      <c r="C151" s="124"/>
      <c r="D151" s="92"/>
      <c r="E151" s="101"/>
      <c r="F151" s="101"/>
      <c r="G151" s="101"/>
      <c r="H151" s="101"/>
      <c r="I151" s="98">
        <f t="shared" si="5"/>
        <v>0</v>
      </c>
      <c r="J151" s="98">
        <f t="shared" si="6"/>
        <v>0</v>
      </c>
      <c r="K151" s="101"/>
    </row>
    <row r="152" spans="1:11">
      <c r="A152" s="89">
        <v>60</v>
      </c>
      <c r="B152" s="124" t="s">
        <v>394</v>
      </c>
      <c r="C152" s="124"/>
      <c r="D152" s="92"/>
      <c r="E152" s="101"/>
      <c r="F152" s="101"/>
      <c r="G152" s="101"/>
      <c r="H152" s="101"/>
      <c r="I152" s="98">
        <f t="shared" si="5"/>
        <v>0</v>
      </c>
      <c r="J152" s="98">
        <f t="shared" si="6"/>
        <v>0</v>
      </c>
      <c r="K152" s="101"/>
    </row>
    <row r="153" spans="1:11">
      <c r="A153" s="89">
        <v>61</v>
      </c>
      <c r="B153" s="124" t="s">
        <v>705</v>
      </c>
      <c r="C153" s="124"/>
      <c r="D153" s="92"/>
      <c r="E153" s="101"/>
      <c r="F153" s="101"/>
      <c r="G153" s="101"/>
      <c r="H153" s="101"/>
      <c r="I153" s="98">
        <f t="shared" si="5"/>
        <v>0</v>
      </c>
      <c r="J153" s="98">
        <f t="shared" si="6"/>
        <v>0</v>
      </c>
      <c r="K153" s="101"/>
    </row>
    <row r="154" spans="1:11">
      <c r="A154" s="89">
        <v>62</v>
      </c>
      <c r="B154" s="124" t="s">
        <v>395</v>
      </c>
      <c r="C154" s="124"/>
      <c r="D154" s="92"/>
      <c r="E154" s="101"/>
      <c r="F154" s="101"/>
      <c r="G154" s="101"/>
      <c r="H154" s="101"/>
      <c r="I154" s="98">
        <f t="shared" si="5"/>
        <v>0</v>
      </c>
      <c r="J154" s="98">
        <f t="shared" si="6"/>
        <v>0</v>
      </c>
      <c r="K154" s="101"/>
    </row>
    <row r="155" spans="1:11">
      <c r="A155" s="89">
        <v>63</v>
      </c>
      <c r="B155" s="124" t="s">
        <v>396</v>
      </c>
      <c r="C155" s="124"/>
      <c r="D155" s="92"/>
      <c r="E155" s="101"/>
      <c r="F155" s="101"/>
      <c r="G155" s="101"/>
      <c r="H155" s="101"/>
      <c r="I155" s="98">
        <f t="shared" si="5"/>
        <v>0</v>
      </c>
      <c r="J155" s="98">
        <f t="shared" si="6"/>
        <v>0</v>
      </c>
      <c r="K155" s="101"/>
    </row>
    <row r="156" spans="1:11">
      <c r="A156" s="89">
        <v>64</v>
      </c>
      <c r="B156" s="124" t="s">
        <v>397</v>
      </c>
      <c r="C156" s="124"/>
      <c r="D156" s="92"/>
      <c r="E156" s="101"/>
      <c r="F156" s="101"/>
      <c r="G156" s="101"/>
      <c r="H156" s="101"/>
      <c r="I156" s="98">
        <f t="shared" si="5"/>
        <v>0</v>
      </c>
      <c r="J156" s="98">
        <f t="shared" si="6"/>
        <v>0</v>
      </c>
      <c r="K156" s="101"/>
    </row>
    <row r="157" spans="1:11">
      <c r="A157" s="89">
        <v>65</v>
      </c>
      <c r="B157" s="124" t="s">
        <v>398</v>
      </c>
      <c r="C157" s="124"/>
      <c r="D157" s="92"/>
      <c r="E157" s="101"/>
      <c r="F157" s="101"/>
      <c r="G157" s="101"/>
      <c r="H157" s="101"/>
      <c r="I157" s="98">
        <f t="shared" si="5"/>
        <v>0</v>
      </c>
      <c r="J157" s="98">
        <f t="shared" si="6"/>
        <v>0</v>
      </c>
      <c r="K157" s="101"/>
    </row>
    <row r="158" spans="1:11">
      <c r="A158" s="89">
        <v>66</v>
      </c>
      <c r="B158" s="124" t="s">
        <v>399</v>
      </c>
      <c r="C158" s="124"/>
      <c r="D158" s="92"/>
      <c r="E158" s="101"/>
      <c r="F158" s="101"/>
      <c r="G158" s="101"/>
      <c r="H158" s="101"/>
      <c r="I158" s="98">
        <f t="shared" si="5"/>
        <v>0</v>
      </c>
      <c r="J158" s="98">
        <f t="shared" si="6"/>
        <v>0</v>
      </c>
      <c r="K158" s="101"/>
    </row>
    <row r="159" spans="1:11">
      <c r="A159" s="89">
        <v>67</v>
      </c>
      <c r="B159" s="124" t="s">
        <v>400</v>
      </c>
      <c r="C159" s="124"/>
      <c r="D159" s="92"/>
      <c r="E159" s="101"/>
      <c r="F159" s="101"/>
      <c r="G159" s="101"/>
      <c r="H159" s="101"/>
      <c r="I159" s="98">
        <f t="shared" si="5"/>
        <v>0</v>
      </c>
      <c r="J159" s="98">
        <f t="shared" si="6"/>
        <v>0</v>
      </c>
      <c r="K159" s="101"/>
    </row>
    <row r="160" spans="1:11">
      <c r="A160" s="89">
        <v>68</v>
      </c>
      <c r="B160" s="124" t="s">
        <v>401</v>
      </c>
      <c r="C160" s="124"/>
      <c r="D160" s="92"/>
      <c r="E160" s="101"/>
      <c r="F160" s="101"/>
      <c r="G160" s="101"/>
      <c r="H160" s="101"/>
      <c r="I160" s="98">
        <f t="shared" si="5"/>
        <v>0</v>
      </c>
      <c r="J160" s="98">
        <f t="shared" si="6"/>
        <v>0</v>
      </c>
      <c r="K160" s="101"/>
    </row>
    <row r="161" spans="1:11">
      <c r="A161" s="89">
        <v>69</v>
      </c>
      <c r="B161" s="124" t="s">
        <v>707</v>
      </c>
      <c r="C161" s="124"/>
      <c r="D161" s="92"/>
      <c r="E161" s="101"/>
      <c r="F161" s="101"/>
      <c r="G161" s="101"/>
      <c r="H161" s="101"/>
      <c r="I161" s="98">
        <f t="shared" si="5"/>
        <v>0</v>
      </c>
      <c r="J161" s="98">
        <f t="shared" si="6"/>
        <v>0</v>
      </c>
      <c r="K161" s="101"/>
    </row>
    <row r="162" spans="1:11">
      <c r="A162" s="89">
        <v>70</v>
      </c>
      <c r="B162" s="124" t="s">
        <v>403</v>
      </c>
      <c r="C162" s="124"/>
      <c r="D162" s="92"/>
      <c r="E162" s="101"/>
      <c r="F162" s="101"/>
      <c r="G162" s="101"/>
      <c r="H162" s="101"/>
      <c r="I162" s="98">
        <f t="shared" si="5"/>
        <v>0</v>
      </c>
      <c r="J162" s="98">
        <f t="shared" si="6"/>
        <v>0</v>
      </c>
      <c r="K162" s="101"/>
    </row>
    <row r="163" spans="1:11">
      <c r="A163" s="89">
        <v>71</v>
      </c>
      <c r="B163" s="124" t="s">
        <v>404</v>
      </c>
      <c r="C163" s="124"/>
      <c r="D163" s="92"/>
      <c r="E163" s="101"/>
      <c r="F163" s="101"/>
      <c r="G163" s="101"/>
      <c r="H163" s="101"/>
      <c r="I163" s="98">
        <f t="shared" si="5"/>
        <v>0</v>
      </c>
      <c r="J163" s="98">
        <f t="shared" si="6"/>
        <v>0</v>
      </c>
      <c r="K163" s="101"/>
    </row>
    <row r="164" spans="1:11">
      <c r="A164" s="89">
        <v>72</v>
      </c>
      <c r="B164" s="124" t="s">
        <v>405</v>
      </c>
      <c r="C164" s="124"/>
      <c r="D164" s="92"/>
      <c r="E164" s="101"/>
      <c r="F164" s="101"/>
      <c r="G164" s="101"/>
      <c r="H164" s="101"/>
      <c r="I164" s="98">
        <f t="shared" si="5"/>
        <v>0</v>
      </c>
      <c r="J164" s="98">
        <f t="shared" si="6"/>
        <v>0</v>
      </c>
      <c r="K164" s="101"/>
    </row>
    <row r="165" spans="1:11">
      <c r="A165" s="89">
        <v>73</v>
      </c>
      <c r="B165" s="124" t="s">
        <v>406</v>
      </c>
      <c r="C165" s="124"/>
      <c r="D165" s="92"/>
      <c r="E165" s="101"/>
      <c r="F165" s="101"/>
      <c r="G165" s="101"/>
      <c r="H165" s="101"/>
      <c r="I165" s="98">
        <f t="shared" si="5"/>
        <v>0</v>
      </c>
      <c r="J165" s="98">
        <f t="shared" si="6"/>
        <v>0</v>
      </c>
      <c r="K165" s="101"/>
    </row>
    <row r="166" spans="1:11">
      <c r="A166" s="89">
        <v>74</v>
      </c>
      <c r="B166" s="124" t="s">
        <v>407</v>
      </c>
      <c r="C166" s="124"/>
      <c r="D166" s="92"/>
      <c r="E166" s="101"/>
      <c r="F166" s="101"/>
      <c r="G166" s="101"/>
      <c r="H166" s="101"/>
      <c r="I166" s="98">
        <f t="shared" si="5"/>
        <v>0</v>
      </c>
      <c r="J166" s="98">
        <f t="shared" si="6"/>
        <v>0</v>
      </c>
      <c r="K166" s="101"/>
    </row>
    <row r="167" spans="1:11">
      <c r="A167" s="89">
        <v>75</v>
      </c>
      <c r="B167" s="124" t="s">
        <v>408</v>
      </c>
      <c r="C167" s="124"/>
      <c r="D167" s="92"/>
      <c r="E167" s="101"/>
      <c r="F167" s="101"/>
      <c r="G167" s="101"/>
      <c r="H167" s="101"/>
      <c r="I167" s="98">
        <f t="shared" si="5"/>
        <v>0</v>
      </c>
      <c r="J167" s="98">
        <f t="shared" si="6"/>
        <v>0</v>
      </c>
      <c r="K167" s="101"/>
    </row>
    <row r="168" spans="1:11">
      <c r="A168" s="89">
        <v>76</v>
      </c>
      <c r="B168" s="124" t="s">
        <v>375</v>
      </c>
      <c r="C168" s="124"/>
      <c r="D168" s="92"/>
      <c r="E168" s="101"/>
      <c r="F168" s="101"/>
      <c r="G168" s="101"/>
      <c r="H168" s="101"/>
      <c r="I168" s="98">
        <f t="shared" si="5"/>
        <v>0</v>
      </c>
      <c r="J168" s="98">
        <f t="shared" si="6"/>
        <v>0</v>
      </c>
      <c r="K168" s="101"/>
    </row>
    <row r="169" spans="1:11">
      <c r="A169" s="89">
        <v>77</v>
      </c>
      <c r="B169" s="124" t="s">
        <v>374</v>
      </c>
      <c r="C169" s="124"/>
      <c r="D169" s="92"/>
      <c r="E169" s="101"/>
      <c r="F169" s="101"/>
      <c r="G169" s="101"/>
      <c r="H169" s="101"/>
      <c r="I169" s="98">
        <f t="shared" si="5"/>
        <v>0</v>
      </c>
      <c r="J169" s="98">
        <f t="shared" si="6"/>
        <v>0</v>
      </c>
      <c r="K169" s="101"/>
    </row>
    <row r="170" spans="1:11">
      <c r="A170" s="89">
        <v>78</v>
      </c>
      <c r="B170" s="124" t="s">
        <v>369</v>
      </c>
      <c r="C170" s="124"/>
      <c r="D170" s="92"/>
      <c r="E170" s="101"/>
      <c r="F170" s="101"/>
      <c r="G170" s="101"/>
      <c r="H170" s="101"/>
      <c r="I170" s="98">
        <f t="shared" si="5"/>
        <v>0</v>
      </c>
      <c r="J170" s="98">
        <f t="shared" si="6"/>
        <v>0</v>
      </c>
      <c r="K170" s="101"/>
    </row>
    <row r="171" spans="1:11">
      <c r="A171" s="89">
        <v>79</v>
      </c>
      <c r="B171" s="124" t="s">
        <v>409</v>
      </c>
      <c r="C171" s="124"/>
      <c r="D171" s="92"/>
      <c r="E171" s="101"/>
      <c r="F171" s="101"/>
      <c r="G171" s="101"/>
      <c r="H171" s="101"/>
      <c r="I171" s="98">
        <f t="shared" si="5"/>
        <v>0</v>
      </c>
      <c r="J171" s="98">
        <f t="shared" si="6"/>
        <v>0</v>
      </c>
      <c r="K171" s="101"/>
    </row>
    <row r="172" spans="1:11">
      <c r="A172" s="89">
        <v>80</v>
      </c>
      <c r="B172" s="124" t="s">
        <v>706</v>
      </c>
      <c r="C172" s="124"/>
      <c r="D172" s="92"/>
      <c r="E172" s="101"/>
      <c r="F172" s="101"/>
      <c r="G172" s="101"/>
      <c r="H172" s="101"/>
      <c r="I172" s="98">
        <f t="shared" si="5"/>
        <v>0</v>
      </c>
      <c r="J172" s="98">
        <f t="shared" si="6"/>
        <v>0</v>
      </c>
      <c r="K172" s="101"/>
    </row>
    <row r="173" spans="1:11">
      <c r="A173" s="89">
        <v>81</v>
      </c>
      <c r="B173" s="124" t="s">
        <v>735</v>
      </c>
      <c r="C173" s="124"/>
      <c r="D173" s="92"/>
      <c r="E173" s="101"/>
      <c r="F173" s="101"/>
      <c r="G173" s="101"/>
      <c r="H173" s="101"/>
      <c r="I173" s="98">
        <f t="shared" si="5"/>
        <v>0</v>
      </c>
      <c r="J173" s="98">
        <f t="shared" si="6"/>
        <v>0</v>
      </c>
      <c r="K173" s="101"/>
    </row>
    <row r="174" spans="1:11">
      <c r="A174" s="89">
        <v>82</v>
      </c>
      <c r="B174" s="124" t="s">
        <v>736</v>
      </c>
      <c r="C174" s="124"/>
      <c r="D174" s="92"/>
      <c r="E174" s="101"/>
      <c r="F174" s="101"/>
      <c r="G174" s="101"/>
      <c r="H174" s="101"/>
      <c r="I174" s="98">
        <f t="shared" si="5"/>
        <v>0</v>
      </c>
      <c r="J174" s="98">
        <f t="shared" si="6"/>
        <v>0</v>
      </c>
      <c r="K174" s="101"/>
    </row>
    <row r="175" spans="1:11">
      <c r="A175" s="89">
        <v>83</v>
      </c>
      <c r="B175" s="124" t="s">
        <v>737</v>
      </c>
      <c r="C175" s="124"/>
      <c r="D175" s="92"/>
      <c r="E175" s="101"/>
      <c r="F175" s="101"/>
      <c r="G175" s="101"/>
      <c r="H175" s="101"/>
      <c r="I175" s="98">
        <f t="shared" si="5"/>
        <v>0</v>
      </c>
      <c r="J175" s="98">
        <f t="shared" si="6"/>
        <v>0</v>
      </c>
      <c r="K175" s="101"/>
    </row>
    <row r="176" spans="1:11">
      <c r="A176" s="89">
        <v>84</v>
      </c>
      <c r="B176" s="124" t="s">
        <v>738</v>
      </c>
      <c r="C176" s="124"/>
      <c r="D176" s="92" t="s">
        <v>744</v>
      </c>
      <c r="E176" s="101"/>
      <c r="F176" s="101"/>
      <c r="G176" s="101"/>
      <c r="H176" s="101"/>
      <c r="I176" s="98">
        <f t="shared" si="5"/>
        <v>0</v>
      </c>
      <c r="J176" s="98">
        <f t="shared" si="6"/>
        <v>0</v>
      </c>
      <c r="K176" s="101"/>
    </row>
    <row r="177" spans="1:11">
      <c r="A177" s="89">
        <v>85</v>
      </c>
      <c r="B177" s="124" t="s">
        <v>739</v>
      </c>
      <c r="C177" s="124"/>
      <c r="D177" s="92"/>
      <c r="E177" s="101"/>
      <c r="F177" s="101"/>
      <c r="G177" s="101"/>
      <c r="H177" s="101"/>
      <c r="I177" s="98">
        <f t="shared" si="5"/>
        <v>0</v>
      </c>
      <c r="J177" s="98">
        <f t="shared" si="6"/>
        <v>0</v>
      </c>
      <c r="K177" s="101"/>
    </row>
    <row r="178" spans="1:11">
      <c r="A178" s="89">
        <v>86</v>
      </c>
      <c r="B178" s="124" t="s">
        <v>740</v>
      </c>
      <c r="C178" s="124"/>
      <c r="D178" s="92"/>
      <c r="E178" s="101"/>
      <c r="F178" s="101"/>
      <c r="G178" s="101"/>
      <c r="H178" s="101"/>
      <c r="I178" s="98">
        <f t="shared" si="5"/>
        <v>0</v>
      </c>
      <c r="J178" s="98">
        <f t="shared" si="6"/>
        <v>0</v>
      </c>
      <c r="K178" s="101"/>
    </row>
    <row r="179" spans="1:11">
      <c r="A179" s="89">
        <v>87</v>
      </c>
      <c r="B179" s="124" t="s">
        <v>745</v>
      </c>
      <c r="C179" s="124"/>
      <c r="D179" s="92" t="s">
        <v>746</v>
      </c>
      <c r="E179" s="101"/>
      <c r="F179" s="101"/>
      <c r="G179" s="101"/>
      <c r="H179" s="101"/>
      <c r="I179" s="98">
        <f t="shared" si="5"/>
        <v>0</v>
      </c>
      <c r="J179" s="98">
        <f t="shared" si="6"/>
        <v>0</v>
      </c>
      <c r="K179" s="101"/>
    </row>
    <row r="180" spans="1:11">
      <c r="A180" s="89">
        <v>88</v>
      </c>
      <c r="B180" s="124" t="s">
        <v>741</v>
      </c>
      <c r="C180" s="124"/>
      <c r="D180" s="92"/>
      <c r="E180" s="101"/>
      <c r="F180" s="101"/>
      <c r="G180" s="101"/>
      <c r="H180" s="101"/>
      <c r="I180" s="98">
        <f t="shared" si="5"/>
        <v>0</v>
      </c>
      <c r="J180" s="98">
        <f t="shared" si="6"/>
        <v>0</v>
      </c>
      <c r="K180" s="101"/>
    </row>
    <row r="181" spans="1:11">
      <c r="A181" s="89">
        <v>89</v>
      </c>
      <c r="B181" s="124" t="s">
        <v>742</v>
      </c>
      <c r="C181" s="124"/>
      <c r="D181" s="92"/>
      <c r="E181" s="101"/>
      <c r="F181" s="101"/>
      <c r="G181" s="101"/>
      <c r="H181" s="101"/>
      <c r="I181" s="98">
        <f t="shared" si="5"/>
        <v>0</v>
      </c>
      <c r="J181" s="98">
        <f t="shared" si="6"/>
        <v>0</v>
      </c>
      <c r="K181" s="101"/>
    </row>
    <row r="182" spans="1:11">
      <c r="A182" s="89">
        <v>90</v>
      </c>
      <c r="B182" s="124" t="s">
        <v>743</v>
      </c>
      <c r="C182" s="124"/>
      <c r="D182" s="92"/>
      <c r="E182" s="101"/>
      <c r="F182" s="101"/>
      <c r="G182" s="101"/>
      <c r="H182" s="101"/>
      <c r="I182" s="98">
        <f t="shared" si="5"/>
        <v>0</v>
      </c>
      <c r="J182" s="98">
        <f t="shared" si="6"/>
        <v>0</v>
      </c>
      <c r="K182" s="101"/>
    </row>
  </sheetData>
  <mergeCells count="61"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40:C140"/>
    <mergeCell ref="B141:C141"/>
    <mergeCell ref="B142:C142"/>
    <mergeCell ref="B143:C143"/>
    <mergeCell ref="B135:C135"/>
    <mergeCell ref="B136:C136"/>
    <mergeCell ref="B137:C137"/>
    <mergeCell ref="B138:C138"/>
    <mergeCell ref="B139:C139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63:C163"/>
    <mergeCell ref="B154:C154"/>
    <mergeCell ref="B155:C155"/>
    <mergeCell ref="B156:C156"/>
    <mergeCell ref="B157:C157"/>
    <mergeCell ref="B158:C158"/>
    <mergeCell ref="B169:C169"/>
    <mergeCell ref="B170:C170"/>
    <mergeCell ref="B171:C171"/>
    <mergeCell ref="B172:C172"/>
    <mergeCell ref="A1:J1"/>
    <mergeCell ref="A3:C3"/>
    <mergeCell ref="A2:C2"/>
    <mergeCell ref="B164:C164"/>
    <mergeCell ref="B165:C165"/>
    <mergeCell ref="B166:C166"/>
    <mergeCell ref="B167:C167"/>
    <mergeCell ref="B168:C168"/>
    <mergeCell ref="B159:C159"/>
    <mergeCell ref="B160:C160"/>
    <mergeCell ref="B161:C161"/>
    <mergeCell ref="B162:C162"/>
  </mergeCells>
  <phoneticPr fontId="6"/>
  <pageMargins left="0.78740157480314965" right="0.78740157480314965" top="0.78740157480314965" bottom="0.78740157480314965" header="0.51181102362204722" footer="0.11811023622047245"/>
  <pageSetup paperSize="8" scale="65" fitToHeight="0" orientation="landscape" r:id="rId1"/>
  <rowBreaks count="2" manualBreakCount="2">
    <brk id="72" max="10" man="1"/>
    <brk id="14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workbookViewId="0"/>
  </sheetViews>
  <sheetFormatPr defaultColWidth="9.140625" defaultRowHeight="13.5"/>
  <cols>
    <col min="1" max="1" width="9.140625" style="65"/>
    <col min="2" max="2" width="6.5703125" style="65" customWidth="1"/>
    <col min="3" max="3" width="10.5703125" style="65" customWidth="1"/>
    <col min="4" max="4" width="9.140625" style="65"/>
    <col min="5" max="5" width="9.140625" style="68"/>
    <col min="6" max="6" width="9.140625" style="69"/>
    <col min="7" max="7" width="14.42578125" style="65" customWidth="1"/>
    <col min="8" max="8" width="10.28515625" style="65" customWidth="1"/>
    <col min="9" max="9" width="13.140625" style="65" customWidth="1"/>
    <col min="10" max="10" width="11.28515625" style="65" customWidth="1"/>
    <col min="11" max="16384" width="9.140625" style="65"/>
  </cols>
  <sheetData>
    <row r="3" spans="1:23">
      <c r="A3" s="65" t="e">
        <f>+#REF!</f>
        <v>#REF!</v>
      </c>
    </row>
    <row r="4" spans="1:23">
      <c r="C4" s="66" t="s">
        <v>630</v>
      </c>
      <c r="D4" s="67">
        <v>7</v>
      </c>
      <c r="H4" s="70"/>
    </row>
    <row r="5" spans="1:23" ht="40.5">
      <c r="C5" s="71" t="s">
        <v>631</v>
      </c>
      <c r="D5" s="72" t="s">
        <v>632</v>
      </c>
      <c r="E5" s="73" t="s">
        <v>633</v>
      </c>
      <c r="F5" s="74" t="s">
        <v>634</v>
      </c>
      <c r="G5" s="75" t="s">
        <v>671</v>
      </c>
      <c r="H5" s="76" t="s">
        <v>635</v>
      </c>
      <c r="I5" s="76" t="s">
        <v>636</v>
      </c>
      <c r="J5" s="76" t="s">
        <v>637</v>
      </c>
      <c r="K5" s="77" t="s">
        <v>638</v>
      </c>
    </row>
    <row r="6" spans="1:23">
      <c r="A6" s="65">
        <v>1</v>
      </c>
      <c r="B6" s="65" t="e">
        <f>+A$3*100+A6</f>
        <v>#REF!</v>
      </c>
      <c r="C6" s="78" t="str">
        <f>IFERROR(VLOOKUP($B6,#REF!,14,FALSE),"")</f>
        <v/>
      </c>
      <c r="D6" s="78" t="str">
        <f>IFERROR(VLOOKUP($B6,#REF!,3,FALSE),"")</f>
        <v/>
      </c>
      <c r="E6" s="79" t="str">
        <f>IFERROR(VLOOKUP($B6,#REF!,7,FALSE),"")</f>
        <v/>
      </c>
      <c r="F6" s="80" t="str">
        <f>IFERROR(VLOOKUP($B6,#REF!,4,FALSE),"")</f>
        <v/>
      </c>
      <c r="G6" s="65">
        <f>IF(F6="",99999999,F6*10000+H6*100+A6)</f>
        <v>99999999</v>
      </c>
      <c r="H6" s="65">
        <f>IFERROR(_xlfn.RANK.EQ(E6,E$6:E$20),99)</f>
        <v>99</v>
      </c>
      <c r="I6" s="65">
        <f>_xlfn.RANK.EQ(G6,G$6:G$20,1)+IF(H6&gt;$D$4,80,0)</f>
        <v>81</v>
      </c>
      <c r="J6" s="65">
        <f t="shared" ref="J6:J15" si="0">VALUE(TEXT(IF(C6="",99,C6),"00")&amp;TEXT(I6,"00"))</f>
        <v>9981</v>
      </c>
      <c r="K6" s="65">
        <f>_xlfn.RANK.EQ(J6,J$6:J$20,1)</f>
        <v>1</v>
      </c>
      <c r="L6" s="65" t="e">
        <f>+A$3*1000+K6</f>
        <v>#REF!</v>
      </c>
      <c r="M6" s="78" t="str">
        <f>IFERROR(VLOOKUP($B6,#REF!,3,FALSE),"")</f>
        <v/>
      </c>
      <c r="N6" s="78" t="str">
        <f>IFERROR(VLOOKUP($B6,#REF!,4,FALSE),"")</f>
        <v/>
      </c>
      <c r="O6" s="78" t="str">
        <f>IFERROR(VLOOKUP($B6,#REF!,5,FALSE),"")</f>
        <v/>
      </c>
      <c r="P6" s="78" t="str">
        <f>IFERROR(VLOOKUP($B6,#REF!,6,FALSE),"")</f>
        <v/>
      </c>
      <c r="Q6" s="78" t="str">
        <f>IFERROR(VLOOKUP($B6,#REF!,7,FALSE),"")</f>
        <v/>
      </c>
      <c r="R6" s="78" t="str">
        <f>IFERROR(VLOOKUP($B6,#REF!,8,FALSE),"")</f>
        <v/>
      </c>
      <c r="S6" s="78" t="str">
        <f>IFERROR(VLOOKUP($B6,#REF!,9,FALSE),"")</f>
        <v/>
      </c>
      <c r="T6" s="78" t="str">
        <f>IFERROR(VLOOKUP($B6,#REF!,10,FALSE),"")</f>
        <v/>
      </c>
      <c r="U6" s="78" t="str">
        <f>IFERROR(VLOOKUP($B6,#REF!,11,FALSE),"")</f>
        <v/>
      </c>
      <c r="V6" s="78" t="str">
        <f>IFERROR(VLOOKUP($B6,#REF!,12,FALSE),"")</f>
        <v/>
      </c>
      <c r="W6" s="78" t="str">
        <f>IFERROR(VLOOKUP($B6,#REF!,13,FALSE),"")</f>
        <v/>
      </c>
    </row>
    <row r="7" spans="1:23">
      <c r="A7" s="65">
        <v>2</v>
      </c>
      <c r="B7" s="65" t="e">
        <f t="shared" ref="B7:B20" si="1">+A$3*100+A7</f>
        <v>#REF!</v>
      </c>
      <c r="C7" s="78" t="str">
        <f>IFERROR(VLOOKUP($B7,#REF!,14,FALSE),"")</f>
        <v/>
      </c>
      <c r="D7" s="78" t="str">
        <f>IFERROR(VLOOKUP($B7,#REF!,3,FALSE),"")</f>
        <v/>
      </c>
      <c r="E7" s="79" t="str">
        <f>IFERROR(VLOOKUP($B7,#REF!,7,FALSE),"")</f>
        <v/>
      </c>
      <c r="F7" s="80" t="str">
        <f>IFERROR(VLOOKUP($B7,#REF!,4,FALSE),"")</f>
        <v/>
      </c>
      <c r="G7" s="65">
        <f t="shared" ref="G7:G20" si="2">IF(F7="",99999999,F7*10000+H7*100+A7)</f>
        <v>99999999</v>
      </c>
      <c r="H7" s="65">
        <f t="shared" ref="H7:H20" si="3">IFERROR(_xlfn.RANK.EQ(E7,E$6:E$20),99)</f>
        <v>99</v>
      </c>
      <c r="I7" s="65">
        <f t="shared" ref="I7:I20" si="4">_xlfn.RANK.EQ(G7,G$6:G$20,1)+IF(H7&gt;$D$4,80,0)</f>
        <v>81</v>
      </c>
      <c r="J7" s="65">
        <f t="shared" si="0"/>
        <v>9981</v>
      </c>
      <c r="K7" s="65">
        <f t="shared" ref="K7:K20" si="5">_xlfn.RANK.EQ(J7,J$6:J$20,1)</f>
        <v>1</v>
      </c>
      <c r="L7" s="65" t="e">
        <f t="shared" ref="L7:L20" si="6">+A$3*1000+K7</f>
        <v>#REF!</v>
      </c>
      <c r="M7" s="78" t="str">
        <f>IFERROR(VLOOKUP($B7,#REF!,3,FALSE),"")</f>
        <v/>
      </c>
      <c r="N7" s="78" t="str">
        <f>IFERROR(VLOOKUP($B7,#REF!,4,FALSE),"")</f>
        <v/>
      </c>
      <c r="O7" s="78" t="str">
        <f>IFERROR(VLOOKUP($B7,#REF!,5,FALSE),"")</f>
        <v/>
      </c>
      <c r="P7" s="78" t="str">
        <f>IFERROR(VLOOKUP($B7,#REF!,6,FALSE),"")</f>
        <v/>
      </c>
      <c r="Q7" s="78" t="str">
        <f>IFERROR(VLOOKUP($B7,#REF!,7,FALSE),"")</f>
        <v/>
      </c>
      <c r="R7" s="78" t="str">
        <f>IFERROR(VLOOKUP($B7,#REF!,8,FALSE),"")</f>
        <v/>
      </c>
      <c r="S7" s="78" t="str">
        <f>IFERROR(VLOOKUP($B7,#REF!,9,FALSE),"")</f>
        <v/>
      </c>
      <c r="T7" s="78" t="str">
        <f>IFERROR(VLOOKUP($B7,#REF!,10,FALSE),"")</f>
        <v/>
      </c>
      <c r="U7" s="78" t="str">
        <f>IFERROR(VLOOKUP($B7,#REF!,11,FALSE),"")</f>
        <v/>
      </c>
      <c r="V7" s="78" t="str">
        <f>IFERROR(VLOOKUP($B7,#REF!,12,FALSE),"")</f>
        <v/>
      </c>
      <c r="W7" s="78" t="str">
        <f>IFERROR(VLOOKUP($B7,#REF!,13,FALSE),"")</f>
        <v/>
      </c>
    </row>
    <row r="8" spans="1:23">
      <c r="A8" s="65">
        <v>3</v>
      </c>
      <c r="B8" s="65" t="e">
        <f t="shared" si="1"/>
        <v>#REF!</v>
      </c>
      <c r="C8" s="78" t="str">
        <f>IFERROR(VLOOKUP($B8,#REF!,14,FALSE),"")</f>
        <v/>
      </c>
      <c r="D8" s="78" t="str">
        <f>IFERROR(VLOOKUP($B8,#REF!,3,FALSE),"")</f>
        <v/>
      </c>
      <c r="E8" s="79" t="str">
        <f>IFERROR(VLOOKUP($B8,#REF!,7,FALSE),"")</f>
        <v/>
      </c>
      <c r="F8" s="80" t="str">
        <f>IFERROR(VLOOKUP($B8,#REF!,4,FALSE),"")</f>
        <v/>
      </c>
      <c r="G8" s="65">
        <f t="shared" si="2"/>
        <v>99999999</v>
      </c>
      <c r="H8" s="65">
        <f t="shared" si="3"/>
        <v>99</v>
      </c>
      <c r="I8" s="65">
        <f t="shared" si="4"/>
        <v>81</v>
      </c>
      <c r="J8" s="65">
        <f t="shared" si="0"/>
        <v>9981</v>
      </c>
      <c r="K8" s="65">
        <f t="shared" si="5"/>
        <v>1</v>
      </c>
      <c r="L8" s="65" t="e">
        <f t="shared" si="6"/>
        <v>#REF!</v>
      </c>
      <c r="M8" s="78" t="str">
        <f>IFERROR(VLOOKUP($B8,#REF!,3,FALSE),"")</f>
        <v/>
      </c>
      <c r="N8" s="78" t="str">
        <f>IFERROR(VLOOKUP($B8,#REF!,4,FALSE),"")</f>
        <v/>
      </c>
      <c r="O8" s="78" t="str">
        <f>IFERROR(VLOOKUP($B8,#REF!,5,FALSE),"")</f>
        <v/>
      </c>
      <c r="P8" s="78" t="str">
        <f>IFERROR(VLOOKUP($B8,#REF!,6,FALSE),"")</f>
        <v/>
      </c>
      <c r="Q8" s="78" t="str">
        <f>IFERROR(VLOOKUP($B8,#REF!,7,FALSE),"")</f>
        <v/>
      </c>
      <c r="R8" s="78" t="str">
        <f>IFERROR(VLOOKUP($B8,#REF!,8,FALSE),"")</f>
        <v/>
      </c>
      <c r="S8" s="78" t="str">
        <f>IFERROR(VLOOKUP($B8,#REF!,9,FALSE),"")</f>
        <v/>
      </c>
      <c r="T8" s="78" t="str">
        <f>IFERROR(VLOOKUP($B8,#REF!,10,FALSE),"")</f>
        <v/>
      </c>
      <c r="U8" s="78" t="str">
        <f>IFERROR(VLOOKUP($B8,#REF!,11,FALSE),"")</f>
        <v/>
      </c>
      <c r="V8" s="78" t="str">
        <f>IFERROR(VLOOKUP($B8,#REF!,12,FALSE),"")</f>
        <v/>
      </c>
      <c r="W8" s="78" t="str">
        <f>IFERROR(VLOOKUP($B8,#REF!,13,FALSE),"")</f>
        <v/>
      </c>
    </row>
    <row r="9" spans="1:23">
      <c r="A9" s="65">
        <v>4</v>
      </c>
      <c r="B9" s="65" t="e">
        <f t="shared" si="1"/>
        <v>#REF!</v>
      </c>
      <c r="C9" s="78" t="str">
        <f>IFERROR(VLOOKUP($B9,#REF!,14,FALSE),"")</f>
        <v/>
      </c>
      <c r="D9" s="78" t="str">
        <f>IFERROR(VLOOKUP($B9,#REF!,3,FALSE),"")</f>
        <v/>
      </c>
      <c r="E9" s="79" t="str">
        <f>IFERROR(VLOOKUP($B9,#REF!,7,FALSE),"")</f>
        <v/>
      </c>
      <c r="F9" s="80" t="str">
        <f>IFERROR(VLOOKUP($B9,#REF!,4,FALSE),"")</f>
        <v/>
      </c>
      <c r="G9" s="65">
        <f t="shared" si="2"/>
        <v>99999999</v>
      </c>
      <c r="H9" s="65">
        <f t="shared" si="3"/>
        <v>99</v>
      </c>
      <c r="I9" s="65">
        <f t="shared" si="4"/>
        <v>81</v>
      </c>
      <c r="J9" s="65">
        <f t="shared" si="0"/>
        <v>9981</v>
      </c>
      <c r="K9" s="65">
        <f t="shared" si="5"/>
        <v>1</v>
      </c>
      <c r="L9" s="65" t="e">
        <f t="shared" si="6"/>
        <v>#REF!</v>
      </c>
      <c r="M9" s="78" t="str">
        <f>IFERROR(VLOOKUP($B9,#REF!,3,FALSE),"")</f>
        <v/>
      </c>
      <c r="N9" s="78" t="str">
        <f>IFERROR(VLOOKUP($B9,#REF!,4,FALSE),"")</f>
        <v/>
      </c>
      <c r="O9" s="78" t="str">
        <f>IFERROR(VLOOKUP($B9,#REF!,5,FALSE),"")</f>
        <v/>
      </c>
      <c r="P9" s="78" t="str">
        <f>IFERROR(VLOOKUP($B9,#REF!,6,FALSE),"")</f>
        <v/>
      </c>
      <c r="Q9" s="78" t="str">
        <f>IFERROR(VLOOKUP($B9,#REF!,7,FALSE),"")</f>
        <v/>
      </c>
      <c r="R9" s="78" t="str">
        <f>IFERROR(VLOOKUP($B9,#REF!,8,FALSE),"")</f>
        <v/>
      </c>
      <c r="S9" s="78" t="str">
        <f>IFERROR(VLOOKUP($B9,#REF!,9,FALSE),"")</f>
        <v/>
      </c>
      <c r="T9" s="78" t="str">
        <f>IFERROR(VLOOKUP($B9,#REF!,10,FALSE),"")</f>
        <v/>
      </c>
      <c r="U9" s="78" t="str">
        <f>IFERROR(VLOOKUP($B9,#REF!,11,FALSE),"")</f>
        <v/>
      </c>
      <c r="V9" s="78" t="str">
        <f>IFERROR(VLOOKUP($B9,#REF!,12,FALSE),"")</f>
        <v/>
      </c>
      <c r="W9" s="78" t="str">
        <f>IFERROR(VLOOKUP($B9,#REF!,13,FALSE),"")</f>
        <v/>
      </c>
    </row>
    <row r="10" spans="1:23">
      <c r="A10" s="65">
        <v>5</v>
      </c>
      <c r="B10" s="65" t="e">
        <f t="shared" si="1"/>
        <v>#REF!</v>
      </c>
      <c r="C10" s="78" t="str">
        <f>IFERROR(VLOOKUP($B10,#REF!,14,FALSE),"")</f>
        <v/>
      </c>
      <c r="D10" s="78" t="str">
        <f>IFERROR(VLOOKUP($B10,#REF!,3,FALSE),"")</f>
        <v/>
      </c>
      <c r="E10" s="79" t="str">
        <f>IFERROR(VLOOKUP($B10,#REF!,7,FALSE),"")</f>
        <v/>
      </c>
      <c r="F10" s="80" t="str">
        <f>IFERROR(VLOOKUP($B10,#REF!,4,FALSE),"")</f>
        <v/>
      </c>
      <c r="G10" s="65">
        <f t="shared" si="2"/>
        <v>99999999</v>
      </c>
      <c r="H10" s="65">
        <f t="shared" si="3"/>
        <v>99</v>
      </c>
      <c r="I10" s="65">
        <f t="shared" si="4"/>
        <v>81</v>
      </c>
      <c r="J10" s="65">
        <f t="shared" si="0"/>
        <v>9981</v>
      </c>
      <c r="K10" s="65">
        <f t="shared" si="5"/>
        <v>1</v>
      </c>
      <c r="L10" s="65" t="e">
        <f t="shared" si="6"/>
        <v>#REF!</v>
      </c>
      <c r="M10" s="78" t="str">
        <f>IFERROR(VLOOKUP($B10,#REF!,3,FALSE),"")</f>
        <v/>
      </c>
      <c r="N10" s="78" t="str">
        <f>IFERROR(VLOOKUP($B10,#REF!,4,FALSE),"")</f>
        <v/>
      </c>
      <c r="O10" s="78" t="str">
        <f>IFERROR(VLOOKUP($B10,#REF!,5,FALSE),"")</f>
        <v/>
      </c>
      <c r="P10" s="78" t="str">
        <f>IFERROR(VLOOKUP($B10,#REF!,6,FALSE),"")</f>
        <v/>
      </c>
      <c r="Q10" s="78" t="str">
        <f>IFERROR(VLOOKUP($B10,#REF!,7,FALSE),"")</f>
        <v/>
      </c>
      <c r="R10" s="78" t="str">
        <f>IFERROR(VLOOKUP($B10,#REF!,8,FALSE),"")</f>
        <v/>
      </c>
      <c r="S10" s="78" t="str">
        <f>IFERROR(VLOOKUP($B10,#REF!,9,FALSE),"")</f>
        <v/>
      </c>
      <c r="T10" s="78" t="str">
        <f>IFERROR(VLOOKUP($B10,#REF!,10,FALSE),"")</f>
        <v/>
      </c>
      <c r="U10" s="78" t="str">
        <f>IFERROR(VLOOKUP($B10,#REF!,11,FALSE),"")</f>
        <v/>
      </c>
      <c r="V10" s="78" t="str">
        <f>IFERROR(VLOOKUP($B10,#REF!,12,FALSE),"")</f>
        <v/>
      </c>
      <c r="W10" s="78" t="str">
        <f>IFERROR(VLOOKUP($B10,#REF!,13,FALSE),"")</f>
        <v/>
      </c>
    </row>
    <row r="11" spans="1:23">
      <c r="A11" s="65">
        <v>6</v>
      </c>
      <c r="B11" s="65" t="e">
        <f t="shared" si="1"/>
        <v>#REF!</v>
      </c>
      <c r="C11" s="78" t="str">
        <f>IFERROR(VLOOKUP($B11,#REF!,14,FALSE),"")</f>
        <v/>
      </c>
      <c r="D11" s="78" t="str">
        <f>IFERROR(VLOOKUP($B11,#REF!,3,FALSE),"")</f>
        <v/>
      </c>
      <c r="E11" s="79" t="str">
        <f>IFERROR(VLOOKUP($B11,#REF!,7,FALSE),"")</f>
        <v/>
      </c>
      <c r="F11" s="80" t="str">
        <f>IFERROR(VLOOKUP($B11,#REF!,4,FALSE),"")</f>
        <v/>
      </c>
      <c r="G11" s="65">
        <f t="shared" si="2"/>
        <v>99999999</v>
      </c>
      <c r="H11" s="65">
        <f t="shared" si="3"/>
        <v>99</v>
      </c>
      <c r="I11" s="65">
        <f t="shared" si="4"/>
        <v>81</v>
      </c>
      <c r="J11" s="65">
        <f t="shared" si="0"/>
        <v>9981</v>
      </c>
      <c r="K11" s="65">
        <f t="shared" si="5"/>
        <v>1</v>
      </c>
      <c r="L11" s="65" t="e">
        <f t="shared" si="6"/>
        <v>#REF!</v>
      </c>
      <c r="M11" s="78" t="str">
        <f>IFERROR(VLOOKUP($B11,#REF!,3,FALSE),"")</f>
        <v/>
      </c>
      <c r="N11" s="78" t="str">
        <f>IFERROR(VLOOKUP($B11,#REF!,4,FALSE),"")</f>
        <v/>
      </c>
      <c r="O11" s="78" t="str">
        <f>IFERROR(VLOOKUP($B11,#REF!,5,FALSE),"")</f>
        <v/>
      </c>
      <c r="P11" s="78" t="str">
        <f>IFERROR(VLOOKUP($B11,#REF!,6,FALSE),"")</f>
        <v/>
      </c>
      <c r="Q11" s="78" t="str">
        <f>IFERROR(VLOOKUP($B11,#REF!,7,FALSE),"")</f>
        <v/>
      </c>
      <c r="R11" s="78" t="str">
        <f>IFERROR(VLOOKUP($B11,#REF!,8,FALSE),"")</f>
        <v/>
      </c>
      <c r="S11" s="78" t="str">
        <f>IFERROR(VLOOKUP($B11,#REF!,9,FALSE),"")</f>
        <v/>
      </c>
      <c r="T11" s="78" t="str">
        <f>IFERROR(VLOOKUP($B11,#REF!,10,FALSE),"")</f>
        <v/>
      </c>
      <c r="U11" s="78" t="str">
        <f>IFERROR(VLOOKUP($B11,#REF!,11,FALSE),"")</f>
        <v/>
      </c>
      <c r="V11" s="78" t="str">
        <f>IFERROR(VLOOKUP($B11,#REF!,12,FALSE),"")</f>
        <v/>
      </c>
      <c r="W11" s="78" t="str">
        <f>IFERROR(VLOOKUP($B11,#REF!,13,FALSE),"")</f>
        <v/>
      </c>
    </row>
    <row r="12" spans="1:23">
      <c r="A12" s="65">
        <v>7</v>
      </c>
      <c r="B12" s="65" t="e">
        <f t="shared" si="1"/>
        <v>#REF!</v>
      </c>
      <c r="C12" s="78" t="str">
        <f>IFERROR(VLOOKUP($B12,#REF!,14,FALSE),"")</f>
        <v/>
      </c>
      <c r="D12" s="78" t="str">
        <f>IFERROR(VLOOKUP($B12,#REF!,3,FALSE),"")</f>
        <v/>
      </c>
      <c r="E12" s="79" t="str">
        <f>IFERROR(VLOOKUP($B12,#REF!,7,FALSE),"")</f>
        <v/>
      </c>
      <c r="F12" s="80" t="str">
        <f>IFERROR(VLOOKUP($B12,#REF!,4,FALSE),"")</f>
        <v/>
      </c>
      <c r="G12" s="65">
        <f t="shared" si="2"/>
        <v>99999999</v>
      </c>
      <c r="H12" s="65">
        <f t="shared" si="3"/>
        <v>99</v>
      </c>
      <c r="I12" s="65">
        <f t="shared" si="4"/>
        <v>81</v>
      </c>
      <c r="J12" s="65">
        <f t="shared" si="0"/>
        <v>9981</v>
      </c>
      <c r="K12" s="65">
        <f t="shared" si="5"/>
        <v>1</v>
      </c>
      <c r="L12" s="65" t="e">
        <f t="shared" si="6"/>
        <v>#REF!</v>
      </c>
      <c r="M12" s="78" t="str">
        <f>IFERROR(VLOOKUP($B12,#REF!,3,FALSE),"")</f>
        <v/>
      </c>
      <c r="N12" s="78" t="str">
        <f>IFERROR(VLOOKUP($B12,#REF!,4,FALSE),"")</f>
        <v/>
      </c>
      <c r="O12" s="78" t="str">
        <f>IFERROR(VLOOKUP($B12,#REF!,5,FALSE),"")</f>
        <v/>
      </c>
      <c r="P12" s="78" t="str">
        <f>IFERROR(VLOOKUP($B12,#REF!,6,FALSE),"")</f>
        <v/>
      </c>
      <c r="Q12" s="78" t="str">
        <f>IFERROR(VLOOKUP($B12,#REF!,7,FALSE),"")</f>
        <v/>
      </c>
      <c r="R12" s="78" t="str">
        <f>IFERROR(VLOOKUP($B12,#REF!,8,FALSE),"")</f>
        <v/>
      </c>
      <c r="S12" s="78" t="str">
        <f>IFERROR(VLOOKUP($B12,#REF!,9,FALSE),"")</f>
        <v/>
      </c>
      <c r="T12" s="78" t="str">
        <f>IFERROR(VLOOKUP($B12,#REF!,10,FALSE),"")</f>
        <v/>
      </c>
      <c r="U12" s="78" t="str">
        <f>IFERROR(VLOOKUP($B12,#REF!,11,FALSE),"")</f>
        <v/>
      </c>
      <c r="V12" s="78" t="str">
        <f>IFERROR(VLOOKUP($B12,#REF!,12,FALSE),"")</f>
        <v/>
      </c>
      <c r="W12" s="78" t="str">
        <f>IFERROR(VLOOKUP($B12,#REF!,13,FALSE),"")</f>
        <v/>
      </c>
    </row>
    <row r="13" spans="1:23">
      <c r="A13" s="65">
        <v>8</v>
      </c>
      <c r="B13" s="65" t="e">
        <f t="shared" si="1"/>
        <v>#REF!</v>
      </c>
      <c r="C13" s="78" t="str">
        <f>IFERROR(VLOOKUP($B13,#REF!,14,FALSE),"")</f>
        <v/>
      </c>
      <c r="D13" s="78" t="str">
        <f>IFERROR(VLOOKUP($B13,#REF!,3,FALSE),"")</f>
        <v/>
      </c>
      <c r="E13" s="79" t="str">
        <f>IFERROR(VLOOKUP($B13,#REF!,7,FALSE),"")</f>
        <v/>
      </c>
      <c r="F13" s="80" t="str">
        <f>IFERROR(VLOOKUP($B13,#REF!,4,FALSE),"")</f>
        <v/>
      </c>
      <c r="G13" s="65">
        <f t="shared" si="2"/>
        <v>99999999</v>
      </c>
      <c r="H13" s="65">
        <f t="shared" si="3"/>
        <v>99</v>
      </c>
      <c r="I13" s="65">
        <f t="shared" si="4"/>
        <v>81</v>
      </c>
      <c r="J13" s="65">
        <f t="shared" si="0"/>
        <v>9981</v>
      </c>
      <c r="K13" s="65">
        <f t="shared" si="5"/>
        <v>1</v>
      </c>
      <c r="L13" s="65" t="e">
        <f t="shared" si="6"/>
        <v>#REF!</v>
      </c>
      <c r="M13" s="78" t="str">
        <f>IFERROR(VLOOKUP($B13,#REF!,3,FALSE),"")</f>
        <v/>
      </c>
      <c r="N13" s="78" t="str">
        <f>IFERROR(VLOOKUP($B13,#REF!,4,FALSE),"")</f>
        <v/>
      </c>
      <c r="O13" s="78" t="str">
        <f>IFERROR(VLOOKUP($B13,#REF!,5,FALSE),"")</f>
        <v/>
      </c>
      <c r="P13" s="78" t="str">
        <f>IFERROR(VLOOKUP($B13,#REF!,6,FALSE),"")</f>
        <v/>
      </c>
      <c r="Q13" s="78" t="str">
        <f>IFERROR(VLOOKUP($B13,#REF!,7,FALSE),"")</f>
        <v/>
      </c>
      <c r="R13" s="78" t="str">
        <f>IFERROR(VLOOKUP($B13,#REF!,8,FALSE),"")</f>
        <v/>
      </c>
      <c r="S13" s="78" t="str">
        <f>IFERROR(VLOOKUP($B13,#REF!,9,FALSE),"")</f>
        <v/>
      </c>
      <c r="T13" s="78" t="str">
        <f>IFERROR(VLOOKUP($B13,#REF!,10,FALSE),"")</f>
        <v/>
      </c>
      <c r="U13" s="78" t="str">
        <f>IFERROR(VLOOKUP($B13,#REF!,11,FALSE),"")</f>
        <v/>
      </c>
      <c r="V13" s="78" t="str">
        <f>IFERROR(VLOOKUP($B13,#REF!,12,FALSE),"")</f>
        <v/>
      </c>
      <c r="W13" s="78" t="str">
        <f>IFERROR(VLOOKUP($B13,#REF!,13,FALSE),"")</f>
        <v/>
      </c>
    </row>
    <row r="14" spans="1:23">
      <c r="A14" s="65">
        <v>9</v>
      </c>
      <c r="B14" s="65" t="e">
        <f t="shared" si="1"/>
        <v>#REF!</v>
      </c>
      <c r="C14" s="78" t="str">
        <f>IFERROR(VLOOKUP($B14,#REF!,14,FALSE),"")</f>
        <v/>
      </c>
      <c r="D14" s="78" t="str">
        <f>IFERROR(VLOOKUP($B14,#REF!,3,FALSE),"")</f>
        <v/>
      </c>
      <c r="E14" s="79" t="str">
        <f>IFERROR(VLOOKUP($B14,#REF!,7,FALSE),"")</f>
        <v/>
      </c>
      <c r="F14" s="80" t="str">
        <f>IFERROR(VLOOKUP($B14,#REF!,4,FALSE),"")</f>
        <v/>
      </c>
      <c r="G14" s="65">
        <f t="shared" si="2"/>
        <v>99999999</v>
      </c>
      <c r="H14" s="65">
        <f t="shared" si="3"/>
        <v>99</v>
      </c>
      <c r="I14" s="65">
        <f t="shared" si="4"/>
        <v>81</v>
      </c>
      <c r="J14" s="65">
        <f t="shared" si="0"/>
        <v>9981</v>
      </c>
      <c r="K14" s="65">
        <f t="shared" si="5"/>
        <v>1</v>
      </c>
      <c r="L14" s="65" t="e">
        <f t="shared" si="6"/>
        <v>#REF!</v>
      </c>
      <c r="M14" s="78" t="str">
        <f>IFERROR(VLOOKUP($B14,#REF!,3,FALSE),"")</f>
        <v/>
      </c>
      <c r="N14" s="78" t="str">
        <f>IFERROR(VLOOKUP($B14,#REF!,4,FALSE),"")</f>
        <v/>
      </c>
      <c r="O14" s="78" t="str">
        <f>IFERROR(VLOOKUP($B14,#REF!,5,FALSE),"")</f>
        <v/>
      </c>
      <c r="P14" s="78" t="str">
        <f>IFERROR(VLOOKUP($B14,#REF!,6,FALSE),"")</f>
        <v/>
      </c>
      <c r="Q14" s="78" t="str">
        <f>IFERROR(VLOOKUP($B14,#REF!,7,FALSE),"")</f>
        <v/>
      </c>
      <c r="R14" s="78" t="str">
        <f>IFERROR(VLOOKUP($B14,#REF!,8,FALSE),"")</f>
        <v/>
      </c>
      <c r="S14" s="78" t="str">
        <f>IFERROR(VLOOKUP($B14,#REF!,9,FALSE),"")</f>
        <v/>
      </c>
      <c r="T14" s="78" t="str">
        <f>IFERROR(VLOOKUP($B14,#REF!,10,FALSE),"")</f>
        <v/>
      </c>
      <c r="U14" s="78" t="str">
        <f>IFERROR(VLOOKUP($B14,#REF!,11,FALSE),"")</f>
        <v/>
      </c>
      <c r="V14" s="78" t="str">
        <f>IFERROR(VLOOKUP($B14,#REF!,12,FALSE),"")</f>
        <v/>
      </c>
      <c r="W14" s="78" t="str">
        <f>IFERROR(VLOOKUP($B14,#REF!,13,FALSE),"")</f>
        <v/>
      </c>
    </row>
    <row r="15" spans="1:23">
      <c r="A15" s="65">
        <v>10</v>
      </c>
      <c r="B15" s="65" t="e">
        <f t="shared" si="1"/>
        <v>#REF!</v>
      </c>
      <c r="C15" s="78" t="str">
        <f>IFERROR(VLOOKUP($B15,#REF!,14,FALSE),"")</f>
        <v/>
      </c>
      <c r="D15" s="78" t="str">
        <f>IFERROR(VLOOKUP($B15,#REF!,3,FALSE),"")</f>
        <v/>
      </c>
      <c r="E15" s="79" t="str">
        <f>IFERROR(VLOOKUP($B15,#REF!,7,FALSE),"")</f>
        <v/>
      </c>
      <c r="F15" s="80" t="str">
        <f>IFERROR(VLOOKUP($B15,#REF!,4,FALSE),"")</f>
        <v/>
      </c>
      <c r="G15" s="65">
        <f t="shared" si="2"/>
        <v>99999999</v>
      </c>
      <c r="H15" s="65">
        <f t="shared" si="3"/>
        <v>99</v>
      </c>
      <c r="I15" s="65">
        <f t="shared" si="4"/>
        <v>81</v>
      </c>
      <c r="J15" s="65">
        <f t="shared" si="0"/>
        <v>9981</v>
      </c>
      <c r="K15" s="65">
        <f t="shared" si="5"/>
        <v>1</v>
      </c>
      <c r="L15" s="65" t="e">
        <f t="shared" si="6"/>
        <v>#REF!</v>
      </c>
      <c r="M15" s="78" t="str">
        <f>IFERROR(VLOOKUP($B15,#REF!,3,FALSE),"")</f>
        <v/>
      </c>
      <c r="N15" s="78" t="str">
        <f>IFERROR(VLOOKUP($B15,#REF!,4,FALSE),"")</f>
        <v/>
      </c>
      <c r="O15" s="78" t="str">
        <f>IFERROR(VLOOKUP($B15,#REF!,5,FALSE),"")</f>
        <v/>
      </c>
      <c r="P15" s="78" t="str">
        <f>IFERROR(VLOOKUP($B15,#REF!,6,FALSE),"")</f>
        <v/>
      </c>
      <c r="Q15" s="78" t="str">
        <f>IFERROR(VLOOKUP($B15,#REF!,7,FALSE),"")</f>
        <v/>
      </c>
      <c r="R15" s="78" t="str">
        <f>IFERROR(VLOOKUP($B15,#REF!,8,FALSE),"")</f>
        <v/>
      </c>
      <c r="S15" s="78" t="str">
        <f>IFERROR(VLOOKUP($B15,#REF!,9,FALSE),"")</f>
        <v/>
      </c>
      <c r="T15" s="78" t="str">
        <f>IFERROR(VLOOKUP($B15,#REF!,10,FALSE),"")</f>
        <v/>
      </c>
      <c r="U15" s="78" t="str">
        <f>IFERROR(VLOOKUP($B15,#REF!,11,FALSE),"")</f>
        <v/>
      </c>
      <c r="V15" s="78" t="str">
        <f>IFERROR(VLOOKUP($B15,#REF!,12,FALSE),"")</f>
        <v/>
      </c>
      <c r="W15" s="78" t="str">
        <f>IFERROR(VLOOKUP($B15,#REF!,13,FALSE),"")</f>
        <v/>
      </c>
    </row>
    <row r="16" spans="1:23">
      <c r="A16" s="65">
        <v>11</v>
      </c>
      <c r="B16" s="65" t="e">
        <f t="shared" si="1"/>
        <v>#REF!</v>
      </c>
      <c r="C16" s="78" t="str">
        <f>IFERROR(VLOOKUP($B16,#REF!,14,FALSE),"")</f>
        <v/>
      </c>
      <c r="D16" s="78" t="str">
        <f>IFERROR(VLOOKUP($B16,#REF!,3,FALSE),"")</f>
        <v/>
      </c>
      <c r="E16" s="79" t="str">
        <f>IFERROR(VLOOKUP($B16,#REF!,7,FALSE),"")</f>
        <v/>
      </c>
      <c r="F16" s="80" t="str">
        <f>IFERROR(VLOOKUP($B16,#REF!,4,FALSE),"")</f>
        <v/>
      </c>
      <c r="G16" s="65">
        <f t="shared" si="2"/>
        <v>99999999</v>
      </c>
      <c r="H16" s="65">
        <f t="shared" si="3"/>
        <v>99</v>
      </c>
      <c r="I16" s="65">
        <f t="shared" si="4"/>
        <v>81</v>
      </c>
      <c r="J16" s="65">
        <f>VALUE(TEXT(IF(C16="",99,C16),"00")&amp;TEXT(I16,"00"))</f>
        <v>9981</v>
      </c>
      <c r="K16" s="65">
        <f t="shared" si="5"/>
        <v>1</v>
      </c>
      <c r="L16" s="65" t="e">
        <f t="shared" si="6"/>
        <v>#REF!</v>
      </c>
      <c r="M16" s="78" t="str">
        <f>IFERROR(VLOOKUP($B16,#REF!,3,FALSE),"")</f>
        <v/>
      </c>
      <c r="N16" s="78" t="str">
        <f>IFERROR(VLOOKUP($B16,#REF!,4,FALSE),"")</f>
        <v/>
      </c>
      <c r="O16" s="78" t="str">
        <f>IFERROR(VLOOKUP($B16,#REF!,5,FALSE),"")</f>
        <v/>
      </c>
      <c r="P16" s="78" t="str">
        <f>IFERROR(VLOOKUP($B16,#REF!,6,FALSE),"")</f>
        <v/>
      </c>
      <c r="Q16" s="78" t="str">
        <f>IFERROR(VLOOKUP($B16,#REF!,7,FALSE),"")</f>
        <v/>
      </c>
      <c r="R16" s="78" t="str">
        <f>IFERROR(VLOOKUP($B16,#REF!,8,FALSE),"")</f>
        <v/>
      </c>
      <c r="S16" s="78" t="str">
        <f>IFERROR(VLOOKUP($B16,#REF!,9,FALSE),"")</f>
        <v/>
      </c>
      <c r="T16" s="78" t="str">
        <f>IFERROR(VLOOKUP($B16,#REF!,10,FALSE),"")</f>
        <v/>
      </c>
      <c r="U16" s="78" t="str">
        <f>IFERROR(VLOOKUP($B16,#REF!,11,FALSE),"")</f>
        <v/>
      </c>
      <c r="V16" s="78" t="str">
        <f>IFERROR(VLOOKUP($B16,#REF!,12,FALSE),"")</f>
        <v/>
      </c>
      <c r="W16" s="78" t="str">
        <f>IFERROR(VLOOKUP($B16,#REF!,13,FALSE),"")</f>
        <v/>
      </c>
    </row>
    <row r="17" spans="1:23">
      <c r="A17" s="65">
        <v>12</v>
      </c>
      <c r="B17" s="65" t="e">
        <f t="shared" si="1"/>
        <v>#REF!</v>
      </c>
      <c r="C17" s="78" t="str">
        <f>IFERROR(VLOOKUP($B17,#REF!,14,FALSE),"")</f>
        <v/>
      </c>
      <c r="D17" s="78" t="str">
        <f>IFERROR(VLOOKUP($B17,#REF!,3,FALSE),"")</f>
        <v/>
      </c>
      <c r="E17" s="79" t="str">
        <f>IFERROR(VLOOKUP($B17,#REF!,7,FALSE),"")</f>
        <v/>
      </c>
      <c r="F17" s="80" t="str">
        <f>IFERROR(VLOOKUP($B17,#REF!,4,FALSE),"")</f>
        <v/>
      </c>
      <c r="G17" s="65">
        <f t="shared" si="2"/>
        <v>99999999</v>
      </c>
      <c r="H17" s="65">
        <f t="shared" si="3"/>
        <v>99</v>
      </c>
      <c r="I17" s="65">
        <f t="shared" si="4"/>
        <v>81</v>
      </c>
      <c r="J17" s="65">
        <f t="shared" ref="J17:J20" si="7">VALUE(TEXT(IF(C17="",99,C17),"00")&amp;TEXT(I17,"00"))</f>
        <v>9981</v>
      </c>
      <c r="K17" s="65">
        <f t="shared" si="5"/>
        <v>1</v>
      </c>
      <c r="L17" s="65" t="e">
        <f t="shared" si="6"/>
        <v>#REF!</v>
      </c>
      <c r="M17" s="78" t="str">
        <f>IFERROR(VLOOKUP($B17,#REF!,3,FALSE),"")</f>
        <v/>
      </c>
      <c r="N17" s="78" t="str">
        <f>IFERROR(VLOOKUP($B17,#REF!,4,FALSE),"")</f>
        <v/>
      </c>
      <c r="O17" s="78" t="str">
        <f>IFERROR(VLOOKUP($B17,#REF!,5,FALSE),"")</f>
        <v/>
      </c>
      <c r="P17" s="78" t="str">
        <f>IFERROR(VLOOKUP($B17,#REF!,6,FALSE),"")</f>
        <v/>
      </c>
      <c r="Q17" s="78" t="str">
        <f>IFERROR(VLOOKUP($B17,#REF!,7,FALSE),"")</f>
        <v/>
      </c>
      <c r="R17" s="78" t="str">
        <f>IFERROR(VLOOKUP($B17,#REF!,8,FALSE),"")</f>
        <v/>
      </c>
      <c r="S17" s="78" t="str">
        <f>IFERROR(VLOOKUP($B17,#REF!,9,FALSE),"")</f>
        <v/>
      </c>
      <c r="T17" s="78" t="str">
        <f>IFERROR(VLOOKUP($B17,#REF!,10,FALSE),"")</f>
        <v/>
      </c>
      <c r="U17" s="78" t="str">
        <f>IFERROR(VLOOKUP($B17,#REF!,11,FALSE),"")</f>
        <v/>
      </c>
      <c r="V17" s="78" t="str">
        <f>IFERROR(VLOOKUP($B17,#REF!,12,FALSE),"")</f>
        <v/>
      </c>
      <c r="W17" s="78" t="str">
        <f>IFERROR(VLOOKUP($B17,#REF!,13,FALSE),"")</f>
        <v/>
      </c>
    </row>
    <row r="18" spans="1:23">
      <c r="A18" s="65">
        <v>13</v>
      </c>
      <c r="B18" s="65" t="e">
        <f t="shared" si="1"/>
        <v>#REF!</v>
      </c>
      <c r="C18" s="78" t="str">
        <f>IFERROR(VLOOKUP($B18,#REF!,14,FALSE),"")</f>
        <v/>
      </c>
      <c r="D18" s="78" t="str">
        <f>IFERROR(VLOOKUP($B18,#REF!,3,FALSE),"")</f>
        <v/>
      </c>
      <c r="E18" s="79" t="str">
        <f>IFERROR(VLOOKUP($B18,#REF!,7,FALSE),"")</f>
        <v/>
      </c>
      <c r="F18" s="80" t="str">
        <f>IFERROR(VLOOKUP($B18,#REF!,4,FALSE),"")</f>
        <v/>
      </c>
      <c r="G18" s="65">
        <f t="shared" si="2"/>
        <v>99999999</v>
      </c>
      <c r="H18" s="65">
        <f t="shared" si="3"/>
        <v>99</v>
      </c>
      <c r="I18" s="65">
        <f t="shared" si="4"/>
        <v>81</v>
      </c>
      <c r="J18" s="65">
        <f t="shared" si="7"/>
        <v>9981</v>
      </c>
      <c r="K18" s="65">
        <f t="shared" si="5"/>
        <v>1</v>
      </c>
      <c r="L18" s="65" t="e">
        <f t="shared" si="6"/>
        <v>#REF!</v>
      </c>
      <c r="M18" s="78" t="str">
        <f>IFERROR(VLOOKUP($B18,#REF!,3,FALSE),"")</f>
        <v/>
      </c>
      <c r="N18" s="78" t="str">
        <f>IFERROR(VLOOKUP($B18,#REF!,4,FALSE),"")</f>
        <v/>
      </c>
      <c r="O18" s="78" t="str">
        <f>IFERROR(VLOOKUP($B18,#REF!,5,FALSE),"")</f>
        <v/>
      </c>
      <c r="P18" s="78" t="str">
        <f>IFERROR(VLOOKUP($B18,#REF!,6,FALSE),"")</f>
        <v/>
      </c>
      <c r="Q18" s="78" t="str">
        <f>IFERROR(VLOOKUP($B18,#REF!,7,FALSE),"")</f>
        <v/>
      </c>
      <c r="R18" s="78" t="str">
        <f>IFERROR(VLOOKUP($B18,#REF!,8,FALSE),"")</f>
        <v/>
      </c>
      <c r="S18" s="78" t="str">
        <f>IFERROR(VLOOKUP($B18,#REF!,9,FALSE),"")</f>
        <v/>
      </c>
      <c r="T18" s="78" t="str">
        <f>IFERROR(VLOOKUP($B18,#REF!,10,FALSE),"")</f>
        <v/>
      </c>
      <c r="U18" s="78" t="str">
        <f>IFERROR(VLOOKUP($B18,#REF!,11,FALSE),"")</f>
        <v/>
      </c>
      <c r="V18" s="78" t="str">
        <f>IFERROR(VLOOKUP($B18,#REF!,12,FALSE),"")</f>
        <v/>
      </c>
      <c r="W18" s="78" t="str">
        <f>IFERROR(VLOOKUP($B18,#REF!,13,FALSE),"")</f>
        <v/>
      </c>
    </row>
    <row r="19" spans="1:23">
      <c r="A19" s="65">
        <v>14</v>
      </c>
      <c r="B19" s="65" t="e">
        <f t="shared" si="1"/>
        <v>#REF!</v>
      </c>
      <c r="C19" s="78" t="str">
        <f>IFERROR(VLOOKUP($B19,#REF!,14,FALSE),"")</f>
        <v/>
      </c>
      <c r="D19" s="78" t="str">
        <f>IFERROR(VLOOKUP($B19,#REF!,3,FALSE),"")</f>
        <v/>
      </c>
      <c r="E19" s="79" t="str">
        <f>IFERROR(VLOOKUP($B19,#REF!,7,FALSE),"")</f>
        <v/>
      </c>
      <c r="F19" s="80" t="str">
        <f>IFERROR(VLOOKUP($B19,#REF!,4,FALSE),"")</f>
        <v/>
      </c>
      <c r="G19" s="65">
        <f t="shared" si="2"/>
        <v>99999999</v>
      </c>
      <c r="H19" s="65">
        <f t="shared" si="3"/>
        <v>99</v>
      </c>
      <c r="I19" s="65">
        <f t="shared" si="4"/>
        <v>81</v>
      </c>
      <c r="J19" s="65">
        <f t="shared" si="7"/>
        <v>9981</v>
      </c>
      <c r="K19" s="65">
        <f t="shared" si="5"/>
        <v>1</v>
      </c>
      <c r="L19" s="65" t="e">
        <f t="shared" si="6"/>
        <v>#REF!</v>
      </c>
      <c r="M19" s="78" t="str">
        <f>IFERROR(VLOOKUP($B19,#REF!,3,FALSE),"")</f>
        <v/>
      </c>
      <c r="N19" s="78" t="str">
        <f>IFERROR(VLOOKUP($B19,#REF!,4,FALSE),"")</f>
        <v/>
      </c>
      <c r="O19" s="78" t="str">
        <f>IFERROR(VLOOKUP($B19,#REF!,5,FALSE),"")</f>
        <v/>
      </c>
      <c r="P19" s="78" t="str">
        <f>IFERROR(VLOOKUP($B19,#REF!,6,FALSE),"")</f>
        <v/>
      </c>
      <c r="Q19" s="78" t="str">
        <f>IFERROR(VLOOKUP($B19,#REF!,7,FALSE),"")</f>
        <v/>
      </c>
      <c r="R19" s="78" t="str">
        <f>IFERROR(VLOOKUP($B19,#REF!,8,FALSE),"")</f>
        <v/>
      </c>
      <c r="S19" s="78" t="str">
        <f>IFERROR(VLOOKUP($B19,#REF!,9,FALSE),"")</f>
        <v/>
      </c>
      <c r="T19" s="78" t="str">
        <f>IFERROR(VLOOKUP($B19,#REF!,10,FALSE),"")</f>
        <v/>
      </c>
      <c r="U19" s="78" t="str">
        <f>IFERROR(VLOOKUP($B19,#REF!,11,FALSE),"")</f>
        <v/>
      </c>
      <c r="V19" s="78" t="str">
        <f>IFERROR(VLOOKUP($B19,#REF!,12,FALSE),"")</f>
        <v/>
      </c>
      <c r="W19" s="78" t="str">
        <f>IFERROR(VLOOKUP($B19,#REF!,13,FALSE),"")</f>
        <v/>
      </c>
    </row>
    <row r="20" spans="1:23">
      <c r="A20" s="65">
        <v>15</v>
      </c>
      <c r="B20" s="65" t="e">
        <f t="shared" si="1"/>
        <v>#REF!</v>
      </c>
      <c r="C20" s="78" t="str">
        <f>IFERROR(VLOOKUP($B20,#REF!,14,FALSE),"")</f>
        <v/>
      </c>
      <c r="D20" s="78" t="str">
        <f>IFERROR(VLOOKUP($B20,#REF!,3,FALSE),"")</f>
        <v/>
      </c>
      <c r="E20" s="79" t="str">
        <f>IFERROR(VLOOKUP($B20,#REF!,7,FALSE),"")</f>
        <v/>
      </c>
      <c r="F20" s="80" t="str">
        <f>IFERROR(VLOOKUP($B20,#REF!,4,FALSE),"")</f>
        <v/>
      </c>
      <c r="G20" s="65">
        <f t="shared" si="2"/>
        <v>99999999</v>
      </c>
      <c r="H20" s="65">
        <f t="shared" si="3"/>
        <v>99</v>
      </c>
      <c r="I20" s="65">
        <f t="shared" si="4"/>
        <v>81</v>
      </c>
      <c r="J20" s="65">
        <f t="shared" si="7"/>
        <v>9981</v>
      </c>
      <c r="K20" s="65">
        <f t="shared" si="5"/>
        <v>1</v>
      </c>
      <c r="L20" s="65" t="e">
        <f t="shared" si="6"/>
        <v>#REF!</v>
      </c>
      <c r="M20" s="78" t="str">
        <f>IFERROR(VLOOKUP($B20,#REF!,3,FALSE),"")</f>
        <v/>
      </c>
      <c r="N20" s="78" t="str">
        <f>IFERROR(VLOOKUP($B20,#REF!,4,FALSE),"")</f>
        <v/>
      </c>
      <c r="O20" s="78" t="str">
        <f>IFERROR(VLOOKUP($B20,#REF!,5,FALSE),"")</f>
        <v/>
      </c>
      <c r="P20" s="78" t="str">
        <f>IFERROR(VLOOKUP($B20,#REF!,6,FALSE),"")</f>
        <v/>
      </c>
      <c r="Q20" s="78" t="str">
        <f>IFERROR(VLOOKUP($B20,#REF!,7,FALSE),"")</f>
        <v/>
      </c>
      <c r="R20" s="78" t="str">
        <f>IFERROR(VLOOKUP($B20,#REF!,8,FALSE),"")</f>
        <v/>
      </c>
      <c r="S20" s="78" t="str">
        <f>IFERROR(VLOOKUP($B20,#REF!,9,FALSE),"")</f>
        <v/>
      </c>
      <c r="T20" s="78" t="str">
        <f>IFERROR(VLOOKUP($B20,#REF!,10,FALSE),"")</f>
        <v/>
      </c>
      <c r="U20" s="78" t="str">
        <f>IFERROR(VLOOKUP($B20,#REF!,11,FALSE),"")</f>
        <v/>
      </c>
      <c r="V20" s="78" t="str">
        <f>IFERROR(VLOOKUP($B20,#REF!,12,FALSE),"")</f>
        <v/>
      </c>
      <c r="W20" s="78" t="str">
        <f>IFERROR(VLOOKUP($B20,#REF!,13,FALSE),"")</f>
        <v/>
      </c>
    </row>
  </sheetData>
  <phoneticPr fontId="6"/>
  <conditionalFormatting sqref="H6:H20">
    <cfRule type="top10" dxfId="0" priority="1" bottom="1" rank="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workbookViewId="0"/>
  </sheetViews>
  <sheetFormatPr defaultColWidth="9.140625" defaultRowHeight="13.5"/>
  <cols>
    <col min="1" max="1" width="9.140625" style="64"/>
    <col min="2" max="2" width="20.42578125" style="64" customWidth="1"/>
    <col min="3" max="16384" width="9.140625" style="64"/>
  </cols>
  <sheetData>
    <row r="1" spans="2:7">
      <c r="B1" s="64" t="s">
        <v>639</v>
      </c>
      <c r="D1" s="64" t="s">
        <v>640</v>
      </c>
    </row>
    <row r="2" spans="2:7">
      <c r="B2" s="81" t="s">
        <v>641</v>
      </c>
      <c r="D2" s="81" t="s">
        <v>642</v>
      </c>
      <c r="E2" s="81" t="s">
        <v>689</v>
      </c>
      <c r="F2" s="81"/>
      <c r="G2" s="81"/>
    </row>
    <row r="3" spans="2:7">
      <c r="B3" s="82" t="s">
        <v>643</v>
      </c>
      <c r="D3" s="82" t="s">
        <v>651</v>
      </c>
      <c r="E3" s="83">
        <v>8651</v>
      </c>
      <c r="F3" s="64" t="s">
        <v>644</v>
      </c>
    </row>
    <row r="4" spans="2:7">
      <c r="B4" s="82" t="s">
        <v>645</v>
      </c>
      <c r="D4" s="82" t="s">
        <v>653</v>
      </c>
      <c r="E4" s="83">
        <v>8726</v>
      </c>
      <c r="F4" s="64" t="s">
        <v>644</v>
      </c>
    </row>
    <row r="5" spans="2:7">
      <c r="B5" s="82" t="s">
        <v>646</v>
      </c>
      <c r="D5" s="82" t="s">
        <v>655</v>
      </c>
      <c r="E5" s="83">
        <v>8783</v>
      </c>
      <c r="F5" s="64" t="s">
        <v>644</v>
      </c>
    </row>
    <row r="6" spans="2:7">
      <c r="B6" s="82" t="s">
        <v>647</v>
      </c>
      <c r="D6" s="82" t="s">
        <v>657</v>
      </c>
      <c r="E6" s="83">
        <v>3304</v>
      </c>
      <c r="F6" s="64" t="s">
        <v>644</v>
      </c>
    </row>
    <row r="7" spans="2:7">
      <c r="B7" s="82" t="s">
        <v>648</v>
      </c>
      <c r="D7" s="82" t="s">
        <v>659</v>
      </c>
      <c r="E7" s="83">
        <v>1110</v>
      </c>
      <c r="F7" s="64" t="s">
        <v>644</v>
      </c>
    </row>
    <row r="8" spans="2:7">
      <c r="B8" s="82" t="s">
        <v>649</v>
      </c>
      <c r="D8" s="82" t="s">
        <v>661</v>
      </c>
      <c r="E8" s="83">
        <v>18993</v>
      </c>
      <c r="F8" s="64" t="s">
        <v>644</v>
      </c>
    </row>
    <row r="9" spans="2:7">
      <c r="B9" s="82" t="s">
        <v>650</v>
      </c>
      <c r="D9" s="82" t="s">
        <v>663</v>
      </c>
      <c r="E9" s="83">
        <v>7539</v>
      </c>
      <c r="F9" s="64" t="s">
        <v>644</v>
      </c>
    </row>
    <row r="10" spans="2:7">
      <c r="B10" s="82" t="s">
        <v>652</v>
      </c>
      <c r="D10" s="82" t="s">
        <v>665</v>
      </c>
      <c r="E10" s="83">
        <v>7591</v>
      </c>
      <c r="F10" s="64" t="s">
        <v>644</v>
      </c>
    </row>
    <row r="11" spans="2:7">
      <c r="B11" s="82" t="s">
        <v>654</v>
      </c>
    </row>
    <row r="12" spans="2:7">
      <c r="B12" s="82" t="s">
        <v>656</v>
      </c>
    </row>
    <row r="13" spans="2:7">
      <c r="B13" s="82" t="s">
        <v>658</v>
      </c>
    </row>
    <row r="14" spans="2:7">
      <c r="B14" s="82" t="s">
        <v>660</v>
      </c>
    </row>
    <row r="15" spans="2:7">
      <c r="B15" s="82" t="s">
        <v>662</v>
      </c>
    </row>
    <row r="16" spans="2:7">
      <c r="B16" s="82" t="s">
        <v>664</v>
      </c>
    </row>
    <row r="17" spans="2:2">
      <c r="B17" s="82" t="s">
        <v>666</v>
      </c>
    </row>
    <row r="18" spans="2:2">
      <c r="B18" s="82" t="s">
        <v>667</v>
      </c>
    </row>
    <row r="19" spans="2:2">
      <c r="B19" s="82" t="s">
        <v>668</v>
      </c>
    </row>
    <row r="20" spans="2:2">
      <c r="B20" s="82" t="s">
        <v>669</v>
      </c>
    </row>
    <row r="21" spans="2:2">
      <c r="B21" s="82" t="s">
        <v>670</v>
      </c>
    </row>
    <row r="23" spans="2:2">
      <c r="B23" s="64" t="s">
        <v>673</v>
      </c>
    </row>
    <row r="24" spans="2:2">
      <c r="B24" s="81" t="s">
        <v>672</v>
      </c>
    </row>
    <row r="25" spans="2:2">
      <c r="B25" s="82" t="s">
        <v>674</v>
      </c>
    </row>
    <row r="26" spans="2:2">
      <c r="B26" s="82" t="s">
        <v>675</v>
      </c>
    </row>
    <row r="27" spans="2:2">
      <c r="B27" s="82" t="s">
        <v>676</v>
      </c>
    </row>
    <row r="28" spans="2:2">
      <c r="B28" s="82" t="s">
        <v>677</v>
      </c>
    </row>
    <row r="29" spans="2:2">
      <c r="B29" s="82" t="s">
        <v>678</v>
      </c>
    </row>
    <row r="30" spans="2:2">
      <c r="B30" s="82" t="s">
        <v>679</v>
      </c>
    </row>
    <row r="31" spans="2:2">
      <c r="B31" s="82" t="s">
        <v>688</v>
      </c>
    </row>
    <row r="32" spans="2:2">
      <c r="B32" s="82" t="s">
        <v>680</v>
      </c>
    </row>
    <row r="33" spans="2:2">
      <c r="B33" s="82" t="s">
        <v>681</v>
      </c>
    </row>
    <row r="34" spans="2:2">
      <c r="B34" s="82" t="s">
        <v>682</v>
      </c>
    </row>
    <row r="35" spans="2:2">
      <c r="B35" s="82" t="s">
        <v>683</v>
      </c>
    </row>
    <row r="36" spans="2:2">
      <c r="B36" s="82" t="s">
        <v>684</v>
      </c>
    </row>
    <row r="37" spans="2:2">
      <c r="B37" s="82" t="s">
        <v>685</v>
      </c>
    </row>
    <row r="38" spans="2:2">
      <c r="B38" s="82" t="s">
        <v>686</v>
      </c>
    </row>
    <row r="39" spans="2:2">
      <c r="B39" s="82" t="s">
        <v>687</v>
      </c>
    </row>
    <row r="40" spans="2:2">
      <c r="B40" s="82"/>
    </row>
  </sheetData>
  <phoneticPr fontId="6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837"/>
  <sheetViews>
    <sheetView zoomScaleNormal="100" workbookViewId="0">
      <selection activeCell="D25" sqref="D25"/>
    </sheetView>
  </sheetViews>
  <sheetFormatPr defaultRowHeight="12"/>
  <cols>
    <col min="1" max="1" width="5" customWidth="1"/>
    <col min="2" max="2" width="5" style="10" customWidth="1"/>
    <col min="3" max="3" width="8" style="11" customWidth="1"/>
    <col min="4" max="4" width="25.28515625" style="11" customWidth="1"/>
    <col min="5" max="5" width="9.7109375" style="11" customWidth="1"/>
    <col min="6" max="6" width="29.85546875" style="11" customWidth="1"/>
    <col min="7" max="7" width="10" style="11" customWidth="1"/>
    <col min="8" max="8" width="14.140625" style="11" hidden="1" customWidth="1"/>
    <col min="9" max="9" width="14" style="12" customWidth="1"/>
    <col min="10" max="10" width="9.7109375" style="11" customWidth="1"/>
    <col min="11" max="11" width="13.140625" style="11" customWidth="1"/>
    <col min="12" max="12" width="15.7109375" style="11" customWidth="1"/>
    <col min="13" max="14" width="16.140625" style="11" customWidth="1"/>
    <col min="15" max="15" width="14" style="11" bestFit="1" customWidth="1"/>
    <col min="16" max="16" width="34.42578125" style="11" bestFit="1" customWidth="1"/>
    <col min="17" max="18" width="23.5703125" style="11" bestFit="1" customWidth="1"/>
    <col min="20" max="20" width="14.5703125" bestFit="1" customWidth="1"/>
    <col min="21" max="21" width="13.42578125" bestFit="1" customWidth="1"/>
    <col min="22" max="22" width="10.7109375" bestFit="1" customWidth="1"/>
    <col min="24" max="25" width="10.7109375" bestFit="1" customWidth="1"/>
  </cols>
  <sheetData>
    <row r="1" spans="1:18">
      <c r="A1">
        <v>1</v>
      </c>
      <c r="B1" s="13"/>
      <c r="C1" s="14"/>
      <c r="D1" s="14"/>
      <c r="E1" s="14"/>
      <c r="F1" s="14"/>
      <c r="G1" s="14"/>
      <c r="H1" s="14"/>
      <c r="I1" s="36"/>
      <c r="J1" s="14"/>
      <c r="L1" s="27" t="s">
        <v>591</v>
      </c>
      <c r="M1" s="5"/>
      <c r="N1" s="8"/>
    </row>
    <row r="2" spans="1:18">
      <c r="B2" s="13"/>
      <c r="C2" s="14"/>
      <c r="D2" s="14"/>
      <c r="E2" s="14"/>
      <c r="F2" s="14"/>
      <c r="G2" s="14"/>
      <c r="H2" s="14"/>
      <c r="I2" s="36"/>
      <c r="J2" s="14"/>
      <c r="L2" s="14"/>
      <c r="M2" s="30" t="s">
        <v>581</v>
      </c>
      <c r="N2" s="30" t="s">
        <v>590</v>
      </c>
      <c r="O2" s="30" t="s">
        <v>561</v>
      </c>
    </row>
    <row r="3" spans="1:18">
      <c r="A3">
        <v>2</v>
      </c>
      <c r="B3" s="13"/>
      <c r="C3" s="14"/>
      <c r="D3" s="14"/>
      <c r="E3" s="14"/>
      <c r="F3" s="14"/>
      <c r="G3" s="14"/>
      <c r="H3" s="14"/>
      <c r="I3" s="36"/>
      <c r="J3" s="14"/>
      <c r="L3" s="14" t="s">
        <v>571</v>
      </c>
      <c r="M3" s="21">
        <v>30</v>
      </c>
      <c r="N3" s="21">
        <v>30</v>
      </c>
      <c r="O3" s="21">
        <v>30</v>
      </c>
    </row>
    <row r="4" spans="1:18">
      <c r="B4" s="13"/>
      <c r="C4" s="14"/>
      <c r="D4" s="14"/>
      <c r="E4" s="14"/>
      <c r="F4" s="14"/>
      <c r="G4" s="14"/>
      <c r="H4" s="14"/>
      <c r="I4" s="36"/>
      <c r="J4" s="14"/>
      <c r="L4" s="14" t="s">
        <v>572</v>
      </c>
      <c r="M4" s="23" t="s">
        <v>573</v>
      </c>
      <c r="N4" s="23" t="s">
        <v>573</v>
      </c>
      <c r="O4" s="23" t="s">
        <v>573</v>
      </c>
    </row>
    <row r="5" spans="1:18">
      <c r="A5">
        <v>3</v>
      </c>
      <c r="B5" s="13"/>
      <c r="C5" s="14"/>
      <c r="D5" s="14"/>
      <c r="E5" s="14"/>
      <c r="F5" s="14"/>
      <c r="G5" s="14"/>
      <c r="H5" s="14"/>
      <c r="I5" s="36"/>
      <c r="J5" s="14"/>
      <c r="L5" s="14" t="s">
        <v>566</v>
      </c>
      <c r="M5" s="21">
        <v>60</v>
      </c>
      <c r="N5" s="21">
        <v>60</v>
      </c>
      <c r="O5" s="21">
        <v>60</v>
      </c>
    </row>
    <row r="6" spans="1:18">
      <c r="A6">
        <v>4</v>
      </c>
      <c r="B6" s="13"/>
      <c r="C6" s="14"/>
      <c r="D6" s="14"/>
      <c r="E6" s="14"/>
      <c r="F6" s="14"/>
      <c r="G6" s="14"/>
      <c r="H6" s="14"/>
      <c r="I6" s="36"/>
      <c r="J6" s="14"/>
      <c r="L6" s="14" t="s">
        <v>567</v>
      </c>
      <c r="M6" s="28">
        <v>15</v>
      </c>
      <c r="N6" s="28">
        <v>11.6</v>
      </c>
      <c r="O6" s="28">
        <f>M6*O7/M7</f>
        <v>11.571428571428571</v>
      </c>
    </row>
    <row r="7" spans="1:18">
      <c r="A7">
        <v>5</v>
      </c>
      <c r="B7" s="13"/>
      <c r="C7" s="14"/>
      <c r="D7" s="14"/>
      <c r="E7" s="14"/>
      <c r="F7" s="14"/>
      <c r="G7" s="14"/>
      <c r="H7" s="14"/>
      <c r="I7" s="36"/>
      <c r="J7" s="14"/>
      <c r="L7" s="14" t="s">
        <v>568</v>
      </c>
      <c r="M7" s="28">
        <v>35</v>
      </c>
      <c r="N7" s="28">
        <v>21.6</v>
      </c>
      <c r="O7" s="28">
        <v>27</v>
      </c>
    </row>
    <row r="8" spans="1:18">
      <c r="B8" s="13"/>
      <c r="C8" s="14"/>
      <c r="D8" s="14"/>
      <c r="E8" s="14"/>
      <c r="F8" s="14"/>
      <c r="G8" s="14"/>
      <c r="H8" s="14"/>
      <c r="I8" s="36"/>
      <c r="J8" s="14"/>
      <c r="L8" s="14" t="s">
        <v>582</v>
      </c>
      <c r="M8" s="22">
        <f>SUM(M6:M7)</f>
        <v>50</v>
      </c>
      <c r="N8" s="22">
        <f>SUM(N6:N7)</f>
        <v>33.200000000000003</v>
      </c>
      <c r="O8" s="22">
        <f>SUM(O6:O7)</f>
        <v>38.571428571428569</v>
      </c>
    </row>
    <row r="9" spans="1:18">
      <c r="B9" s="13"/>
      <c r="C9" s="14"/>
      <c r="D9" s="14"/>
      <c r="E9" s="14"/>
      <c r="F9" s="14"/>
      <c r="G9" s="14"/>
      <c r="H9" s="14"/>
      <c r="I9" s="36"/>
      <c r="J9" s="14"/>
      <c r="L9" s="14" t="s">
        <v>583</v>
      </c>
      <c r="M9" s="26">
        <f>M8/M5</f>
        <v>0.83333333333333337</v>
      </c>
      <c r="N9" s="26">
        <f>N8/N5</f>
        <v>0.55333333333333334</v>
      </c>
      <c r="O9" s="26">
        <f>O8/O5</f>
        <v>0.64285714285714279</v>
      </c>
    </row>
    <row r="10" spans="1:18">
      <c r="B10" s="13"/>
      <c r="C10" s="14"/>
      <c r="D10" s="14"/>
      <c r="E10" s="14"/>
      <c r="F10" s="14"/>
      <c r="G10" s="14"/>
      <c r="H10" s="14"/>
      <c r="I10" s="36"/>
      <c r="J10" s="14"/>
      <c r="L10" s="14"/>
      <c r="M10" s="22"/>
      <c r="N10" s="22"/>
    </row>
    <row r="11" spans="1:18">
      <c r="A11">
        <v>6</v>
      </c>
      <c r="B11" s="13"/>
      <c r="C11" s="14"/>
      <c r="D11" s="14"/>
      <c r="E11" s="14"/>
      <c r="F11" s="14"/>
      <c r="G11" s="14"/>
      <c r="H11" s="14"/>
      <c r="I11" s="36"/>
      <c r="J11" s="14"/>
      <c r="L11" s="14" t="s">
        <v>584</v>
      </c>
      <c r="M11" s="29">
        <v>0.75</v>
      </c>
      <c r="N11" s="8" t="s">
        <v>579</v>
      </c>
    </row>
    <row r="12" spans="1:18">
      <c r="B12" s="13"/>
      <c r="C12" s="14"/>
      <c r="D12" s="14"/>
      <c r="E12" s="14"/>
      <c r="F12" s="14"/>
      <c r="G12" s="14"/>
      <c r="H12" s="14"/>
      <c r="I12" s="36"/>
      <c r="J12" s="14"/>
      <c r="L12" s="14" t="s">
        <v>585</v>
      </c>
      <c r="M12" s="29">
        <v>1</v>
      </c>
      <c r="N12" s="8" t="s">
        <v>580</v>
      </c>
    </row>
    <row r="13" spans="1:18">
      <c r="B13" s="13"/>
      <c r="C13" s="14"/>
      <c r="D13" s="14"/>
      <c r="E13" s="14"/>
      <c r="F13" s="14"/>
      <c r="G13" s="14"/>
      <c r="H13" s="14"/>
      <c r="I13" s="36"/>
      <c r="J13" s="14"/>
      <c r="L13" s="14" t="s">
        <v>586</v>
      </c>
      <c r="M13" s="29">
        <v>0.5</v>
      </c>
      <c r="N13" s="8" t="s">
        <v>588</v>
      </c>
    </row>
    <row r="14" spans="1:18">
      <c r="B14" s="13"/>
      <c r="C14" s="14"/>
      <c r="D14" s="14"/>
      <c r="E14" s="14"/>
      <c r="F14" s="14"/>
      <c r="G14" s="14"/>
      <c r="H14" s="14"/>
      <c r="I14" s="36"/>
      <c r="J14" s="14"/>
      <c r="L14" s="14" t="s">
        <v>587</v>
      </c>
      <c r="M14" s="29">
        <v>0.45860000000000001</v>
      </c>
      <c r="N14" s="8" t="s">
        <v>589</v>
      </c>
    </row>
    <row r="15" spans="1:18" ht="17.25">
      <c r="B15" s="13"/>
      <c r="C15" s="14"/>
      <c r="D15" s="14"/>
      <c r="E15" s="14"/>
      <c r="F15" s="14"/>
      <c r="G15" s="37"/>
      <c r="H15" s="14"/>
      <c r="I15" s="38"/>
      <c r="J15" s="14"/>
      <c r="L15" s="14" t="s">
        <v>593</v>
      </c>
      <c r="M15" s="29">
        <v>0.2</v>
      </c>
      <c r="N15" s="7" t="s">
        <v>592</v>
      </c>
    </row>
    <row r="16" spans="1:18" ht="17.25">
      <c r="A16">
        <v>7</v>
      </c>
      <c r="B16" s="13"/>
      <c r="C16" s="14"/>
      <c r="D16" s="14"/>
      <c r="E16" s="14"/>
      <c r="F16" s="14"/>
      <c r="G16" s="37"/>
      <c r="H16" s="14"/>
      <c r="I16" s="38"/>
      <c r="J16" s="14"/>
      <c r="K16" s="14"/>
      <c r="L16" s="14" t="s">
        <v>574</v>
      </c>
      <c r="M16" s="8" t="s">
        <v>575</v>
      </c>
      <c r="N16" s="8"/>
      <c r="O16" s="14"/>
      <c r="P16" s="14"/>
      <c r="Q16" s="14"/>
      <c r="R16" s="14"/>
    </row>
    <row r="17" spans="1:26">
      <c r="A17">
        <v>8</v>
      </c>
      <c r="B17" s="13"/>
      <c r="C17" s="14"/>
      <c r="D17" s="14"/>
      <c r="E17" s="14"/>
      <c r="F17" s="14"/>
      <c r="G17" s="14"/>
      <c r="H17" s="14"/>
      <c r="I17" s="36"/>
      <c r="J17" s="14"/>
      <c r="K17" s="14"/>
      <c r="L17" s="14"/>
      <c r="M17" t="s">
        <v>577</v>
      </c>
      <c r="N17" s="8"/>
      <c r="O17" s="14"/>
      <c r="P17" s="14"/>
      <c r="Q17" s="14"/>
      <c r="R17" s="14"/>
    </row>
    <row r="18" spans="1:26">
      <c r="A18">
        <v>9</v>
      </c>
      <c r="B18" s="13"/>
      <c r="C18" s="14"/>
      <c r="D18" s="14"/>
      <c r="E18" s="14"/>
      <c r="F18" s="14"/>
      <c r="G18" s="14"/>
      <c r="H18" s="14"/>
      <c r="I18" s="36"/>
      <c r="J18" s="14"/>
      <c r="K18" s="14"/>
      <c r="L18" s="14"/>
      <c r="M18" s="8" t="s">
        <v>576</v>
      </c>
      <c r="N18" s="8"/>
      <c r="O18" s="14"/>
      <c r="P18" s="14"/>
      <c r="Q18" s="14"/>
      <c r="R18" s="14"/>
    </row>
    <row r="19" spans="1:26">
      <c r="A19">
        <v>10</v>
      </c>
      <c r="B19" s="13"/>
      <c r="C19" s="14"/>
      <c r="D19" s="14"/>
      <c r="E19" s="14"/>
      <c r="F19" s="14"/>
      <c r="G19" s="14"/>
      <c r="H19" s="14"/>
      <c r="I19" s="36"/>
      <c r="J19" s="14"/>
      <c r="K19" s="14"/>
      <c r="L19" s="14"/>
      <c r="M19" s="7" t="s">
        <v>578</v>
      </c>
      <c r="N19" s="8"/>
      <c r="O19" s="14"/>
      <c r="P19" s="14"/>
      <c r="Q19" s="14"/>
      <c r="R19" s="14"/>
    </row>
    <row r="20" spans="1:26">
      <c r="A20">
        <v>11</v>
      </c>
      <c r="B20" s="13"/>
      <c r="C20" s="14"/>
      <c r="D20" s="14"/>
      <c r="E20" s="14"/>
      <c r="F20" s="14"/>
      <c r="G20" s="14"/>
      <c r="H20" s="14"/>
      <c r="I20" s="36"/>
      <c r="J20" s="14"/>
      <c r="K20" s="14"/>
      <c r="L20" s="14"/>
      <c r="M20" s="7"/>
      <c r="N20" s="8"/>
      <c r="O20" s="14"/>
      <c r="P20" s="14"/>
      <c r="Q20" s="14"/>
      <c r="R20" s="14"/>
    </row>
    <row r="21" spans="1:26">
      <c r="A21">
        <v>12</v>
      </c>
      <c r="B21" s="13"/>
      <c r="C21" s="14"/>
      <c r="D21" s="14"/>
      <c r="E21" s="14"/>
      <c r="F21" s="14"/>
      <c r="G21" s="14"/>
      <c r="H21" s="14"/>
      <c r="I21" s="36"/>
      <c r="J21" s="14"/>
      <c r="K21" s="14"/>
      <c r="L21" s="14"/>
      <c r="M21" s="9"/>
      <c r="N21" s="14"/>
      <c r="O21" s="14"/>
      <c r="P21" s="14"/>
      <c r="Q21" s="14"/>
      <c r="R21" s="14"/>
    </row>
    <row r="22" spans="1:26" ht="17.25">
      <c r="A22">
        <v>13</v>
      </c>
      <c r="B22" s="13"/>
      <c r="C22" s="14"/>
      <c r="D22" s="14"/>
      <c r="E22" s="14"/>
      <c r="F22" s="14"/>
      <c r="G22" s="14"/>
      <c r="H22" s="14"/>
      <c r="I22" s="36"/>
      <c r="J22" s="34" t="s">
        <v>627</v>
      </c>
      <c r="K22" s="35">
        <f>SUBTOTAL(3,K25:K816)</f>
        <v>792</v>
      </c>
      <c r="L22" s="35">
        <f t="shared" ref="L22:N22" si="0">SUBTOTAL(3,L25:L816)</f>
        <v>791</v>
      </c>
      <c r="M22" s="7"/>
      <c r="N22" s="35">
        <f t="shared" si="0"/>
        <v>791</v>
      </c>
      <c r="O22" s="14"/>
      <c r="P22" s="14"/>
      <c r="Q22" s="14"/>
      <c r="R22" s="14"/>
    </row>
    <row r="23" spans="1:26">
      <c r="A23">
        <v>14</v>
      </c>
      <c r="B23" s="13"/>
      <c r="C23" s="14"/>
      <c r="D23" s="14"/>
      <c r="E23" s="14"/>
      <c r="F23" s="14"/>
      <c r="G23" s="14"/>
      <c r="H23" s="14"/>
      <c r="I23" s="36"/>
      <c r="J23" s="14"/>
      <c r="K23" s="14"/>
      <c r="L23" s="14"/>
      <c r="M23" s="14"/>
      <c r="N23" s="14"/>
      <c r="O23" s="14"/>
      <c r="P23" s="14"/>
      <c r="Q23" s="14"/>
      <c r="R23" s="14"/>
    </row>
    <row r="24" spans="1:26" s="2" customFormat="1" ht="24">
      <c r="A24" s="2">
        <v>15</v>
      </c>
      <c r="B24" s="16"/>
      <c r="C24" s="17" t="s">
        <v>565</v>
      </c>
      <c r="D24" s="16" t="s">
        <v>544</v>
      </c>
      <c r="E24" s="16" t="s">
        <v>545</v>
      </c>
      <c r="F24" s="16" t="s">
        <v>546</v>
      </c>
      <c r="G24" s="18" t="s">
        <v>547</v>
      </c>
      <c r="H24" s="16" t="s">
        <v>3</v>
      </c>
      <c r="I24" s="19" t="s">
        <v>548</v>
      </c>
      <c r="J24" s="16" t="s">
        <v>549</v>
      </c>
      <c r="K24" s="16" t="s">
        <v>550</v>
      </c>
      <c r="L24" s="59" t="s">
        <v>594</v>
      </c>
      <c r="M24" s="59" t="s">
        <v>595</v>
      </c>
      <c r="N24" s="60" t="s">
        <v>596</v>
      </c>
      <c r="O24" s="60" t="s">
        <v>597</v>
      </c>
      <c r="P24" s="61" t="s">
        <v>598</v>
      </c>
      <c r="Q24" s="62" t="s">
        <v>569</v>
      </c>
      <c r="R24" s="63" t="s">
        <v>570</v>
      </c>
      <c r="S24" s="2" t="s">
        <v>599</v>
      </c>
      <c r="U24" s="2" t="s">
        <v>600</v>
      </c>
      <c r="V24" s="2" t="s">
        <v>601</v>
      </c>
      <c r="X24" s="2" t="s">
        <v>604</v>
      </c>
      <c r="Y24" s="2" t="s">
        <v>605</v>
      </c>
    </row>
    <row r="25" spans="1:26">
      <c r="A25">
        <v>16</v>
      </c>
      <c r="B25" s="16">
        <v>1</v>
      </c>
      <c r="C25" s="16">
        <v>11</v>
      </c>
      <c r="D25" s="16" t="s">
        <v>0</v>
      </c>
      <c r="E25" s="16" t="s">
        <v>1</v>
      </c>
      <c r="F25" s="16" t="s">
        <v>2</v>
      </c>
      <c r="G25" s="16">
        <v>2005</v>
      </c>
      <c r="H25" s="16" t="s">
        <v>3</v>
      </c>
      <c r="I25" s="19">
        <v>779.04</v>
      </c>
      <c r="J25" s="16">
        <v>3</v>
      </c>
      <c r="K25" s="16" t="s">
        <v>4</v>
      </c>
      <c r="L25" s="50">
        <f t="shared" ref="L25:L88" si="1">G25+30</f>
        <v>2035</v>
      </c>
      <c r="M25" s="45"/>
      <c r="N25" s="51">
        <f t="shared" ref="N25:N88" si="2">G25+60</f>
        <v>2065</v>
      </c>
      <c r="O25" s="46"/>
      <c r="P25" s="47"/>
      <c r="Q25" s="48">
        <f>I25*M$6*M$12</f>
        <v>11685.599999999999</v>
      </c>
      <c r="R25" s="49"/>
      <c r="S25" s="2">
        <v>1</v>
      </c>
      <c r="T25" s="2" t="s">
        <v>607</v>
      </c>
      <c r="U25" s="6">
        <f>SUM(Q25:Q26)</f>
        <v>258240.6</v>
      </c>
      <c r="V25">
        <v>0</v>
      </c>
    </row>
    <row r="26" spans="1:26">
      <c r="A26">
        <v>17</v>
      </c>
      <c r="B26" s="16">
        <v>2</v>
      </c>
      <c r="C26" s="16">
        <v>11</v>
      </c>
      <c r="D26" s="16" t="s">
        <v>563</v>
      </c>
      <c r="E26" s="16" t="s">
        <v>1</v>
      </c>
      <c r="F26" s="16"/>
      <c r="G26" s="16">
        <v>2014</v>
      </c>
      <c r="H26" s="16" t="s">
        <v>3</v>
      </c>
      <c r="I26" s="19">
        <v>32874</v>
      </c>
      <c r="J26" s="16"/>
      <c r="K26" s="16" t="s">
        <v>4</v>
      </c>
      <c r="L26" s="50">
        <f t="shared" si="1"/>
        <v>2044</v>
      </c>
      <c r="M26" s="45"/>
      <c r="N26" s="51">
        <f t="shared" si="2"/>
        <v>2074</v>
      </c>
      <c r="O26" s="46"/>
      <c r="P26" s="47"/>
      <c r="Q26" s="48">
        <f>I26*M$6*M$13</f>
        <v>246555</v>
      </c>
      <c r="R26" s="49"/>
      <c r="S26" s="2">
        <v>1</v>
      </c>
      <c r="T26" s="2"/>
    </row>
    <row r="27" spans="1:26">
      <c r="A27">
        <v>30</v>
      </c>
      <c r="B27" s="16">
        <v>15</v>
      </c>
      <c r="C27" s="16">
        <v>21</v>
      </c>
      <c r="D27" s="16" t="s">
        <v>19</v>
      </c>
      <c r="E27" s="16" t="s">
        <v>20</v>
      </c>
      <c r="F27" s="16" t="s">
        <v>21</v>
      </c>
      <c r="G27" s="16">
        <v>1964</v>
      </c>
      <c r="H27" s="16" t="s">
        <v>3</v>
      </c>
      <c r="I27" s="19">
        <v>1859.31</v>
      </c>
      <c r="J27" s="16">
        <v>3</v>
      </c>
      <c r="K27" s="16" t="s">
        <v>4</v>
      </c>
      <c r="L27" s="44">
        <f t="shared" si="1"/>
        <v>1994</v>
      </c>
      <c r="M27" s="52"/>
      <c r="N27" s="46">
        <f t="shared" si="2"/>
        <v>2024</v>
      </c>
      <c r="O27" s="46">
        <f>N27+30</f>
        <v>2054</v>
      </c>
      <c r="P27" s="47"/>
      <c r="Q27" s="48">
        <f>I27*N$6*M$11</f>
        <v>16175.996999999999</v>
      </c>
      <c r="R27" s="49">
        <f t="shared" ref="R27:R58" si="3">I27*N$7*M$11</f>
        <v>30120.822000000004</v>
      </c>
      <c r="S27" s="2">
        <v>1</v>
      </c>
      <c r="T27" s="2"/>
    </row>
    <row r="28" spans="1:26">
      <c r="A28">
        <v>111</v>
      </c>
      <c r="B28" s="16">
        <v>96</v>
      </c>
      <c r="C28" s="16">
        <v>21</v>
      </c>
      <c r="D28" s="16" t="s">
        <v>59</v>
      </c>
      <c r="E28" s="16" t="s">
        <v>60</v>
      </c>
      <c r="F28" s="16" t="s">
        <v>7</v>
      </c>
      <c r="G28" s="16">
        <v>1965</v>
      </c>
      <c r="H28" s="16" t="s">
        <v>3</v>
      </c>
      <c r="I28" s="19">
        <v>2756.14</v>
      </c>
      <c r="J28" s="16">
        <v>3</v>
      </c>
      <c r="K28" s="16" t="s">
        <v>4</v>
      </c>
      <c r="L28" s="44">
        <f t="shared" si="1"/>
        <v>1995</v>
      </c>
      <c r="M28" s="45"/>
      <c r="N28" s="46">
        <f t="shared" si="2"/>
        <v>2025</v>
      </c>
      <c r="O28" s="46"/>
      <c r="P28" s="47"/>
      <c r="Q28" s="48"/>
      <c r="R28" s="49">
        <f t="shared" si="3"/>
        <v>44649.468000000001</v>
      </c>
      <c r="S28" s="2">
        <v>1</v>
      </c>
      <c r="T28" s="2"/>
    </row>
    <row r="29" spans="1:26">
      <c r="A29">
        <v>40</v>
      </c>
      <c r="B29" s="16">
        <v>25</v>
      </c>
      <c r="C29" s="16">
        <v>21</v>
      </c>
      <c r="D29" s="16" t="s">
        <v>27</v>
      </c>
      <c r="E29" s="16" t="s">
        <v>28</v>
      </c>
      <c r="F29" s="16" t="s">
        <v>8</v>
      </c>
      <c r="G29" s="16">
        <v>1966</v>
      </c>
      <c r="H29" s="16" t="s">
        <v>3</v>
      </c>
      <c r="I29" s="19">
        <v>2284.7399999999998</v>
      </c>
      <c r="J29" s="16">
        <v>3</v>
      </c>
      <c r="K29" s="16" t="s">
        <v>4</v>
      </c>
      <c r="L29" s="44">
        <f t="shared" si="1"/>
        <v>1996</v>
      </c>
      <c r="M29" s="45"/>
      <c r="N29" s="46">
        <f t="shared" si="2"/>
        <v>2026</v>
      </c>
      <c r="O29" s="46"/>
      <c r="P29" s="47"/>
      <c r="Q29" s="48"/>
      <c r="R29" s="49">
        <f t="shared" si="3"/>
        <v>37012.788</v>
      </c>
      <c r="S29" s="2">
        <v>1</v>
      </c>
      <c r="T29" s="2"/>
    </row>
    <row r="30" spans="1:26">
      <c r="A30">
        <v>78</v>
      </c>
      <c r="B30" s="16">
        <v>63</v>
      </c>
      <c r="C30" s="16">
        <v>21</v>
      </c>
      <c r="D30" s="16" t="s">
        <v>43</v>
      </c>
      <c r="E30" s="16" t="s">
        <v>44</v>
      </c>
      <c r="F30" s="16" t="s">
        <v>8</v>
      </c>
      <c r="G30" s="16">
        <v>1967</v>
      </c>
      <c r="H30" s="16" t="s">
        <v>3</v>
      </c>
      <c r="I30" s="19">
        <v>1802.25</v>
      </c>
      <c r="J30" s="16">
        <v>3</v>
      </c>
      <c r="K30" s="16" t="s">
        <v>4</v>
      </c>
      <c r="L30" s="44">
        <f t="shared" si="1"/>
        <v>1997</v>
      </c>
      <c r="M30" s="45"/>
      <c r="N30" s="46">
        <f t="shared" si="2"/>
        <v>2027</v>
      </c>
      <c r="O30" s="46"/>
      <c r="P30" s="47"/>
      <c r="Q30" s="48"/>
      <c r="R30" s="49">
        <f t="shared" si="3"/>
        <v>29196.450000000004</v>
      </c>
      <c r="S30" s="2">
        <v>1</v>
      </c>
      <c r="T30" s="2"/>
    </row>
    <row r="31" spans="1:26">
      <c r="A31">
        <v>18</v>
      </c>
      <c r="B31" s="16">
        <v>3</v>
      </c>
      <c r="C31" s="16">
        <v>21</v>
      </c>
      <c r="D31" s="16" t="s">
        <v>5</v>
      </c>
      <c r="E31" s="16" t="s">
        <v>1</v>
      </c>
      <c r="F31" s="16" t="s">
        <v>6</v>
      </c>
      <c r="G31" s="16">
        <v>1969</v>
      </c>
      <c r="H31" s="16" t="s">
        <v>3</v>
      </c>
      <c r="I31" s="19">
        <v>3069</v>
      </c>
      <c r="J31" s="16">
        <v>3</v>
      </c>
      <c r="K31" s="16" t="s">
        <v>4</v>
      </c>
      <c r="L31" s="44">
        <f t="shared" si="1"/>
        <v>1999</v>
      </c>
      <c r="M31" s="45"/>
      <c r="N31" s="46">
        <f t="shared" si="2"/>
        <v>2029</v>
      </c>
      <c r="O31" s="46"/>
      <c r="P31" s="47"/>
      <c r="Q31" s="48"/>
      <c r="R31" s="49">
        <f t="shared" si="3"/>
        <v>49717.8</v>
      </c>
      <c r="S31" s="2">
        <v>1</v>
      </c>
      <c r="T31" s="2" t="s">
        <v>602</v>
      </c>
      <c r="U31" s="6">
        <f>SUM(Q31:Q208)</f>
        <v>539118.23600000015</v>
      </c>
      <c r="V31" s="6">
        <f>SUM(R31:R208)</f>
        <v>2576528.8379999991</v>
      </c>
      <c r="X31" s="6">
        <f>U31+U209</f>
        <v>539118.23600000015</v>
      </c>
      <c r="Y31" s="6">
        <f>V31+V209</f>
        <v>2576528.8379999991</v>
      </c>
      <c r="Z31" t="s">
        <v>606</v>
      </c>
    </row>
    <row r="32" spans="1:26">
      <c r="A32">
        <v>178</v>
      </c>
      <c r="B32" s="16">
        <v>163</v>
      </c>
      <c r="C32" s="16">
        <v>21</v>
      </c>
      <c r="D32" s="16" t="s">
        <v>80</v>
      </c>
      <c r="E32" s="16" t="s">
        <v>20</v>
      </c>
      <c r="F32" s="16" t="s">
        <v>9</v>
      </c>
      <c r="G32" s="16">
        <v>1969</v>
      </c>
      <c r="H32" s="16" t="s">
        <v>3</v>
      </c>
      <c r="I32" s="19">
        <v>850</v>
      </c>
      <c r="J32" s="16">
        <v>2</v>
      </c>
      <c r="K32" s="16" t="s">
        <v>4</v>
      </c>
      <c r="L32" s="44">
        <f t="shared" si="1"/>
        <v>1999</v>
      </c>
      <c r="M32" s="45"/>
      <c r="N32" s="46">
        <f t="shared" si="2"/>
        <v>2029</v>
      </c>
      <c r="O32" s="46"/>
      <c r="P32" s="47"/>
      <c r="Q32" s="48"/>
      <c r="R32" s="49">
        <f t="shared" si="3"/>
        <v>13770</v>
      </c>
      <c r="S32" s="2">
        <v>1</v>
      </c>
      <c r="T32" s="2"/>
    </row>
    <row r="33" spans="1:38">
      <c r="A33">
        <v>19</v>
      </c>
      <c r="B33" s="16">
        <v>4</v>
      </c>
      <c r="C33" s="16">
        <v>21</v>
      </c>
      <c r="D33" s="16" t="s">
        <v>5</v>
      </c>
      <c r="E33" s="16" t="s">
        <v>1</v>
      </c>
      <c r="F33" s="16" t="s">
        <v>7</v>
      </c>
      <c r="G33" s="16">
        <v>1970</v>
      </c>
      <c r="H33" s="16" t="s">
        <v>3</v>
      </c>
      <c r="I33" s="19">
        <v>1089.8399999999999</v>
      </c>
      <c r="J33" s="16">
        <v>3</v>
      </c>
      <c r="K33" s="16" t="s">
        <v>4</v>
      </c>
      <c r="L33" s="44">
        <f t="shared" si="1"/>
        <v>2000</v>
      </c>
      <c r="M33" s="45"/>
      <c r="N33" s="46">
        <f t="shared" si="2"/>
        <v>2030</v>
      </c>
      <c r="O33" s="46"/>
      <c r="P33" s="47"/>
      <c r="Q33" s="48"/>
      <c r="R33" s="49">
        <f t="shared" si="3"/>
        <v>17655.407999999999</v>
      </c>
      <c r="S33" s="2">
        <v>1</v>
      </c>
      <c r="T33" s="2"/>
      <c r="X33" s="6">
        <f>SUM(X32:Y32)</f>
        <v>0</v>
      </c>
    </row>
    <row r="34" spans="1:38" s="2" customFormat="1">
      <c r="A34" s="2">
        <v>21</v>
      </c>
      <c r="B34" s="16">
        <v>6</v>
      </c>
      <c r="C34" s="16">
        <v>21</v>
      </c>
      <c r="D34" s="16" t="s">
        <v>5</v>
      </c>
      <c r="E34" s="16" t="s">
        <v>1</v>
      </c>
      <c r="F34" s="16" t="s">
        <v>9</v>
      </c>
      <c r="G34" s="16">
        <v>1985</v>
      </c>
      <c r="H34" s="16" t="s">
        <v>3</v>
      </c>
      <c r="I34" s="19">
        <v>1015.55</v>
      </c>
      <c r="J34" s="16">
        <v>1</v>
      </c>
      <c r="K34" s="16" t="s">
        <v>10</v>
      </c>
      <c r="L34" s="44">
        <f t="shared" si="1"/>
        <v>2015</v>
      </c>
      <c r="M34" s="45"/>
      <c r="N34" s="46">
        <f t="shared" si="2"/>
        <v>2045</v>
      </c>
      <c r="O34" s="46"/>
      <c r="P34" s="47"/>
      <c r="Q34" s="48"/>
      <c r="R34" s="49">
        <f t="shared" si="3"/>
        <v>16451.91</v>
      </c>
      <c r="S34" s="2">
        <v>1</v>
      </c>
    </row>
    <row r="35" spans="1:38">
      <c r="A35">
        <v>105</v>
      </c>
      <c r="B35" s="16">
        <v>90</v>
      </c>
      <c r="C35" s="16">
        <v>21</v>
      </c>
      <c r="D35" s="16" t="s">
        <v>57</v>
      </c>
      <c r="E35" s="16" t="s">
        <v>58</v>
      </c>
      <c r="F35" s="16" t="s">
        <v>22</v>
      </c>
      <c r="G35" s="16">
        <v>1970</v>
      </c>
      <c r="H35" s="16" t="s">
        <v>3</v>
      </c>
      <c r="I35" s="19">
        <v>1442.7</v>
      </c>
      <c r="J35" s="16">
        <v>3</v>
      </c>
      <c r="K35" s="16" t="s">
        <v>4</v>
      </c>
      <c r="L35" s="44">
        <f t="shared" si="1"/>
        <v>2000</v>
      </c>
      <c r="M35" s="45"/>
      <c r="N35" s="46">
        <f t="shared" si="2"/>
        <v>2030</v>
      </c>
      <c r="O35" s="46"/>
      <c r="P35" s="47"/>
      <c r="Q35" s="48"/>
      <c r="R35" s="49">
        <f t="shared" si="3"/>
        <v>23371.74</v>
      </c>
      <c r="S35" s="2">
        <v>1</v>
      </c>
      <c r="T35" s="2"/>
    </row>
    <row r="36" spans="1:38">
      <c r="A36">
        <v>112</v>
      </c>
      <c r="B36" s="16">
        <v>97</v>
      </c>
      <c r="C36" s="16">
        <v>21</v>
      </c>
      <c r="D36" s="16" t="s">
        <v>59</v>
      </c>
      <c r="E36" s="16" t="s">
        <v>60</v>
      </c>
      <c r="F36" s="16" t="s">
        <v>22</v>
      </c>
      <c r="G36" s="16">
        <v>1970</v>
      </c>
      <c r="H36" s="16" t="s">
        <v>3</v>
      </c>
      <c r="I36" s="19">
        <v>2217.16</v>
      </c>
      <c r="J36" s="16">
        <v>4</v>
      </c>
      <c r="K36" s="16" t="s">
        <v>4</v>
      </c>
      <c r="L36" s="44">
        <f t="shared" si="1"/>
        <v>2000</v>
      </c>
      <c r="M36" s="45"/>
      <c r="N36" s="46">
        <f t="shared" si="2"/>
        <v>2030</v>
      </c>
      <c r="O36" s="46"/>
      <c r="P36" s="47"/>
      <c r="Q36" s="48"/>
      <c r="R36" s="49">
        <f t="shared" si="3"/>
        <v>35917.991999999998</v>
      </c>
      <c r="S36" s="2">
        <v>1</v>
      </c>
      <c r="T36" s="2"/>
    </row>
    <row r="37" spans="1:38">
      <c r="A37">
        <v>68</v>
      </c>
      <c r="B37" s="16">
        <v>53</v>
      </c>
      <c r="C37" s="16">
        <v>21</v>
      </c>
      <c r="D37" s="16" t="s">
        <v>39</v>
      </c>
      <c r="E37" s="16" t="s">
        <v>40</v>
      </c>
      <c r="F37" s="16" t="s">
        <v>6</v>
      </c>
      <c r="G37" s="16">
        <v>1971</v>
      </c>
      <c r="H37" s="16" t="s">
        <v>3</v>
      </c>
      <c r="I37" s="19">
        <v>2803.3</v>
      </c>
      <c r="J37" s="16">
        <v>3</v>
      </c>
      <c r="K37" s="16" t="s">
        <v>4</v>
      </c>
      <c r="L37" s="44">
        <f t="shared" si="1"/>
        <v>2001</v>
      </c>
      <c r="M37" s="45"/>
      <c r="N37" s="46">
        <f t="shared" si="2"/>
        <v>2031</v>
      </c>
      <c r="O37" s="46"/>
      <c r="P37" s="47"/>
      <c r="Q37" s="48"/>
      <c r="R37" s="49">
        <f t="shared" si="3"/>
        <v>45413.460000000006</v>
      </c>
      <c r="S37" s="2">
        <v>1</v>
      </c>
      <c r="T37" s="2"/>
    </row>
    <row r="38" spans="1:38">
      <c r="A38">
        <v>23</v>
      </c>
      <c r="B38" s="16">
        <v>8</v>
      </c>
      <c r="C38" s="16">
        <v>21</v>
      </c>
      <c r="D38" s="16" t="s">
        <v>5</v>
      </c>
      <c r="E38" s="16" t="s">
        <v>1</v>
      </c>
      <c r="F38" s="16" t="s">
        <v>12</v>
      </c>
      <c r="G38" s="16">
        <v>1972</v>
      </c>
      <c r="H38" s="16"/>
      <c r="I38" s="19">
        <v>53.46</v>
      </c>
      <c r="J38" s="16">
        <v>1</v>
      </c>
      <c r="K38" s="16" t="s">
        <v>13</v>
      </c>
      <c r="L38" s="44">
        <f t="shared" si="1"/>
        <v>2002</v>
      </c>
      <c r="M38" s="45"/>
      <c r="N38" s="46">
        <f t="shared" si="2"/>
        <v>2032</v>
      </c>
      <c r="O38" s="46"/>
      <c r="P38" s="47"/>
      <c r="Q38" s="48"/>
      <c r="R38" s="49">
        <f t="shared" si="3"/>
        <v>866.05200000000013</v>
      </c>
      <c r="S38" s="2">
        <v>1</v>
      </c>
      <c r="T38" s="2"/>
      <c r="AL38" s="3"/>
    </row>
    <row r="39" spans="1:38">
      <c r="A39">
        <v>59</v>
      </c>
      <c r="B39" s="16">
        <v>44</v>
      </c>
      <c r="C39" s="16">
        <v>21</v>
      </c>
      <c r="D39" s="16" t="s">
        <v>35</v>
      </c>
      <c r="E39" s="16" t="s">
        <v>36</v>
      </c>
      <c r="F39" s="16" t="s">
        <v>21</v>
      </c>
      <c r="G39" s="16">
        <v>1973</v>
      </c>
      <c r="H39" s="16" t="s">
        <v>3</v>
      </c>
      <c r="I39" s="19">
        <v>2789.1</v>
      </c>
      <c r="J39" s="16">
        <v>4</v>
      </c>
      <c r="K39" s="16" t="s">
        <v>4</v>
      </c>
      <c r="L39" s="44">
        <f t="shared" si="1"/>
        <v>2003</v>
      </c>
      <c r="M39" s="45"/>
      <c r="N39" s="46">
        <f t="shared" si="2"/>
        <v>2033</v>
      </c>
      <c r="O39" s="46"/>
      <c r="P39" s="47"/>
      <c r="Q39" s="48"/>
      <c r="R39" s="49">
        <f t="shared" si="3"/>
        <v>45183.420000000006</v>
      </c>
      <c r="S39" s="2">
        <v>1</v>
      </c>
      <c r="T39" s="2"/>
    </row>
    <row r="40" spans="1:38">
      <c r="A40">
        <v>93</v>
      </c>
      <c r="B40" s="16">
        <v>78</v>
      </c>
      <c r="C40" s="16">
        <v>21</v>
      </c>
      <c r="D40" s="16" t="s">
        <v>50</v>
      </c>
      <c r="E40" s="16" t="s">
        <v>51</v>
      </c>
      <c r="F40" s="16" t="s">
        <v>6</v>
      </c>
      <c r="G40" s="16">
        <v>1973</v>
      </c>
      <c r="H40" s="16" t="s">
        <v>3</v>
      </c>
      <c r="I40" s="19">
        <v>1134.6600000000001</v>
      </c>
      <c r="J40" s="16">
        <v>3</v>
      </c>
      <c r="K40" s="16" t="s">
        <v>4</v>
      </c>
      <c r="L40" s="44">
        <f t="shared" si="1"/>
        <v>2003</v>
      </c>
      <c r="M40" s="45"/>
      <c r="N40" s="46">
        <f t="shared" si="2"/>
        <v>2033</v>
      </c>
      <c r="O40" s="46"/>
      <c r="P40" s="47"/>
      <c r="Q40" s="48"/>
      <c r="R40" s="49">
        <f t="shared" si="3"/>
        <v>18381.492000000002</v>
      </c>
      <c r="S40" s="2">
        <v>1</v>
      </c>
      <c r="T40" s="2"/>
    </row>
    <row r="41" spans="1:38">
      <c r="A41">
        <v>31</v>
      </c>
      <c r="B41" s="16">
        <v>16</v>
      </c>
      <c r="C41" s="16">
        <v>21</v>
      </c>
      <c r="D41" s="16" t="s">
        <v>19</v>
      </c>
      <c r="E41" s="16" t="s">
        <v>20</v>
      </c>
      <c r="F41" s="16" t="s">
        <v>22</v>
      </c>
      <c r="G41" s="16">
        <v>1974</v>
      </c>
      <c r="H41" s="16" t="s">
        <v>3</v>
      </c>
      <c r="I41" s="19">
        <v>1549</v>
      </c>
      <c r="J41" s="16">
        <v>4</v>
      </c>
      <c r="K41" s="16" t="s">
        <v>4</v>
      </c>
      <c r="L41" s="44">
        <f t="shared" si="1"/>
        <v>2004</v>
      </c>
      <c r="M41" s="45"/>
      <c r="N41" s="46">
        <f t="shared" si="2"/>
        <v>2034</v>
      </c>
      <c r="O41" s="46"/>
      <c r="P41" s="47"/>
      <c r="Q41" s="48"/>
      <c r="R41" s="49">
        <f t="shared" si="3"/>
        <v>25093.800000000003</v>
      </c>
      <c r="S41" s="2">
        <v>1</v>
      </c>
      <c r="T41" s="2"/>
    </row>
    <row r="42" spans="1:38">
      <c r="A42">
        <v>41</v>
      </c>
      <c r="B42" s="16">
        <v>26</v>
      </c>
      <c r="C42" s="16">
        <v>21</v>
      </c>
      <c r="D42" s="16" t="s">
        <v>27</v>
      </c>
      <c r="E42" s="16" t="s">
        <v>28</v>
      </c>
      <c r="F42" s="16" t="s">
        <v>22</v>
      </c>
      <c r="G42" s="16">
        <v>1974</v>
      </c>
      <c r="H42" s="16" t="s">
        <v>3</v>
      </c>
      <c r="I42" s="19">
        <v>716</v>
      </c>
      <c r="J42" s="16">
        <v>3</v>
      </c>
      <c r="K42" s="16" t="s">
        <v>4</v>
      </c>
      <c r="L42" s="44">
        <f t="shared" si="1"/>
        <v>2004</v>
      </c>
      <c r="M42" s="45"/>
      <c r="N42" s="46">
        <f t="shared" si="2"/>
        <v>2034</v>
      </c>
      <c r="O42" s="46"/>
      <c r="P42" s="47"/>
      <c r="Q42" s="48"/>
      <c r="R42" s="49">
        <f t="shared" si="3"/>
        <v>11599.2</v>
      </c>
      <c r="S42" s="2">
        <v>1</v>
      </c>
      <c r="T42" s="2"/>
    </row>
    <row r="43" spans="1:38">
      <c r="A43">
        <v>69</v>
      </c>
      <c r="B43" s="16">
        <v>54</v>
      </c>
      <c r="C43" s="16">
        <v>21</v>
      </c>
      <c r="D43" s="16" t="s">
        <v>39</v>
      </c>
      <c r="E43" s="16" t="s">
        <v>40</v>
      </c>
      <c r="F43" s="16" t="s">
        <v>8</v>
      </c>
      <c r="G43" s="16">
        <v>1974</v>
      </c>
      <c r="H43" s="16" t="s">
        <v>3</v>
      </c>
      <c r="I43" s="19">
        <v>2511.9</v>
      </c>
      <c r="J43" s="16">
        <v>4</v>
      </c>
      <c r="K43" s="16" t="s">
        <v>4</v>
      </c>
      <c r="L43" s="44">
        <f t="shared" si="1"/>
        <v>2004</v>
      </c>
      <c r="M43" s="45"/>
      <c r="N43" s="46">
        <f t="shared" si="2"/>
        <v>2034</v>
      </c>
      <c r="O43" s="46"/>
      <c r="P43" s="47"/>
      <c r="Q43" s="48"/>
      <c r="R43" s="49">
        <f t="shared" si="3"/>
        <v>40692.780000000006</v>
      </c>
      <c r="S43" s="2">
        <v>1</v>
      </c>
      <c r="T43" s="2"/>
    </row>
    <row r="44" spans="1:38">
      <c r="A44">
        <v>27</v>
      </c>
      <c r="B44" s="16">
        <v>12</v>
      </c>
      <c r="C44" s="16">
        <v>21</v>
      </c>
      <c r="D44" s="16" t="s">
        <v>5</v>
      </c>
      <c r="E44" s="16" t="s">
        <v>1</v>
      </c>
      <c r="F44" s="16" t="s">
        <v>17</v>
      </c>
      <c r="G44" s="16">
        <v>1975</v>
      </c>
      <c r="H44" s="16"/>
      <c r="I44" s="19">
        <v>11.62</v>
      </c>
      <c r="J44" s="16"/>
      <c r="K44" s="16" t="s">
        <v>10</v>
      </c>
      <c r="L44" s="44">
        <f t="shared" si="1"/>
        <v>2005</v>
      </c>
      <c r="M44" s="45"/>
      <c r="N44" s="46">
        <f t="shared" si="2"/>
        <v>2035</v>
      </c>
      <c r="O44" s="46"/>
      <c r="P44" s="47"/>
      <c r="Q44" s="48"/>
      <c r="R44" s="49">
        <f t="shared" si="3"/>
        <v>188.244</v>
      </c>
      <c r="S44" s="2">
        <v>1</v>
      </c>
      <c r="T44" s="2"/>
    </row>
    <row r="45" spans="1:38">
      <c r="A45">
        <v>118</v>
      </c>
      <c r="B45" s="16">
        <v>103</v>
      </c>
      <c r="C45" s="16">
        <v>21</v>
      </c>
      <c r="D45" s="16" t="s">
        <v>61</v>
      </c>
      <c r="E45" s="16" t="s">
        <v>51</v>
      </c>
      <c r="F45" s="16" t="s">
        <v>8</v>
      </c>
      <c r="G45" s="16">
        <v>1975</v>
      </c>
      <c r="H45" s="16" t="s">
        <v>3</v>
      </c>
      <c r="I45" s="19">
        <v>3264.68</v>
      </c>
      <c r="J45" s="16">
        <v>4</v>
      </c>
      <c r="K45" s="16" t="s">
        <v>4</v>
      </c>
      <c r="L45" s="44">
        <f t="shared" si="1"/>
        <v>2005</v>
      </c>
      <c r="M45" s="45"/>
      <c r="N45" s="46">
        <f t="shared" si="2"/>
        <v>2035</v>
      </c>
      <c r="O45" s="46"/>
      <c r="P45" s="47"/>
      <c r="Q45" s="48"/>
      <c r="R45" s="49">
        <f t="shared" si="3"/>
        <v>52887.816000000006</v>
      </c>
      <c r="S45" s="2">
        <v>1</v>
      </c>
      <c r="T45" s="2"/>
    </row>
    <row r="46" spans="1:38">
      <c r="A46">
        <v>124</v>
      </c>
      <c r="B46" s="16">
        <v>109</v>
      </c>
      <c r="C46" s="16">
        <v>21</v>
      </c>
      <c r="D46" s="16" t="s">
        <v>61</v>
      </c>
      <c r="E46" s="16" t="s">
        <v>51</v>
      </c>
      <c r="F46" s="16" t="s">
        <v>17</v>
      </c>
      <c r="G46" s="16">
        <v>1975</v>
      </c>
      <c r="H46" s="16"/>
      <c r="I46" s="19">
        <v>3.15</v>
      </c>
      <c r="J46" s="16"/>
      <c r="K46" s="16" t="s">
        <v>25</v>
      </c>
      <c r="L46" s="44">
        <f t="shared" si="1"/>
        <v>2005</v>
      </c>
      <c r="M46" s="45"/>
      <c r="N46" s="46">
        <f t="shared" si="2"/>
        <v>2035</v>
      </c>
      <c r="O46" s="46"/>
      <c r="P46" s="47"/>
      <c r="Q46" s="48"/>
      <c r="R46" s="49">
        <f t="shared" si="3"/>
        <v>51.03</v>
      </c>
      <c r="S46" s="2">
        <v>1</v>
      </c>
      <c r="T46" s="53">
        <f>SUM(I40:I46)</f>
        <v>9191.0099999999984</v>
      </c>
    </row>
    <row r="47" spans="1:38">
      <c r="A47">
        <v>36</v>
      </c>
      <c r="B47" s="16">
        <v>21</v>
      </c>
      <c r="C47" s="16">
        <v>21</v>
      </c>
      <c r="D47" s="16" t="s">
        <v>19</v>
      </c>
      <c r="E47" s="16" t="s">
        <v>20</v>
      </c>
      <c r="F47" s="16" t="s">
        <v>17</v>
      </c>
      <c r="G47" s="16">
        <v>1976</v>
      </c>
      <c r="H47" s="16"/>
      <c r="I47" s="19">
        <v>66</v>
      </c>
      <c r="J47" s="16"/>
      <c r="K47" s="16" t="s">
        <v>10</v>
      </c>
      <c r="L47" s="44">
        <f t="shared" si="1"/>
        <v>2006</v>
      </c>
      <c r="M47" s="45"/>
      <c r="N47" s="46">
        <f t="shared" si="2"/>
        <v>2036</v>
      </c>
      <c r="O47" s="46"/>
      <c r="P47" s="47"/>
      <c r="Q47" s="48"/>
      <c r="R47" s="49">
        <f t="shared" si="3"/>
        <v>1069.2</v>
      </c>
      <c r="S47" s="2">
        <v>1</v>
      </c>
      <c r="T47" s="2"/>
    </row>
    <row r="48" spans="1:38">
      <c r="A48">
        <v>125</v>
      </c>
      <c r="B48" s="16">
        <v>110</v>
      </c>
      <c r="C48" s="16">
        <v>21</v>
      </c>
      <c r="D48" s="16" t="s">
        <v>63</v>
      </c>
      <c r="E48" s="16" t="s">
        <v>64</v>
      </c>
      <c r="F48" s="16" t="s">
        <v>6</v>
      </c>
      <c r="G48" s="16">
        <v>1976</v>
      </c>
      <c r="H48" s="16" t="s">
        <v>3</v>
      </c>
      <c r="I48" s="19">
        <f>3367.45-810.33</f>
        <v>2557.12</v>
      </c>
      <c r="J48" s="16">
        <v>4</v>
      </c>
      <c r="K48" s="16" t="s">
        <v>4</v>
      </c>
      <c r="L48" s="44">
        <f t="shared" si="1"/>
        <v>2006</v>
      </c>
      <c r="M48" s="45"/>
      <c r="N48" s="46">
        <f t="shared" si="2"/>
        <v>2036</v>
      </c>
      <c r="O48" s="46"/>
      <c r="P48" s="47"/>
      <c r="Q48" s="48"/>
      <c r="R48" s="49">
        <f t="shared" si="3"/>
        <v>41425.343999999997</v>
      </c>
      <c r="S48" s="2">
        <v>1</v>
      </c>
      <c r="T48" s="2"/>
    </row>
    <row r="49" spans="1:38">
      <c r="A49">
        <v>126</v>
      </c>
      <c r="B49" s="16">
        <v>111</v>
      </c>
      <c r="C49" s="16">
        <v>21</v>
      </c>
      <c r="D49" s="16" t="s">
        <v>65</v>
      </c>
      <c r="E49" s="16" t="s">
        <v>64</v>
      </c>
      <c r="F49" s="16" t="s">
        <v>22</v>
      </c>
      <c r="G49" s="16">
        <v>1976</v>
      </c>
      <c r="H49" s="16" t="s">
        <v>3</v>
      </c>
      <c r="I49" s="19">
        <v>1815.9</v>
      </c>
      <c r="J49" s="16">
        <v>4</v>
      </c>
      <c r="K49" s="16" t="s">
        <v>4</v>
      </c>
      <c r="L49" s="44">
        <f t="shared" si="1"/>
        <v>2006</v>
      </c>
      <c r="M49" s="45"/>
      <c r="N49" s="46">
        <f t="shared" si="2"/>
        <v>2036</v>
      </c>
      <c r="O49" s="46"/>
      <c r="P49" s="47"/>
      <c r="Q49" s="48"/>
      <c r="R49" s="49">
        <f t="shared" si="3"/>
        <v>29417.58</v>
      </c>
      <c r="S49" s="2">
        <v>1</v>
      </c>
      <c r="T49" s="2"/>
    </row>
    <row r="50" spans="1:38">
      <c r="A50">
        <v>129</v>
      </c>
      <c r="B50" s="16">
        <v>114</v>
      </c>
      <c r="C50" s="16">
        <v>21</v>
      </c>
      <c r="D50" s="16" t="s">
        <v>65</v>
      </c>
      <c r="E50" s="16" t="s">
        <v>64</v>
      </c>
      <c r="F50" s="16" t="s">
        <v>12</v>
      </c>
      <c r="G50" s="16">
        <v>1976</v>
      </c>
      <c r="H50" s="16"/>
      <c r="I50" s="19">
        <v>59.5</v>
      </c>
      <c r="J50" s="16">
        <v>1</v>
      </c>
      <c r="K50" s="16" t="s">
        <v>13</v>
      </c>
      <c r="L50" s="44">
        <f t="shared" si="1"/>
        <v>2006</v>
      </c>
      <c r="M50" s="45"/>
      <c r="N50" s="46">
        <f t="shared" si="2"/>
        <v>2036</v>
      </c>
      <c r="O50" s="46"/>
      <c r="P50" s="47"/>
      <c r="Q50" s="48"/>
      <c r="R50" s="49">
        <f t="shared" si="3"/>
        <v>963.90000000000009</v>
      </c>
      <c r="S50" s="2">
        <v>1</v>
      </c>
      <c r="T50" s="2"/>
    </row>
    <row r="51" spans="1:38">
      <c r="A51">
        <v>132</v>
      </c>
      <c r="B51" s="16">
        <v>117</v>
      </c>
      <c r="C51" s="16">
        <v>21</v>
      </c>
      <c r="D51" s="16" t="s">
        <v>68</v>
      </c>
      <c r="E51" s="16" t="s">
        <v>40</v>
      </c>
      <c r="F51" s="16" t="s">
        <v>6</v>
      </c>
      <c r="G51" s="16">
        <v>1976</v>
      </c>
      <c r="H51" s="16" t="s">
        <v>3</v>
      </c>
      <c r="I51" s="19">
        <v>2838.22</v>
      </c>
      <c r="J51" s="16">
        <v>4</v>
      </c>
      <c r="K51" s="16" t="s">
        <v>4</v>
      </c>
      <c r="L51" s="44">
        <f t="shared" si="1"/>
        <v>2006</v>
      </c>
      <c r="M51" s="45"/>
      <c r="N51" s="46">
        <f t="shared" si="2"/>
        <v>2036</v>
      </c>
      <c r="O51" s="46"/>
      <c r="P51" s="47"/>
      <c r="Q51" s="48"/>
      <c r="R51" s="49">
        <f t="shared" si="3"/>
        <v>45979.164000000004</v>
      </c>
      <c r="S51" s="2">
        <v>1</v>
      </c>
      <c r="T51" s="2"/>
    </row>
    <row r="52" spans="1:38">
      <c r="A52">
        <v>133</v>
      </c>
      <c r="B52" s="16">
        <v>118</v>
      </c>
      <c r="C52" s="16">
        <v>21</v>
      </c>
      <c r="D52" s="16" t="s">
        <v>68</v>
      </c>
      <c r="E52" s="16" t="s">
        <v>40</v>
      </c>
      <c r="F52" s="16" t="s">
        <v>21</v>
      </c>
      <c r="G52" s="16">
        <v>1976</v>
      </c>
      <c r="H52" s="16" t="s">
        <v>3</v>
      </c>
      <c r="I52" s="19">
        <v>909.56</v>
      </c>
      <c r="J52" s="16">
        <v>3</v>
      </c>
      <c r="K52" s="16" t="s">
        <v>4</v>
      </c>
      <c r="L52" s="44">
        <f t="shared" si="1"/>
        <v>2006</v>
      </c>
      <c r="M52" s="45"/>
      <c r="N52" s="46">
        <f t="shared" si="2"/>
        <v>2036</v>
      </c>
      <c r="O52" s="46"/>
      <c r="P52" s="47"/>
      <c r="Q52" s="48"/>
      <c r="R52" s="49">
        <f t="shared" si="3"/>
        <v>14734.871999999999</v>
      </c>
      <c r="S52" s="2">
        <v>1</v>
      </c>
      <c r="T52" s="2"/>
    </row>
    <row r="53" spans="1:38">
      <c r="A53">
        <v>134</v>
      </c>
      <c r="B53" s="16">
        <v>119</v>
      </c>
      <c r="C53" s="16">
        <v>21</v>
      </c>
      <c r="D53" s="16" t="s">
        <v>68</v>
      </c>
      <c r="E53" s="16" t="s">
        <v>40</v>
      </c>
      <c r="F53" s="16" t="s">
        <v>8</v>
      </c>
      <c r="G53" s="16">
        <v>1976</v>
      </c>
      <c r="H53" s="16" t="s">
        <v>3</v>
      </c>
      <c r="I53" s="19">
        <v>1652.45</v>
      </c>
      <c r="J53" s="16">
        <v>4</v>
      </c>
      <c r="K53" s="16" t="s">
        <v>4</v>
      </c>
      <c r="L53" s="44">
        <f t="shared" si="1"/>
        <v>2006</v>
      </c>
      <c r="M53" s="45"/>
      <c r="N53" s="46">
        <f t="shared" si="2"/>
        <v>2036</v>
      </c>
      <c r="O53" s="46"/>
      <c r="P53" s="47"/>
      <c r="Q53" s="48"/>
      <c r="R53" s="49">
        <f t="shared" si="3"/>
        <v>26769.690000000002</v>
      </c>
      <c r="S53" s="2">
        <v>1</v>
      </c>
      <c r="T53" s="2"/>
    </row>
    <row r="54" spans="1:38">
      <c r="A54">
        <v>140</v>
      </c>
      <c r="B54" s="16">
        <v>125</v>
      </c>
      <c r="C54" s="16">
        <v>21</v>
      </c>
      <c r="D54" s="16" t="s">
        <v>69</v>
      </c>
      <c r="E54" s="16" t="s">
        <v>31</v>
      </c>
      <c r="F54" s="16" t="s">
        <v>8</v>
      </c>
      <c r="G54" s="16">
        <v>1976</v>
      </c>
      <c r="H54" s="16" t="s">
        <v>3</v>
      </c>
      <c r="I54" s="19">
        <v>2862.55</v>
      </c>
      <c r="J54" s="16">
        <v>3</v>
      </c>
      <c r="K54" s="16" t="s">
        <v>4</v>
      </c>
      <c r="L54" s="44">
        <f t="shared" si="1"/>
        <v>2006</v>
      </c>
      <c r="M54" s="45"/>
      <c r="N54" s="46">
        <f t="shared" si="2"/>
        <v>2036</v>
      </c>
      <c r="O54" s="46"/>
      <c r="P54" s="47"/>
      <c r="Q54" s="48"/>
      <c r="R54" s="49">
        <f t="shared" si="3"/>
        <v>46373.310000000005</v>
      </c>
      <c r="S54" s="2">
        <v>1</v>
      </c>
      <c r="T54" s="2"/>
    </row>
    <row r="55" spans="1:38">
      <c r="A55">
        <v>141</v>
      </c>
      <c r="B55" s="16">
        <v>126</v>
      </c>
      <c r="C55" s="16">
        <v>21</v>
      </c>
      <c r="D55" s="16" t="s">
        <v>69</v>
      </c>
      <c r="E55" s="16" t="s">
        <v>31</v>
      </c>
      <c r="F55" s="16" t="s">
        <v>6</v>
      </c>
      <c r="G55" s="16">
        <v>1976</v>
      </c>
      <c r="H55" s="16" t="s">
        <v>3</v>
      </c>
      <c r="I55" s="19">
        <v>1864.34</v>
      </c>
      <c r="J55" s="16">
        <v>4</v>
      </c>
      <c r="K55" s="16" t="s">
        <v>4</v>
      </c>
      <c r="L55" s="44">
        <f t="shared" si="1"/>
        <v>2006</v>
      </c>
      <c r="M55" s="45"/>
      <c r="N55" s="46">
        <f t="shared" si="2"/>
        <v>2036</v>
      </c>
      <c r="O55" s="46"/>
      <c r="P55" s="47"/>
      <c r="Q55" s="48"/>
      <c r="R55" s="49">
        <f t="shared" si="3"/>
        <v>30202.307999999997</v>
      </c>
      <c r="S55" s="2">
        <v>1</v>
      </c>
      <c r="T55" s="2"/>
    </row>
    <row r="56" spans="1:38" s="39" customFormat="1">
      <c r="A56">
        <v>49</v>
      </c>
      <c r="B56" s="16">
        <v>34</v>
      </c>
      <c r="C56" s="16">
        <v>21</v>
      </c>
      <c r="D56" s="16" t="s">
        <v>30</v>
      </c>
      <c r="E56" s="16" t="s">
        <v>31</v>
      </c>
      <c r="F56" s="16" t="s">
        <v>8</v>
      </c>
      <c r="G56" s="16">
        <v>1977</v>
      </c>
      <c r="H56" s="16" t="s">
        <v>3</v>
      </c>
      <c r="I56" s="19">
        <v>2638.52</v>
      </c>
      <c r="J56" s="16">
        <v>4</v>
      </c>
      <c r="K56" s="16" t="s">
        <v>4</v>
      </c>
      <c r="L56" s="44">
        <f t="shared" si="1"/>
        <v>2007</v>
      </c>
      <c r="M56" s="45"/>
      <c r="N56" s="46">
        <f t="shared" si="2"/>
        <v>2037</v>
      </c>
      <c r="O56" s="46"/>
      <c r="P56" s="47"/>
      <c r="Q56" s="48"/>
      <c r="R56" s="49">
        <f t="shared" si="3"/>
        <v>42744.024000000005</v>
      </c>
      <c r="S56" s="2">
        <v>1</v>
      </c>
      <c r="T56" s="2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>
      <c r="A57">
        <v>60</v>
      </c>
      <c r="B57" s="16">
        <v>45</v>
      </c>
      <c r="C57" s="16">
        <v>21</v>
      </c>
      <c r="D57" s="16" t="s">
        <v>35</v>
      </c>
      <c r="E57" s="16" t="s">
        <v>36</v>
      </c>
      <c r="F57" s="16" t="s">
        <v>6</v>
      </c>
      <c r="G57" s="16">
        <v>1977</v>
      </c>
      <c r="H57" s="16" t="s">
        <v>3</v>
      </c>
      <c r="I57" s="19">
        <v>2532.16</v>
      </c>
      <c r="J57" s="16">
        <v>4</v>
      </c>
      <c r="K57" s="16" t="s">
        <v>4</v>
      </c>
      <c r="L57" s="44">
        <f t="shared" si="1"/>
        <v>2007</v>
      </c>
      <c r="M57" s="45"/>
      <c r="N57" s="46">
        <f t="shared" si="2"/>
        <v>2037</v>
      </c>
      <c r="O57" s="46"/>
      <c r="P57" s="47"/>
      <c r="Q57" s="48"/>
      <c r="R57" s="49">
        <f t="shared" si="3"/>
        <v>41020.991999999998</v>
      </c>
      <c r="S57" s="2">
        <v>1</v>
      </c>
      <c r="T57" s="2"/>
    </row>
    <row r="58" spans="1:38">
      <c r="A58">
        <v>94</v>
      </c>
      <c r="B58" s="16">
        <v>79</v>
      </c>
      <c r="C58" s="16">
        <v>21</v>
      </c>
      <c r="D58" s="16" t="s">
        <v>50</v>
      </c>
      <c r="E58" s="16" t="s">
        <v>51</v>
      </c>
      <c r="F58" s="16" t="s">
        <v>8</v>
      </c>
      <c r="G58" s="16">
        <v>1977</v>
      </c>
      <c r="H58" s="16" t="s">
        <v>3</v>
      </c>
      <c r="I58" s="19">
        <v>3960.01</v>
      </c>
      <c r="J58" s="16">
        <v>4</v>
      </c>
      <c r="K58" s="16" t="s">
        <v>4</v>
      </c>
      <c r="L58" s="44">
        <f t="shared" si="1"/>
        <v>2007</v>
      </c>
      <c r="M58" s="45"/>
      <c r="N58" s="46">
        <f t="shared" si="2"/>
        <v>2037</v>
      </c>
      <c r="O58" s="46"/>
      <c r="P58" s="47"/>
      <c r="Q58" s="48"/>
      <c r="R58" s="49">
        <f t="shared" si="3"/>
        <v>64152.162000000011</v>
      </c>
      <c r="S58" s="2">
        <v>1</v>
      </c>
      <c r="T58" s="2"/>
    </row>
    <row r="59" spans="1:38" s="39" customFormat="1">
      <c r="A59">
        <v>121</v>
      </c>
      <c r="B59" s="16">
        <v>106</v>
      </c>
      <c r="C59" s="16">
        <v>21</v>
      </c>
      <c r="D59" s="16" t="s">
        <v>61</v>
      </c>
      <c r="E59" s="16" t="s">
        <v>51</v>
      </c>
      <c r="F59" s="16" t="s">
        <v>12</v>
      </c>
      <c r="G59" s="16">
        <v>1977</v>
      </c>
      <c r="H59" s="16"/>
      <c r="I59" s="19">
        <v>61.2</v>
      </c>
      <c r="J59" s="16">
        <v>1</v>
      </c>
      <c r="K59" s="16" t="s">
        <v>13</v>
      </c>
      <c r="L59" s="44">
        <f t="shared" si="1"/>
        <v>2007</v>
      </c>
      <c r="M59" s="45"/>
      <c r="N59" s="46">
        <f t="shared" si="2"/>
        <v>2037</v>
      </c>
      <c r="O59" s="46"/>
      <c r="P59" s="47"/>
      <c r="Q59" s="48"/>
      <c r="R59" s="49">
        <f t="shared" ref="R59:R90" si="4">I59*N$7*M$11</f>
        <v>991.44</v>
      </c>
      <c r="S59" s="2">
        <v>1</v>
      </c>
      <c r="T59" s="2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 s="3"/>
    </row>
    <row r="60" spans="1:38">
      <c r="A60">
        <v>137</v>
      </c>
      <c r="B60" s="16">
        <v>122</v>
      </c>
      <c r="C60" s="16">
        <v>21</v>
      </c>
      <c r="D60" s="16" t="s">
        <v>68</v>
      </c>
      <c r="E60" s="16" t="s">
        <v>40</v>
      </c>
      <c r="F60" s="16" t="s">
        <v>12</v>
      </c>
      <c r="G60" s="16">
        <v>1977</v>
      </c>
      <c r="H60" s="16"/>
      <c r="I60" s="19">
        <v>58</v>
      </c>
      <c r="J60" s="16">
        <v>1</v>
      </c>
      <c r="K60" s="16" t="s">
        <v>13</v>
      </c>
      <c r="L60" s="44">
        <f t="shared" si="1"/>
        <v>2007</v>
      </c>
      <c r="M60" s="45"/>
      <c r="N60" s="46">
        <f t="shared" si="2"/>
        <v>2037</v>
      </c>
      <c r="O60" s="46"/>
      <c r="P60" s="47"/>
      <c r="Q60" s="48"/>
      <c r="R60" s="49">
        <f t="shared" si="4"/>
        <v>939.60000000000014</v>
      </c>
      <c r="S60" s="2">
        <v>1</v>
      </c>
      <c r="T60" s="2"/>
    </row>
    <row r="61" spans="1:38">
      <c r="A61">
        <v>144</v>
      </c>
      <c r="B61" s="16">
        <v>129</v>
      </c>
      <c r="C61" s="16">
        <v>21</v>
      </c>
      <c r="D61" s="16" t="s">
        <v>69</v>
      </c>
      <c r="E61" s="16" t="s">
        <v>31</v>
      </c>
      <c r="F61" s="16" t="s">
        <v>12</v>
      </c>
      <c r="G61" s="16">
        <v>1977</v>
      </c>
      <c r="H61" s="16"/>
      <c r="I61" s="19">
        <v>58.32</v>
      </c>
      <c r="J61" s="16">
        <v>1</v>
      </c>
      <c r="K61" s="16" t="s">
        <v>13</v>
      </c>
      <c r="L61" s="44">
        <f t="shared" si="1"/>
        <v>2007</v>
      </c>
      <c r="M61" s="45"/>
      <c r="N61" s="46">
        <f t="shared" si="2"/>
        <v>2037</v>
      </c>
      <c r="O61" s="46"/>
      <c r="P61" s="47"/>
      <c r="Q61" s="48"/>
      <c r="R61" s="49">
        <f t="shared" si="4"/>
        <v>944.78399999999999</v>
      </c>
      <c r="S61" s="2">
        <v>1</v>
      </c>
      <c r="T61" s="2"/>
    </row>
    <row r="62" spans="1:38">
      <c r="A62">
        <v>147</v>
      </c>
      <c r="B62" s="16">
        <v>132</v>
      </c>
      <c r="C62" s="16">
        <v>21</v>
      </c>
      <c r="D62" s="16" t="s">
        <v>69</v>
      </c>
      <c r="E62" s="16" t="s">
        <v>31</v>
      </c>
      <c r="F62" s="16" t="s">
        <v>17</v>
      </c>
      <c r="G62" s="16">
        <v>1977</v>
      </c>
      <c r="H62" s="16"/>
      <c r="I62" s="19">
        <v>64.8</v>
      </c>
      <c r="J62" s="16"/>
      <c r="K62" s="16" t="s">
        <v>10</v>
      </c>
      <c r="L62" s="44">
        <f t="shared" si="1"/>
        <v>2007</v>
      </c>
      <c r="M62" s="45"/>
      <c r="N62" s="46">
        <f t="shared" si="2"/>
        <v>2037</v>
      </c>
      <c r="O62" s="46"/>
      <c r="P62" s="47"/>
      <c r="Q62" s="48"/>
      <c r="R62" s="49">
        <f t="shared" si="4"/>
        <v>1049.76</v>
      </c>
      <c r="S62" s="2">
        <v>1</v>
      </c>
      <c r="T62" s="53">
        <f>SUM(I55:I62)</f>
        <v>11237.349999999999</v>
      </c>
    </row>
    <row r="63" spans="1:38">
      <c r="A63">
        <v>42</v>
      </c>
      <c r="B63" s="16">
        <v>27</v>
      </c>
      <c r="C63" s="16">
        <v>21</v>
      </c>
      <c r="D63" s="16" t="s">
        <v>27</v>
      </c>
      <c r="E63" s="16" t="s">
        <v>28</v>
      </c>
      <c r="F63" s="16" t="s">
        <v>6</v>
      </c>
      <c r="G63" s="16">
        <v>1978</v>
      </c>
      <c r="H63" s="16" t="s">
        <v>3</v>
      </c>
      <c r="I63" s="19">
        <v>3731.99</v>
      </c>
      <c r="J63" s="16">
        <v>4</v>
      </c>
      <c r="K63" s="16" t="s">
        <v>4</v>
      </c>
      <c r="L63" s="44">
        <f t="shared" si="1"/>
        <v>2008</v>
      </c>
      <c r="M63" s="45"/>
      <c r="N63" s="46">
        <f t="shared" si="2"/>
        <v>2038</v>
      </c>
      <c r="O63" s="46"/>
      <c r="P63" s="47"/>
      <c r="Q63" s="48"/>
      <c r="R63" s="49">
        <f t="shared" si="4"/>
        <v>60458.237999999998</v>
      </c>
      <c r="S63" s="2">
        <v>1</v>
      </c>
      <c r="T63" s="2"/>
    </row>
    <row r="64" spans="1:38">
      <c r="A64">
        <v>79</v>
      </c>
      <c r="B64" s="16">
        <v>64</v>
      </c>
      <c r="C64" s="16">
        <v>21</v>
      </c>
      <c r="D64" s="16" t="s">
        <v>43</v>
      </c>
      <c r="E64" s="16" t="s">
        <v>44</v>
      </c>
      <c r="F64" s="16" t="s">
        <v>21</v>
      </c>
      <c r="G64" s="16">
        <v>1978</v>
      </c>
      <c r="H64" s="16" t="s">
        <v>3</v>
      </c>
      <c r="I64" s="19">
        <v>1689.72</v>
      </c>
      <c r="J64" s="16">
        <v>4</v>
      </c>
      <c r="K64" s="16" t="s">
        <v>4</v>
      </c>
      <c r="L64" s="44">
        <f t="shared" si="1"/>
        <v>2008</v>
      </c>
      <c r="M64" s="45"/>
      <c r="N64" s="46">
        <f t="shared" si="2"/>
        <v>2038</v>
      </c>
      <c r="O64" s="46"/>
      <c r="P64" s="47"/>
      <c r="Q64" s="48"/>
      <c r="R64" s="49">
        <f t="shared" si="4"/>
        <v>27373.464000000004</v>
      </c>
      <c r="S64" s="2">
        <v>1</v>
      </c>
      <c r="T64" s="2"/>
    </row>
    <row r="65" spans="1:38">
      <c r="A65">
        <v>80</v>
      </c>
      <c r="B65" s="16">
        <v>65</v>
      </c>
      <c r="C65" s="16">
        <v>21</v>
      </c>
      <c r="D65" s="16" t="s">
        <v>43</v>
      </c>
      <c r="E65" s="16" t="s">
        <v>44</v>
      </c>
      <c r="F65" s="16" t="s">
        <v>6</v>
      </c>
      <c r="G65" s="16">
        <v>1978</v>
      </c>
      <c r="H65" s="16" t="s">
        <v>3</v>
      </c>
      <c r="I65" s="19">
        <v>1928.02</v>
      </c>
      <c r="J65" s="16">
        <v>4</v>
      </c>
      <c r="K65" s="16" t="s">
        <v>4</v>
      </c>
      <c r="L65" s="44">
        <f t="shared" si="1"/>
        <v>2008</v>
      </c>
      <c r="M65" s="45"/>
      <c r="N65" s="46">
        <f t="shared" si="2"/>
        <v>2038</v>
      </c>
      <c r="O65" s="46"/>
      <c r="P65" s="47"/>
      <c r="Q65" s="48"/>
      <c r="R65" s="49">
        <f t="shared" si="4"/>
        <v>31233.924000000003</v>
      </c>
      <c r="S65" s="2">
        <v>1</v>
      </c>
      <c r="T65" s="2"/>
    </row>
    <row r="66" spans="1:38">
      <c r="A66">
        <v>119</v>
      </c>
      <c r="B66" s="16">
        <v>104</v>
      </c>
      <c r="C66" s="16">
        <v>21</v>
      </c>
      <c r="D66" s="16" t="s">
        <v>61</v>
      </c>
      <c r="E66" s="16" t="s">
        <v>51</v>
      </c>
      <c r="F66" s="16" t="s">
        <v>62</v>
      </c>
      <c r="G66" s="16">
        <v>1978</v>
      </c>
      <c r="H66" s="16" t="s">
        <v>3</v>
      </c>
      <c r="I66" s="19">
        <v>3549.42</v>
      </c>
      <c r="J66" s="16">
        <v>4</v>
      </c>
      <c r="K66" s="16" t="s">
        <v>4</v>
      </c>
      <c r="L66" s="44">
        <f t="shared" si="1"/>
        <v>2008</v>
      </c>
      <c r="M66" s="45"/>
      <c r="N66" s="46">
        <f t="shared" si="2"/>
        <v>2038</v>
      </c>
      <c r="O66" s="46"/>
      <c r="P66" s="47"/>
      <c r="Q66" s="48"/>
      <c r="R66" s="49">
        <f t="shared" si="4"/>
        <v>57500.604000000007</v>
      </c>
      <c r="S66" s="2">
        <v>1</v>
      </c>
      <c r="T66" s="2"/>
    </row>
    <row r="67" spans="1:38">
      <c r="A67">
        <v>177</v>
      </c>
      <c r="B67" s="16">
        <v>162</v>
      </c>
      <c r="C67" s="16">
        <v>21</v>
      </c>
      <c r="D67" s="16" t="s">
        <v>80</v>
      </c>
      <c r="E67" s="16" t="s">
        <v>20</v>
      </c>
      <c r="F67" s="16" t="s">
        <v>48</v>
      </c>
      <c r="G67" s="16">
        <v>1978</v>
      </c>
      <c r="H67" s="16" t="s">
        <v>3</v>
      </c>
      <c r="I67" s="19">
        <v>4428.49</v>
      </c>
      <c r="J67" s="16">
        <v>4</v>
      </c>
      <c r="K67" s="16" t="s">
        <v>4</v>
      </c>
      <c r="L67" s="44">
        <f t="shared" si="1"/>
        <v>2008</v>
      </c>
      <c r="M67" s="45"/>
      <c r="N67" s="46">
        <f t="shared" si="2"/>
        <v>2038</v>
      </c>
      <c r="O67" s="46"/>
      <c r="P67" s="47"/>
      <c r="Q67" s="48"/>
      <c r="R67" s="49">
        <f t="shared" si="4"/>
        <v>71741.538</v>
      </c>
      <c r="S67" s="2">
        <v>1</v>
      </c>
      <c r="T67" s="2"/>
    </row>
    <row r="68" spans="1:38">
      <c r="A68">
        <v>32</v>
      </c>
      <c r="B68" s="16">
        <v>17</v>
      </c>
      <c r="C68" s="16">
        <v>21</v>
      </c>
      <c r="D68" s="16" t="s">
        <v>19</v>
      </c>
      <c r="E68" s="16" t="s">
        <v>20</v>
      </c>
      <c r="F68" s="16" t="s">
        <v>7</v>
      </c>
      <c r="G68" s="16">
        <v>1979</v>
      </c>
      <c r="H68" s="16" t="s">
        <v>3</v>
      </c>
      <c r="I68" s="19">
        <v>1782.12</v>
      </c>
      <c r="J68" s="16">
        <v>3</v>
      </c>
      <c r="K68" s="16" t="s">
        <v>4</v>
      </c>
      <c r="L68" s="44">
        <f t="shared" si="1"/>
        <v>2009</v>
      </c>
      <c r="M68" s="45"/>
      <c r="N68" s="46">
        <f t="shared" si="2"/>
        <v>2039</v>
      </c>
      <c r="O68" s="46"/>
      <c r="P68" s="47"/>
      <c r="Q68" s="48"/>
      <c r="R68" s="49">
        <f t="shared" si="4"/>
        <v>28870.344000000001</v>
      </c>
      <c r="S68" s="2">
        <v>1</v>
      </c>
      <c r="T68" s="2"/>
    </row>
    <row r="69" spans="1:38">
      <c r="A69">
        <v>106</v>
      </c>
      <c r="B69" s="16">
        <v>91</v>
      </c>
      <c r="C69" s="16">
        <v>21</v>
      </c>
      <c r="D69" s="16" t="s">
        <v>57</v>
      </c>
      <c r="E69" s="16" t="s">
        <v>58</v>
      </c>
      <c r="F69" s="16" t="s">
        <v>7</v>
      </c>
      <c r="G69" s="16">
        <v>1979</v>
      </c>
      <c r="H69" s="16" t="s">
        <v>3</v>
      </c>
      <c r="I69" s="19">
        <v>2370.2800000000002</v>
      </c>
      <c r="J69" s="16">
        <v>4</v>
      </c>
      <c r="K69" s="16" t="s">
        <v>4</v>
      </c>
      <c r="L69" s="44">
        <f t="shared" si="1"/>
        <v>2009</v>
      </c>
      <c r="M69" s="45"/>
      <c r="N69" s="46">
        <f t="shared" si="2"/>
        <v>2039</v>
      </c>
      <c r="O69" s="46"/>
      <c r="P69" s="47"/>
      <c r="Q69" s="48"/>
      <c r="R69" s="49">
        <f t="shared" si="4"/>
        <v>38398.536000000007</v>
      </c>
      <c r="S69" s="2">
        <v>1</v>
      </c>
      <c r="T69" s="2"/>
    </row>
    <row r="70" spans="1:38">
      <c r="A70">
        <v>108</v>
      </c>
      <c r="B70" s="16">
        <v>93</v>
      </c>
      <c r="C70" s="16">
        <v>21</v>
      </c>
      <c r="D70" s="16" t="s">
        <v>57</v>
      </c>
      <c r="E70" s="16" t="s">
        <v>58</v>
      </c>
      <c r="F70" s="16" t="s">
        <v>9</v>
      </c>
      <c r="G70" s="16">
        <v>1979</v>
      </c>
      <c r="H70" s="16" t="s">
        <v>3</v>
      </c>
      <c r="I70" s="19">
        <v>925.05</v>
      </c>
      <c r="J70" s="16">
        <v>2</v>
      </c>
      <c r="K70" s="16" t="s">
        <v>4</v>
      </c>
      <c r="L70" s="44">
        <f t="shared" si="1"/>
        <v>2009</v>
      </c>
      <c r="M70" s="45"/>
      <c r="N70" s="46">
        <f t="shared" si="2"/>
        <v>2039</v>
      </c>
      <c r="O70" s="46"/>
      <c r="P70" s="47"/>
      <c r="Q70" s="48"/>
      <c r="R70" s="49">
        <f t="shared" si="4"/>
        <v>14985.810000000001</v>
      </c>
      <c r="S70" s="2">
        <v>1</v>
      </c>
      <c r="T70" s="2"/>
    </row>
    <row r="71" spans="1:38">
      <c r="A71">
        <v>113</v>
      </c>
      <c r="B71" s="16">
        <v>98</v>
      </c>
      <c r="C71" s="16">
        <v>21</v>
      </c>
      <c r="D71" s="16" t="s">
        <v>59</v>
      </c>
      <c r="E71" s="16" t="s">
        <v>60</v>
      </c>
      <c r="F71" s="16" t="s">
        <v>8</v>
      </c>
      <c r="G71" s="16">
        <v>1979</v>
      </c>
      <c r="H71" s="16" t="s">
        <v>3</v>
      </c>
      <c r="I71" s="19">
        <v>1986.07</v>
      </c>
      <c r="J71" s="16">
        <v>4</v>
      </c>
      <c r="K71" s="16" t="s">
        <v>4</v>
      </c>
      <c r="L71" s="44">
        <f t="shared" si="1"/>
        <v>2009</v>
      </c>
      <c r="M71" s="45"/>
      <c r="N71" s="46">
        <f t="shared" si="2"/>
        <v>2039</v>
      </c>
      <c r="O71" s="46"/>
      <c r="P71" s="47"/>
      <c r="Q71" s="48"/>
      <c r="R71" s="49">
        <f t="shared" si="4"/>
        <v>32174.334000000003</v>
      </c>
      <c r="S71" s="2">
        <v>1</v>
      </c>
      <c r="T71" s="2"/>
    </row>
    <row r="72" spans="1:38">
      <c r="A72">
        <v>61</v>
      </c>
      <c r="B72" s="16">
        <v>46</v>
      </c>
      <c r="C72" s="16">
        <v>21</v>
      </c>
      <c r="D72" s="16" t="s">
        <v>35</v>
      </c>
      <c r="E72" s="16" t="s">
        <v>36</v>
      </c>
      <c r="F72" s="16" t="s">
        <v>22</v>
      </c>
      <c r="G72" s="16">
        <v>1980</v>
      </c>
      <c r="H72" s="16" t="s">
        <v>3</v>
      </c>
      <c r="I72" s="19">
        <v>960.23</v>
      </c>
      <c r="J72" s="16">
        <v>4</v>
      </c>
      <c r="K72" s="16" t="s">
        <v>4</v>
      </c>
      <c r="L72" s="44">
        <f t="shared" si="1"/>
        <v>2010</v>
      </c>
      <c r="M72" s="45"/>
      <c r="N72" s="46">
        <f t="shared" si="2"/>
        <v>2040</v>
      </c>
      <c r="O72" s="46"/>
      <c r="P72" s="47"/>
      <c r="Q72" s="48"/>
      <c r="R72" s="49">
        <f t="shared" si="4"/>
        <v>15555.726000000001</v>
      </c>
      <c r="S72" s="2">
        <v>1</v>
      </c>
      <c r="T72" s="2"/>
    </row>
    <row r="73" spans="1:38">
      <c r="A73">
        <v>87</v>
      </c>
      <c r="B73" s="16">
        <v>72</v>
      </c>
      <c r="C73" s="16">
        <v>21</v>
      </c>
      <c r="D73" s="16" t="s">
        <v>46</v>
      </c>
      <c r="E73" s="16" t="s">
        <v>47</v>
      </c>
      <c r="F73" s="16" t="s">
        <v>48</v>
      </c>
      <c r="G73" s="16">
        <v>1980</v>
      </c>
      <c r="H73" s="16" t="s">
        <v>3</v>
      </c>
      <c r="I73" s="19">
        <v>3631.44</v>
      </c>
      <c r="J73" s="16">
        <v>4</v>
      </c>
      <c r="K73" s="16" t="s">
        <v>4</v>
      </c>
      <c r="L73" s="44">
        <f t="shared" si="1"/>
        <v>2010</v>
      </c>
      <c r="M73" s="45"/>
      <c r="N73" s="46">
        <f t="shared" si="2"/>
        <v>2040</v>
      </c>
      <c r="O73" s="46"/>
      <c r="P73" s="47"/>
      <c r="Q73" s="48"/>
      <c r="R73" s="49">
        <f t="shared" si="4"/>
        <v>58829.328000000009</v>
      </c>
      <c r="S73" s="2">
        <v>1</v>
      </c>
      <c r="T73" s="2"/>
    </row>
    <row r="74" spans="1:38">
      <c r="A74">
        <v>148</v>
      </c>
      <c r="B74" s="16">
        <v>133</v>
      </c>
      <c r="C74" s="16">
        <v>21</v>
      </c>
      <c r="D74" s="16" t="s">
        <v>71</v>
      </c>
      <c r="E74" s="16" t="s">
        <v>51</v>
      </c>
      <c r="F74" s="16" t="s">
        <v>21</v>
      </c>
      <c r="G74" s="16">
        <v>1980</v>
      </c>
      <c r="H74" s="16" t="s">
        <v>3</v>
      </c>
      <c r="I74" s="19">
        <v>3352.68</v>
      </c>
      <c r="J74" s="16">
        <v>4</v>
      </c>
      <c r="K74" s="16" t="s">
        <v>4</v>
      </c>
      <c r="L74" s="44">
        <f t="shared" si="1"/>
        <v>2010</v>
      </c>
      <c r="M74" s="45"/>
      <c r="N74" s="46">
        <f t="shared" si="2"/>
        <v>2040</v>
      </c>
      <c r="O74" s="46"/>
      <c r="P74" s="47"/>
      <c r="Q74" s="48"/>
      <c r="R74" s="49">
        <f t="shared" si="4"/>
        <v>54313.416000000005</v>
      </c>
      <c r="S74" s="2">
        <v>1</v>
      </c>
      <c r="T74" s="2"/>
    </row>
    <row r="75" spans="1:38">
      <c r="A75">
        <v>149</v>
      </c>
      <c r="B75" s="16">
        <v>134</v>
      </c>
      <c r="C75" s="16">
        <v>21</v>
      </c>
      <c r="D75" s="16" t="s">
        <v>71</v>
      </c>
      <c r="E75" s="16" t="s">
        <v>51</v>
      </c>
      <c r="F75" s="16" t="s">
        <v>7</v>
      </c>
      <c r="G75" s="16">
        <v>1980</v>
      </c>
      <c r="H75" s="16" t="s">
        <v>3</v>
      </c>
      <c r="I75" s="19">
        <v>2601.17</v>
      </c>
      <c r="J75" s="16">
        <v>3</v>
      </c>
      <c r="K75" s="16" t="s">
        <v>4</v>
      </c>
      <c r="L75" s="44">
        <f t="shared" si="1"/>
        <v>2010</v>
      </c>
      <c r="M75" s="45"/>
      <c r="N75" s="46">
        <f t="shared" si="2"/>
        <v>2040</v>
      </c>
      <c r="O75" s="46"/>
      <c r="P75" s="47"/>
      <c r="Q75" s="48"/>
      <c r="R75" s="49">
        <f t="shared" si="4"/>
        <v>42138.954000000005</v>
      </c>
      <c r="S75" s="2">
        <v>1</v>
      </c>
      <c r="T75" s="2"/>
    </row>
    <row r="76" spans="1:38">
      <c r="A76">
        <v>152</v>
      </c>
      <c r="B76" s="16">
        <v>137</v>
      </c>
      <c r="C76" s="16">
        <v>21</v>
      </c>
      <c r="D76" s="16" t="s">
        <v>71</v>
      </c>
      <c r="E76" s="16" t="s">
        <v>51</v>
      </c>
      <c r="F76" s="16" t="s">
        <v>56</v>
      </c>
      <c r="G76" s="16">
        <v>1980</v>
      </c>
      <c r="H76" s="16"/>
      <c r="I76" s="19">
        <v>511.84</v>
      </c>
      <c r="J76" s="16">
        <v>2</v>
      </c>
      <c r="K76" s="16" t="s">
        <v>4</v>
      </c>
      <c r="L76" s="44">
        <f t="shared" si="1"/>
        <v>2010</v>
      </c>
      <c r="M76" s="45"/>
      <c r="N76" s="46">
        <f t="shared" si="2"/>
        <v>2040</v>
      </c>
      <c r="O76" s="46"/>
      <c r="P76" s="47"/>
      <c r="Q76" s="48"/>
      <c r="R76" s="49">
        <f t="shared" si="4"/>
        <v>8291.8080000000009</v>
      </c>
      <c r="S76" s="2">
        <v>1</v>
      </c>
      <c r="T76" s="2"/>
    </row>
    <row r="77" spans="1:38">
      <c r="A77">
        <v>154</v>
      </c>
      <c r="B77" s="16">
        <v>139</v>
      </c>
      <c r="C77" s="16">
        <v>21</v>
      </c>
      <c r="D77" s="16" t="s">
        <v>74</v>
      </c>
      <c r="E77" s="16" t="s">
        <v>31</v>
      </c>
      <c r="F77" s="16" t="s">
        <v>8</v>
      </c>
      <c r="G77" s="16">
        <v>1980</v>
      </c>
      <c r="H77" s="16" t="s">
        <v>3</v>
      </c>
      <c r="I77" s="19">
        <v>1742.32</v>
      </c>
      <c r="J77" s="16">
        <v>4</v>
      </c>
      <c r="K77" s="16" t="s">
        <v>4</v>
      </c>
      <c r="L77" s="44">
        <f t="shared" si="1"/>
        <v>2010</v>
      </c>
      <c r="M77" s="45"/>
      <c r="N77" s="46">
        <f t="shared" si="2"/>
        <v>2040</v>
      </c>
      <c r="O77" s="46"/>
      <c r="P77" s="47"/>
      <c r="Q77" s="48"/>
      <c r="R77" s="49">
        <f t="shared" si="4"/>
        <v>28225.584000000003</v>
      </c>
      <c r="S77" s="2">
        <v>1</v>
      </c>
      <c r="T77" s="2"/>
    </row>
    <row r="78" spans="1:38">
      <c r="A78">
        <v>155</v>
      </c>
      <c r="B78" s="16">
        <v>140</v>
      </c>
      <c r="C78" s="16">
        <v>21</v>
      </c>
      <c r="D78" s="16" t="s">
        <v>74</v>
      </c>
      <c r="E78" s="16" t="s">
        <v>31</v>
      </c>
      <c r="F78" s="16" t="s">
        <v>6</v>
      </c>
      <c r="G78" s="16">
        <v>1980</v>
      </c>
      <c r="H78" s="16" t="s">
        <v>3</v>
      </c>
      <c r="I78" s="19">
        <v>2989.92</v>
      </c>
      <c r="J78" s="16"/>
      <c r="K78" s="16" t="s">
        <v>4</v>
      </c>
      <c r="L78" s="44">
        <f t="shared" si="1"/>
        <v>2010</v>
      </c>
      <c r="M78" s="45"/>
      <c r="N78" s="46">
        <f t="shared" si="2"/>
        <v>2040</v>
      </c>
      <c r="O78" s="46"/>
      <c r="P78" s="47"/>
      <c r="Q78" s="48"/>
      <c r="R78" s="49">
        <f t="shared" si="4"/>
        <v>48436.704000000005</v>
      </c>
      <c r="S78" s="2">
        <v>1</v>
      </c>
      <c r="T78" s="2"/>
    </row>
    <row r="79" spans="1:38">
      <c r="A79">
        <v>156</v>
      </c>
      <c r="B79" s="16">
        <v>141</v>
      </c>
      <c r="C79" s="16">
        <v>21</v>
      </c>
      <c r="D79" s="16" t="s">
        <v>74</v>
      </c>
      <c r="E79" s="16" t="s">
        <v>31</v>
      </c>
      <c r="F79" s="16" t="s">
        <v>12</v>
      </c>
      <c r="G79" s="16">
        <v>1980</v>
      </c>
      <c r="H79" s="16"/>
      <c r="I79" s="19">
        <v>58.79</v>
      </c>
      <c r="J79" s="16"/>
      <c r="K79" s="16" t="s">
        <v>13</v>
      </c>
      <c r="L79" s="44">
        <f t="shared" si="1"/>
        <v>2010</v>
      </c>
      <c r="M79" s="45"/>
      <c r="N79" s="46">
        <f t="shared" si="2"/>
        <v>2040</v>
      </c>
      <c r="O79" s="46"/>
      <c r="P79" s="47"/>
      <c r="Q79" s="48"/>
      <c r="R79" s="49">
        <f t="shared" si="4"/>
        <v>952.39800000000002</v>
      </c>
      <c r="S79" s="2">
        <v>1</v>
      </c>
      <c r="T79" s="2"/>
      <c r="AL79" s="3"/>
    </row>
    <row r="80" spans="1:38">
      <c r="A80">
        <v>180</v>
      </c>
      <c r="B80" s="16">
        <v>165</v>
      </c>
      <c r="C80" s="16">
        <v>21</v>
      </c>
      <c r="D80" s="16" t="s">
        <v>80</v>
      </c>
      <c r="E80" s="16" t="s">
        <v>20</v>
      </c>
      <c r="F80" s="16" t="s">
        <v>12</v>
      </c>
      <c r="G80" s="16">
        <v>1980</v>
      </c>
      <c r="H80" s="16"/>
      <c r="I80" s="19">
        <v>60.45</v>
      </c>
      <c r="J80" s="16">
        <v>1</v>
      </c>
      <c r="K80" s="16" t="s">
        <v>13</v>
      </c>
      <c r="L80" s="44">
        <f t="shared" si="1"/>
        <v>2010</v>
      </c>
      <c r="M80" s="45"/>
      <c r="N80" s="46">
        <f t="shared" si="2"/>
        <v>2040</v>
      </c>
      <c r="O80" s="46"/>
      <c r="P80" s="47"/>
      <c r="Q80" s="48"/>
      <c r="R80" s="49">
        <f t="shared" si="4"/>
        <v>979.29000000000019</v>
      </c>
      <c r="S80" s="2">
        <v>1</v>
      </c>
      <c r="T80" s="2"/>
      <c r="AL80" s="3"/>
    </row>
    <row r="81" spans="1:38">
      <c r="A81">
        <v>52</v>
      </c>
      <c r="B81" s="16">
        <v>37</v>
      </c>
      <c r="C81" s="16">
        <v>21</v>
      </c>
      <c r="D81" s="16" t="s">
        <v>30</v>
      </c>
      <c r="E81" s="16" t="s">
        <v>31</v>
      </c>
      <c r="F81" s="16" t="s">
        <v>9</v>
      </c>
      <c r="G81" s="16">
        <v>1981</v>
      </c>
      <c r="H81" s="16" t="s">
        <v>3</v>
      </c>
      <c r="I81" s="19">
        <v>989.73</v>
      </c>
      <c r="J81" s="16">
        <v>2</v>
      </c>
      <c r="K81" s="16" t="s">
        <v>10</v>
      </c>
      <c r="L81" s="44">
        <f t="shared" si="1"/>
        <v>2011</v>
      </c>
      <c r="M81" s="45"/>
      <c r="N81" s="46">
        <f t="shared" si="2"/>
        <v>2041</v>
      </c>
      <c r="O81" s="46"/>
      <c r="P81" s="47"/>
      <c r="Q81" s="48"/>
      <c r="R81" s="49">
        <f t="shared" si="4"/>
        <v>16033.626</v>
      </c>
      <c r="S81" s="2">
        <v>1</v>
      </c>
      <c r="T81" s="2"/>
    </row>
    <row r="82" spans="1:38">
      <c r="A82">
        <v>62</v>
      </c>
      <c r="B82" s="16">
        <v>47</v>
      </c>
      <c r="C82" s="16">
        <v>21</v>
      </c>
      <c r="D82" s="16" t="s">
        <v>35</v>
      </c>
      <c r="E82" s="16" t="s">
        <v>36</v>
      </c>
      <c r="F82" s="16" t="s">
        <v>9</v>
      </c>
      <c r="G82" s="16">
        <v>1981</v>
      </c>
      <c r="H82" s="16" t="s">
        <v>3</v>
      </c>
      <c r="I82" s="19">
        <v>932.59</v>
      </c>
      <c r="J82" s="16">
        <v>2</v>
      </c>
      <c r="K82" s="16" t="s">
        <v>10</v>
      </c>
      <c r="L82" s="44">
        <f t="shared" si="1"/>
        <v>2011</v>
      </c>
      <c r="M82" s="45"/>
      <c r="N82" s="46">
        <f t="shared" si="2"/>
        <v>2041</v>
      </c>
      <c r="O82" s="46"/>
      <c r="P82" s="47"/>
      <c r="Q82" s="48"/>
      <c r="R82" s="49">
        <f t="shared" si="4"/>
        <v>15107.958000000002</v>
      </c>
      <c r="S82" s="2">
        <v>1</v>
      </c>
      <c r="T82" s="2"/>
    </row>
    <row r="83" spans="1:38">
      <c r="A83">
        <v>70</v>
      </c>
      <c r="B83" s="16">
        <v>55</v>
      </c>
      <c r="C83" s="16">
        <v>21</v>
      </c>
      <c r="D83" s="16" t="s">
        <v>39</v>
      </c>
      <c r="E83" s="16" t="s">
        <v>40</v>
      </c>
      <c r="F83" s="16" t="s">
        <v>7</v>
      </c>
      <c r="G83" s="16">
        <v>1981</v>
      </c>
      <c r="H83" s="16" t="s">
        <v>3</v>
      </c>
      <c r="I83" s="19">
        <v>3211.22</v>
      </c>
      <c r="J83" s="16">
        <v>4</v>
      </c>
      <c r="K83" s="16" t="s">
        <v>4</v>
      </c>
      <c r="L83" s="44">
        <f t="shared" si="1"/>
        <v>2011</v>
      </c>
      <c r="M83" s="45"/>
      <c r="N83" s="46">
        <f t="shared" si="2"/>
        <v>2041</v>
      </c>
      <c r="O83" s="46"/>
      <c r="P83" s="47"/>
      <c r="Q83" s="48"/>
      <c r="R83" s="49">
        <f t="shared" si="4"/>
        <v>52021.763999999996</v>
      </c>
      <c r="S83" s="2">
        <v>1</v>
      </c>
      <c r="T83" s="2"/>
      <c r="AL83" s="3"/>
    </row>
    <row r="84" spans="1:38">
      <c r="A84">
        <v>81</v>
      </c>
      <c r="B84" s="16">
        <v>66</v>
      </c>
      <c r="C84" s="16">
        <v>21</v>
      </c>
      <c r="D84" s="16" t="s">
        <v>43</v>
      </c>
      <c r="E84" s="16" t="s">
        <v>44</v>
      </c>
      <c r="F84" s="16" t="s">
        <v>9</v>
      </c>
      <c r="G84" s="16">
        <v>1981</v>
      </c>
      <c r="H84" s="16" t="s">
        <v>3</v>
      </c>
      <c r="I84" s="19">
        <v>993.33</v>
      </c>
      <c r="J84" s="16">
        <v>1</v>
      </c>
      <c r="K84" s="16" t="s">
        <v>4</v>
      </c>
      <c r="L84" s="44">
        <f t="shared" si="1"/>
        <v>2011</v>
      </c>
      <c r="M84" s="45"/>
      <c r="N84" s="46">
        <f t="shared" si="2"/>
        <v>2041</v>
      </c>
      <c r="O84" s="46"/>
      <c r="P84" s="47"/>
      <c r="Q84" s="48"/>
      <c r="R84" s="49">
        <f t="shared" si="4"/>
        <v>16091.946000000004</v>
      </c>
      <c r="S84" s="2">
        <v>1</v>
      </c>
      <c r="T84" s="2"/>
    </row>
    <row r="85" spans="1:38">
      <c r="A85">
        <v>88</v>
      </c>
      <c r="B85" s="16">
        <v>73</v>
      </c>
      <c r="C85" s="16">
        <v>21</v>
      </c>
      <c r="D85" s="16" t="s">
        <v>46</v>
      </c>
      <c r="E85" s="16" t="s">
        <v>47</v>
      </c>
      <c r="F85" s="16" t="s">
        <v>9</v>
      </c>
      <c r="G85" s="16">
        <v>1981</v>
      </c>
      <c r="H85" s="16" t="s">
        <v>3</v>
      </c>
      <c r="I85" s="19">
        <v>949.83</v>
      </c>
      <c r="J85" s="16">
        <v>2</v>
      </c>
      <c r="K85" s="16" t="s">
        <v>10</v>
      </c>
      <c r="L85" s="44">
        <f t="shared" si="1"/>
        <v>2011</v>
      </c>
      <c r="M85" s="45"/>
      <c r="N85" s="46">
        <f t="shared" si="2"/>
        <v>2041</v>
      </c>
      <c r="O85" s="46"/>
      <c r="P85" s="47"/>
      <c r="Q85" s="48"/>
      <c r="R85" s="49">
        <f t="shared" si="4"/>
        <v>15387.246000000001</v>
      </c>
      <c r="S85" s="2">
        <v>1</v>
      </c>
      <c r="T85" s="2"/>
    </row>
    <row r="86" spans="1:38">
      <c r="A86">
        <v>97</v>
      </c>
      <c r="B86" s="16">
        <v>82</v>
      </c>
      <c r="C86" s="16">
        <v>21</v>
      </c>
      <c r="D86" s="16" t="s">
        <v>50</v>
      </c>
      <c r="E86" s="16" t="s">
        <v>51</v>
      </c>
      <c r="F86" s="16" t="s">
        <v>9</v>
      </c>
      <c r="G86" s="16">
        <v>1981</v>
      </c>
      <c r="H86" s="16" t="s">
        <v>3</v>
      </c>
      <c r="I86" s="19">
        <v>881.41</v>
      </c>
      <c r="J86" s="16">
        <v>2</v>
      </c>
      <c r="K86" s="16" t="s">
        <v>4</v>
      </c>
      <c r="L86" s="44">
        <f t="shared" si="1"/>
        <v>2011</v>
      </c>
      <c r="M86" s="45"/>
      <c r="N86" s="46">
        <f t="shared" si="2"/>
        <v>2041</v>
      </c>
      <c r="O86" s="46"/>
      <c r="P86" s="47"/>
      <c r="Q86" s="48"/>
      <c r="R86" s="49">
        <f t="shared" si="4"/>
        <v>14278.842000000001</v>
      </c>
      <c r="S86" s="2">
        <v>1</v>
      </c>
      <c r="T86" s="2"/>
    </row>
    <row r="87" spans="1:38">
      <c r="A87">
        <v>114</v>
      </c>
      <c r="B87" s="16">
        <v>99</v>
      </c>
      <c r="C87" s="16">
        <v>21</v>
      </c>
      <c r="D87" s="16" t="s">
        <v>59</v>
      </c>
      <c r="E87" s="16" t="s">
        <v>60</v>
      </c>
      <c r="F87" s="16" t="s">
        <v>9</v>
      </c>
      <c r="G87" s="16">
        <v>1981</v>
      </c>
      <c r="H87" s="16" t="s">
        <v>3</v>
      </c>
      <c r="I87" s="19">
        <v>906.39</v>
      </c>
      <c r="J87" s="16">
        <v>2</v>
      </c>
      <c r="K87" s="16" t="s">
        <v>4</v>
      </c>
      <c r="L87" s="44">
        <f t="shared" si="1"/>
        <v>2011</v>
      </c>
      <c r="M87" s="45"/>
      <c r="N87" s="46">
        <f t="shared" si="2"/>
        <v>2041</v>
      </c>
      <c r="O87" s="46"/>
      <c r="P87" s="47"/>
      <c r="Q87" s="48"/>
      <c r="R87" s="49">
        <f t="shared" si="4"/>
        <v>14683.518</v>
      </c>
      <c r="S87" s="2">
        <v>1</v>
      </c>
      <c r="T87" s="2"/>
    </row>
    <row r="88" spans="1:38">
      <c r="A88">
        <v>120</v>
      </c>
      <c r="B88" s="16">
        <v>105</v>
      </c>
      <c r="C88" s="16">
        <v>21</v>
      </c>
      <c r="D88" s="16" t="s">
        <v>61</v>
      </c>
      <c r="E88" s="16" t="s">
        <v>51</v>
      </c>
      <c r="F88" s="16" t="s">
        <v>9</v>
      </c>
      <c r="G88" s="16">
        <v>1981</v>
      </c>
      <c r="H88" s="16" t="s">
        <v>3</v>
      </c>
      <c r="I88" s="19">
        <v>933.69</v>
      </c>
      <c r="J88" s="16">
        <v>2</v>
      </c>
      <c r="K88" s="16" t="s">
        <v>10</v>
      </c>
      <c r="L88" s="44">
        <f t="shared" si="1"/>
        <v>2011</v>
      </c>
      <c r="M88" s="45"/>
      <c r="N88" s="46">
        <f t="shared" si="2"/>
        <v>2041</v>
      </c>
      <c r="O88" s="46"/>
      <c r="P88" s="47"/>
      <c r="Q88" s="48"/>
      <c r="R88" s="49">
        <f t="shared" si="4"/>
        <v>15125.778000000002</v>
      </c>
      <c r="S88" s="2">
        <v>1</v>
      </c>
      <c r="T88" s="2"/>
    </row>
    <row r="89" spans="1:38">
      <c r="A89">
        <v>127</v>
      </c>
      <c r="B89" s="16">
        <v>112</v>
      </c>
      <c r="C89" s="16">
        <v>21</v>
      </c>
      <c r="D89" s="16" t="s">
        <v>65</v>
      </c>
      <c r="E89" s="16" t="s">
        <v>64</v>
      </c>
      <c r="F89" s="16" t="s">
        <v>7</v>
      </c>
      <c r="G89" s="16">
        <v>1981</v>
      </c>
      <c r="H89" s="16" t="s">
        <v>3</v>
      </c>
      <c r="I89" s="19">
        <v>969.4</v>
      </c>
      <c r="J89" s="16">
        <v>4</v>
      </c>
      <c r="K89" s="16" t="s">
        <v>4</v>
      </c>
      <c r="L89" s="44">
        <f t="shared" ref="L89:L152" si="5">G89+30</f>
        <v>2011</v>
      </c>
      <c r="M89" s="45"/>
      <c r="N89" s="46">
        <f t="shared" ref="N89:N152" si="6">G89+60</f>
        <v>2041</v>
      </c>
      <c r="O89" s="46"/>
      <c r="P89" s="47"/>
      <c r="Q89" s="48"/>
      <c r="R89" s="49">
        <f t="shared" si="4"/>
        <v>15704.28</v>
      </c>
      <c r="S89" s="2">
        <v>1</v>
      </c>
      <c r="T89" s="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8">
      <c r="A90">
        <v>128</v>
      </c>
      <c r="B90" s="16">
        <v>113</v>
      </c>
      <c r="C90" s="16">
        <v>21</v>
      </c>
      <c r="D90" s="16" t="s">
        <v>65</v>
      </c>
      <c r="E90" s="16" t="s">
        <v>64</v>
      </c>
      <c r="F90" s="16" t="s">
        <v>66</v>
      </c>
      <c r="G90" s="16">
        <v>1981</v>
      </c>
      <c r="H90" s="16" t="s">
        <v>3</v>
      </c>
      <c r="I90" s="19">
        <v>1905.23</v>
      </c>
      <c r="J90" s="16">
        <v>2</v>
      </c>
      <c r="K90" s="16" t="s">
        <v>4</v>
      </c>
      <c r="L90" s="44">
        <f t="shared" si="5"/>
        <v>2011</v>
      </c>
      <c r="M90" s="45"/>
      <c r="N90" s="46">
        <f t="shared" si="6"/>
        <v>2041</v>
      </c>
      <c r="O90" s="46"/>
      <c r="P90" s="47"/>
      <c r="Q90" s="48"/>
      <c r="R90" s="49">
        <f t="shared" si="4"/>
        <v>30864.726000000002</v>
      </c>
      <c r="S90" s="2">
        <v>1</v>
      </c>
      <c r="T90" s="2"/>
    </row>
    <row r="91" spans="1:38">
      <c r="A91">
        <v>20</v>
      </c>
      <c r="B91" s="16">
        <v>5</v>
      </c>
      <c r="C91" s="16">
        <v>21</v>
      </c>
      <c r="D91" s="16" t="s">
        <v>5</v>
      </c>
      <c r="E91" s="16" t="s">
        <v>1</v>
      </c>
      <c r="F91" s="16" t="s">
        <v>8</v>
      </c>
      <c r="G91" s="16">
        <v>1982</v>
      </c>
      <c r="H91" s="16" t="s">
        <v>3</v>
      </c>
      <c r="I91" s="19">
        <v>2352.96</v>
      </c>
      <c r="J91" s="16">
        <v>4</v>
      </c>
      <c r="K91" s="16" t="s">
        <v>4</v>
      </c>
      <c r="L91" s="44">
        <f t="shared" si="5"/>
        <v>2012</v>
      </c>
      <c r="M91" s="45"/>
      <c r="N91" s="46">
        <f t="shared" si="6"/>
        <v>2042</v>
      </c>
      <c r="O91" s="46"/>
      <c r="P91" s="47"/>
      <c r="Q91" s="48"/>
      <c r="R91" s="49">
        <f t="shared" ref="R91:R122" si="7">I91*N$7*M$11</f>
        <v>38117.952000000005</v>
      </c>
      <c r="S91" s="2">
        <v>1</v>
      </c>
      <c r="T91" s="2"/>
    </row>
    <row r="92" spans="1:38">
      <c r="A92">
        <v>43</v>
      </c>
      <c r="B92" s="16">
        <v>28</v>
      </c>
      <c r="C92" s="16">
        <v>21</v>
      </c>
      <c r="D92" s="16" t="s">
        <v>27</v>
      </c>
      <c r="E92" s="16" t="s">
        <v>28</v>
      </c>
      <c r="F92" s="16" t="s">
        <v>12</v>
      </c>
      <c r="G92" s="16">
        <v>1982</v>
      </c>
      <c r="H92" s="16"/>
      <c r="I92" s="19">
        <v>64.8</v>
      </c>
      <c r="J92" s="16">
        <v>1</v>
      </c>
      <c r="K92" s="16" t="s">
        <v>25</v>
      </c>
      <c r="L92" s="44">
        <f t="shared" si="5"/>
        <v>2012</v>
      </c>
      <c r="M92" s="45"/>
      <c r="N92" s="46">
        <f t="shared" si="6"/>
        <v>2042</v>
      </c>
      <c r="O92" s="46"/>
      <c r="P92" s="47"/>
      <c r="Q92" s="48"/>
      <c r="R92" s="49">
        <f t="shared" si="7"/>
        <v>1049.76</v>
      </c>
      <c r="S92" s="2">
        <v>1</v>
      </c>
      <c r="T92" s="2"/>
    </row>
    <row r="93" spans="1:38">
      <c r="A93">
        <v>45</v>
      </c>
      <c r="B93" s="16">
        <v>30</v>
      </c>
      <c r="C93" s="16">
        <v>21</v>
      </c>
      <c r="D93" s="16" t="s">
        <v>27</v>
      </c>
      <c r="E93" s="16" t="s">
        <v>28</v>
      </c>
      <c r="F93" s="16" t="s">
        <v>9</v>
      </c>
      <c r="G93" s="16">
        <v>1982</v>
      </c>
      <c r="H93" s="16" t="s">
        <v>3</v>
      </c>
      <c r="I93" s="19">
        <v>1212.71</v>
      </c>
      <c r="J93" s="16">
        <v>2</v>
      </c>
      <c r="K93" s="16" t="s">
        <v>10</v>
      </c>
      <c r="L93" s="44">
        <f t="shared" si="5"/>
        <v>2012</v>
      </c>
      <c r="M93" s="45"/>
      <c r="N93" s="46">
        <f t="shared" si="6"/>
        <v>2042</v>
      </c>
      <c r="O93" s="46"/>
      <c r="P93" s="47"/>
      <c r="Q93" s="48"/>
      <c r="R93" s="49">
        <f t="shared" si="7"/>
        <v>19645.902000000002</v>
      </c>
      <c r="S93" s="2">
        <v>1</v>
      </c>
      <c r="T93" s="2"/>
    </row>
    <row r="94" spans="1:38">
      <c r="A94">
        <v>135</v>
      </c>
      <c r="B94" s="16">
        <v>120</v>
      </c>
      <c r="C94" s="16">
        <v>21</v>
      </c>
      <c r="D94" s="16" t="s">
        <v>68</v>
      </c>
      <c r="E94" s="16" t="s">
        <v>40</v>
      </c>
      <c r="F94" s="16" t="s">
        <v>9</v>
      </c>
      <c r="G94" s="16">
        <v>1982</v>
      </c>
      <c r="H94" s="16" t="s">
        <v>3</v>
      </c>
      <c r="I94" s="19">
        <v>987.95</v>
      </c>
      <c r="J94" s="16">
        <v>2</v>
      </c>
      <c r="K94" s="16" t="s">
        <v>10</v>
      </c>
      <c r="L94" s="44">
        <f t="shared" si="5"/>
        <v>2012</v>
      </c>
      <c r="M94" s="45"/>
      <c r="N94" s="46">
        <f t="shared" si="6"/>
        <v>2042</v>
      </c>
      <c r="O94" s="46"/>
      <c r="P94" s="47"/>
      <c r="Q94" s="48"/>
      <c r="R94" s="49">
        <f t="shared" si="7"/>
        <v>16004.79</v>
      </c>
      <c r="S94" s="2">
        <v>1</v>
      </c>
      <c r="T94" s="2"/>
    </row>
    <row r="95" spans="1:38">
      <c r="A95">
        <v>142</v>
      </c>
      <c r="B95" s="16">
        <v>127</v>
      </c>
      <c r="C95" s="16">
        <v>21</v>
      </c>
      <c r="D95" s="16" t="s">
        <v>69</v>
      </c>
      <c r="E95" s="16" t="s">
        <v>31</v>
      </c>
      <c r="F95" s="16" t="s">
        <v>9</v>
      </c>
      <c r="G95" s="16">
        <v>1982</v>
      </c>
      <c r="H95" s="16" t="s">
        <v>3</v>
      </c>
      <c r="I95" s="19">
        <v>1072</v>
      </c>
      <c r="J95" s="16">
        <v>2</v>
      </c>
      <c r="K95" s="16" t="s">
        <v>10</v>
      </c>
      <c r="L95" s="44">
        <f t="shared" si="5"/>
        <v>2012</v>
      </c>
      <c r="M95" s="45"/>
      <c r="N95" s="46">
        <f t="shared" si="6"/>
        <v>2042</v>
      </c>
      <c r="O95" s="46"/>
      <c r="P95" s="47"/>
      <c r="Q95" s="48"/>
      <c r="R95" s="49">
        <f t="shared" si="7"/>
        <v>17366.400000000001</v>
      </c>
      <c r="S95" s="2">
        <v>1</v>
      </c>
      <c r="T95" s="2"/>
    </row>
    <row r="96" spans="1:38">
      <c r="A96">
        <v>157</v>
      </c>
      <c r="B96" s="16">
        <v>142</v>
      </c>
      <c r="C96" s="16">
        <v>21</v>
      </c>
      <c r="D96" s="16" t="s">
        <v>74</v>
      </c>
      <c r="E96" s="16" t="s">
        <v>31</v>
      </c>
      <c r="F96" s="16" t="s">
        <v>9</v>
      </c>
      <c r="G96" s="16">
        <v>1982</v>
      </c>
      <c r="H96" s="16" t="s">
        <v>3</v>
      </c>
      <c r="I96" s="19">
        <v>946.63</v>
      </c>
      <c r="J96" s="16">
        <v>4</v>
      </c>
      <c r="K96" s="16" t="s">
        <v>10</v>
      </c>
      <c r="L96" s="44">
        <f t="shared" si="5"/>
        <v>2012</v>
      </c>
      <c r="M96" s="45"/>
      <c r="N96" s="46">
        <f t="shared" si="6"/>
        <v>2042</v>
      </c>
      <c r="O96" s="46"/>
      <c r="P96" s="47"/>
      <c r="Q96" s="48"/>
      <c r="R96" s="49">
        <f t="shared" si="7"/>
        <v>15335.406000000003</v>
      </c>
      <c r="S96" s="2">
        <v>1</v>
      </c>
      <c r="T96" s="2"/>
    </row>
    <row r="97" spans="1:20">
      <c r="A97">
        <v>26</v>
      </c>
      <c r="B97" s="16">
        <v>11</v>
      </c>
      <c r="C97" s="16">
        <v>21</v>
      </c>
      <c r="D97" s="16" t="s">
        <v>5</v>
      </c>
      <c r="E97" s="16" t="s">
        <v>1</v>
      </c>
      <c r="F97" s="16" t="s">
        <v>16</v>
      </c>
      <c r="G97" s="16">
        <v>1983</v>
      </c>
      <c r="H97" s="16"/>
      <c r="I97" s="19">
        <v>8.1</v>
      </c>
      <c r="J97" s="16"/>
      <c r="K97" s="16" t="s">
        <v>4</v>
      </c>
      <c r="L97" s="44">
        <f t="shared" si="5"/>
        <v>2013</v>
      </c>
      <c r="M97" s="45"/>
      <c r="N97" s="46">
        <f t="shared" si="6"/>
        <v>2043</v>
      </c>
      <c r="O97" s="46"/>
      <c r="P97" s="47"/>
      <c r="Q97" s="48"/>
      <c r="R97" s="49">
        <f t="shared" si="7"/>
        <v>131.22</v>
      </c>
      <c r="S97" s="2">
        <v>1</v>
      </c>
      <c r="T97" s="2"/>
    </row>
    <row r="98" spans="1:20">
      <c r="A98">
        <v>33</v>
      </c>
      <c r="B98" s="16">
        <v>18</v>
      </c>
      <c r="C98" s="16">
        <v>21</v>
      </c>
      <c r="D98" s="16" t="s">
        <v>19</v>
      </c>
      <c r="E98" s="16" t="s">
        <v>20</v>
      </c>
      <c r="F98" s="16" t="s">
        <v>9</v>
      </c>
      <c r="G98" s="16">
        <v>1983</v>
      </c>
      <c r="H98" s="16" t="s">
        <v>3</v>
      </c>
      <c r="I98" s="19">
        <v>1042.77</v>
      </c>
      <c r="J98" s="16">
        <v>2</v>
      </c>
      <c r="K98" s="16" t="s">
        <v>10</v>
      </c>
      <c r="L98" s="44">
        <f t="shared" si="5"/>
        <v>2013</v>
      </c>
      <c r="M98" s="45"/>
      <c r="N98" s="46">
        <f t="shared" si="6"/>
        <v>2043</v>
      </c>
      <c r="O98" s="46"/>
      <c r="P98" s="47"/>
      <c r="Q98" s="48"/>
      <c r="R98" s="49">
        <f t="shared" si="7"/>
        <v>16892.874000000003</v>
      </c>
      <c r="S98" s="2">
        <v>1</v>
      </c>
      <c r="T98" s="2"/>
    </row>
    <row r="99" spans="1:20">
      <c r="A99">
        <v>37</v>
      </c>
      <c r="B99" s="16">
        <v>22</v>
      </c>
      <c r="C99" s="16">
        <v>21</v>
      </c>
      <c r="D99" s="16" t="s">
        <v>19</v>
      </c>
      <c r="E99" s="16" t="s">
        <v>20</v>
      </c>
      <c r="F99" s="16" t="s">
        <v>24</v>
      </c>
      <c r="G99" s="16">
        <v>1983</v>
      </c>
      <c r="H99" s="16"/>
      <c r="I99" s="19">
        <v>17.600000000000001</v>
      </c>
      <c r="J99" s="16"/>
      <c r="K99" s="16" t="s">
        <v>25</v>
      </c>
      <c r="L99" s="44">
        <f t="shared" si="5"/>
        <v>2013</v>
      </c>
      <c r="M99" s="45"/>
      <c r="N99" s="46">
        <f t="shared" si="6"/>
        <v>2043</v>
      </c>
      <c r="O99" s="46"/>
      <c r="P99" s="47"/>
      <c r="Q99" s="48"/>
      <c r="R99" s="49">
        <f t="shared" si="7"/>
        <v>285.12000000000006</v>
      </c>
      <c r="S99" s="2">
        <v>1</v>
      </c>
      <c r="T99" s="2"/>
    </row>
    <row r="100" spans="1:20">
      <c r="A100">
        <v>89</v>
      </c>
      <c r="B100" s="16">
        <v>74</v>
      </c>
      <c r="C100" s="16">
        <v>21</v>
      </c>
      <c r="D100" s="16" t="s">
        <v>46</v>
      </c>
      <c r="E100" s="16" t="s">
        <v>47</v>
      </c>
      <c r="F100" s="16" t="s">
        <v>15</v>
      </c>
      <c r="G100" s="16">
        <v>1983</v>
      </c>
      <c r="H100" s="16"/>
      <c r="I100" s="19">
        <v>24.75</v>
      </c>
      <c r="J100" s="16"/>
      <c r="K100" s="16" t="s">
        <v>25</v>
      </c>
      <c r="L100" s="44">
        <f t="shared" si="5"/>
        <v>2013</v>
      </c>
      <c r="M100" s="45"/>
      <c r="N100" s="46">
        <f t="shared" si="6"/>
        <v>2043</v>
      </c>
      <c r="O100" s="46"/>
      <c r="P100" s="47"/>
      <c r="Q100" s="48"/>
      <c r="R100" s="49">
        <f t="shared" si="7"/>
        <v>400.95000000000005</v>
      </c>
      <c r="S100" s="2">
        <v>1</v>
      </c>
      <c r="T100" s="2"/>
    </row>
    <row r="101" spans="1:20">
      <c r="A101">
        <v>150</v>
      </c>
      <c r="B101" s="16">
        <v>135</v>
      </c>
      <c r="C101" s="16">
        <v>21</v>
      </c>
      <c r="D101" s="16" t="s">
        <v>71</v>
      </c>
      <c r="E101" s="16" t="s">
        <v>51</v>
      </c>
      <c r="F101" s="16" t="s">
        <v>6</v>
      </c>
      <c r="G101" s="16">
        <v>1983</v>
      </c>
      <c r="H101" s="16" t="s">
        <v>3</v>
      </c>
      <c r="I101" s="19">
        <v>1265.8</v>
      </c>
      <c r="J101" s="16">
        <v>4</v>
      </c>
      <c r="K101" s="16" t="s">
        <v>4</v>
      </c>
      <c r="L101" s="44">
        <f t="shared" si="5"/>
        <v>2013</v>
      </c>
      <c r="M101" s="45"/>
      <c r="N101" s="46">
        <f t="shared" si="6"/>
        <v>2043</v>
      </c>
      <c r="O101" s="46"/>
      <c r="P101" s="47"/>
      <c r="Q101" s="48"/>
      <c r="R101" s="49">
        <f t="shared" si="7"/>
        <v>20505.960000000003</v>
      </c>
      <c r="S101" s="2">
        <v>1</v>
      </c>
      <c r="T101" s="2"/>
    </row>
    <row r="102" spans="1:20">
      <c r="A102">
        <v>165</v>
      </c>
      <c r="B102" s="16">
        <v>150</v>
      </c>
      <c r="C102" s="16">
        <v>21</v>
      </c>
      <c r="D102" s="16" t="s">
        <v>77</v>
      </c>
      <c r="E102" s="16" t="s">
        <v>44</v>
      </c>
      <c r="F102" s="16" t="s">
        <v>8</v>
      </c>
      <c r="G102" s="16">
        <v>1983</v>
      </c>
      <c r="H102" s="16" t="s">
        <v>3</v>
      </c>
      <c r="I102" s="19">
        <v>3141.94</v>
      </c>
      <c r="J102" s="16">
        <v>4</v>
      </c>
      <c r="K102" s="16" t="s">
        <v>4</v>
      </c>
      <c r="L102" s="44">
        <f t="shared" si="5"/>
        <v>2013</v>
      </c>
      <c r="M102" s="45"/>
      <c r="N102" s="46">
        <f t="shared" si="6"/>
        <v>2043</v>
      </c>
      <c r="O102" s="46"/>
      <c r="P102" s="47"/>
      <c r="Q102" s="48"/>
      <c r="R102" s="49">
        <f t="shared" si="7"/>
        <v>50899.428000000007</v>
      </c>
      <c r="S102" s="2">
        <v>1</v>
      </c>
      <c r="T102" s="2"/>
    </row>
    <row r="103" spans="1:20">
      <c r="A103">
        <v>166</v>
      </c>
      <c r="B103" s="16">
        <v>151</v>
      </c>
      <c r="C103" s="16">
        <v>21</v>
      </c>
      <c r="D103" s="16" t="s">
        <v>77</v>
      </c>
      <c r="E103" s="16" t="s">
        <v>44</v>
      </c>
      <c r="F103" s="16" t="s">
        <v>6</v>
      </c>
      <c r="G103" s="16">
        <v>1983</v>
      </c>
      <c r="H103" s="16" t="s">
        <v>3</v>
      </c>
      <c r="I103" s="19">
        <v>1327.26</v>
      </c>
      <c r="J103" s="16">
        <v>3</v>
      </c>
      <c r="K103" s="16" t="s">
        <v>4</v>
      </c>
      <c r="L103" s="44">
        <f t="shared" si="5"/>
        <v>2013</v>
      </c>
      <c r="M103" s="45"/>
      <c r="N103" s="46">
        <f t="shared" si="6"/>
        <v>2043</v>
      </c>
      <c r="O103" s="46"/>
      <c r="P103" s="47"/>
      <c r="Q103" s="48"/>
      <c r="R103" s="49">
        <f t="shared" si="7"/>
        <v>21501.612000000001</v>
      </c>
      <c r="S103" s="2">
        <v>1</v>
      </c>
      <c r="T103" s="2"/>
    </row>
    <row r="104" spans="1:20">
      <c r="A104">
        <v>167</v>
      </c>
      <c r="B104" s="16">
        <v>152</v>
      </c>
      <c r="C104" s="16">
        <v>21</v>
      </c>
      <c r="D104" s="16" t="s">
        <v>77</v>
      </c>
      <c r="E104" s="16" t="s">
        <v>44</v>
      </c>
      <c r="F104" s="16" t="s">
        <v>66</v>
      </c>
      <c r="G104" s="16">
        <v>1983</v>
      </c>
      <c r="H104" s="16" t="s">
        <v>3</v>
      </c>
      <c r="I104" s="19">
        <v>1880.38</v>
      </c>
      <c r="J104" s="16">
        <v>2</v>
      </c>
      <c r="K104" s="16" t="s">
        <v>4</v>
      </c>
      <c r="L104" s="44">
        <f t="shared" si="5"/>
        <v>2013</v>
      </c>
      <c r="M104" s="45"/>
      <c r="N104" s="46">
        <f t="shared" si="6"/>
        <v>2043</v>
      </c>
      <c r="O104" s="46"/>
      <c r="P104" s="47"/>
      <c r="Q104" s="48"/>
      <c r="R104" s="49">
        <f t="shared" si="7"/>
        <v>30462.156000000003</v>
      </c>
      <c r="S104" s="2">
        <v>1</v>
      </c>
      <c r="T104" s="2"/>
    </row>
    <row r="105" spans="1:20">
      <c r="A105">
        <v>95</v>
      </c>
      <c r="B105" s="16">
        <v>80</v>
      </c>
      <c r="C105" s="16">
        <v>21</v>
      </c>
      <c r="D105" s="16" t="s">
        <v>50</v>
      </c>
      <c r="E105" s="16" t="s">
        <v>51</v>
      </c>
      <c r="F105" s="16" t="s">
        <v>7</v>
      </c>
      <c r="G105" s="16">
        <v>1984</v>
      </c>
      <c r="H105" s="16" t="s">
        <v>3</v>
      </c>
      <c r="I105" s="19">
        <v>1843.89</v>
      </c>
      <c r="J105" s="16">
        <v>4</v>
      </c>
      <c r="K105" s="16" t="s">
        <v>4</v>
      </c>
      <c r="L105" s="44">
        <f t="shared" si="5"/>
        <v>2014</v>
      </c>
      <c r="M105" s="45"/>
      <c r="N105" s="46">
        <f t="shared" si="6"/>
        <v>2044</v>
      </c>
      <c r="O105" s="46"/>
      <c r="P105" s="47"/>
      <c r="Q105" s="48"/>
      <c r="R105" s="49">
        <f t="shared" si="7"/>
        <v>29871.018000000004</v>
      </c>
      <c r="S105" s="2">
        <v>1</v>
      </c>
      <c r="T105" s="2"/>
    </row>
    <row r="106" spans="1:20">
      <c r="A106">
        <v>169</v>
      </c>
      <c r="B106" s="16">
        <v>154</v>
      </c>
      <c r="C106" s="16">
        <v>21</v>
      </c>
      <c r="D106" s="16" t="s">
        <v>77</v>
      </c>
      <c r="E106" s="16" t="s">
        <v>44</v>
      </c>
      <c r="F106" s="16" t="s">
        <v>12</v>
      </c>
      <c r="G106" s="16">
        <v>1984</v>
      </c>
      <c r="H106" s="16"/>
      <c r="I106" s="19">
        <v>66.19</v>
      </c>
      <c r="J106" s="16">
        <v>1</v>
      </c>
      <c r="K106" s="16" t="s">
        <v>25</v>
      </c>
      <c r="L106" s="44">
        <f t="shared" si="5"/>
        <v>2014</v>
      </c>
      <c r="M106" s="45"/>
      <c r="N106" s="46">
        <f t="shared" si="6"/>
        <v>2044</v>
      </c>
      <c r="O106" s="46"/>
      <c r="P106" s="47"/>
      <c r="Q106" s="48"/>
      <c r="R106" s="49">
        <f t="shared" si="7"/>
        <v>1072.278</v>
      </c>
      <c r="S106" s="2">
        <v>1</v>
      </c>
      <c r="T106" s="2"/>
    </row>
    <row r="107" spans="1:20">
      <c r="A107">
        <v>171</v>
      </c>
      <c r="B107" s="16">
        <v>156</v>
      </c>
      <c r="C107" s="16">
        <v>21</v>
      </c>
      <c r="D107" s="16" t="s">
        <v>78</v>
      </c>
      <c r="E107" s="16" t="s">
        <v>79</v>
      </c>
      <c r="F107" s="16" t="s">
        <v>8</v>
      </c>
      <c r="G107" s="16">
        <v>1984</v>
      </c>
      <c r="H107" s="16" t="s">
        <v>3</v>
      </c>
      <c r="I107" s="19">
        <v>1540.97</v>
      </c>
      <c r="J107" s="16">
        <v>4</v>
      </c>
      <c r="K107" s="16" t="s">
        <v>4</v>
      </c>
      <c r="L107" s="44">
        <f t="shared" si="5"/>
        <v>2014</v>
      </c>
      <c r="M107" s="45"/>
      <c r="N107" s="46">
        <f t="shared" si="6"/>
        <v>2044</v>
      </c>
      <c r="O107" s="46"/>
      <c r="P107" s="47"/>
      <c r="Q107" s="48"/>
      <c r="R107" s="49">
        <f t="shared" si="7"/>
        <v>24963.714000000004</v>
      </c>
      <c r="S107" s="2">
        <v>1</v>
      </c>
      <c r="T107" s="2"/>
    </row>
    <row r="108" spans="1:20">
      <c r="A108">
        <v>172</v>
      </c>
      <c r="B108" s="16">
        <v>157</v>
      </c>
      <c r="C108" s="16">
        <v>21</v>
      </c>
      <c r="D108" s="16" t="s">
        <v>78</v>
      </c>
      <c r="E108" s="16" t="s">
        <v>79</v>
      </c>
      <c r="F108" s="16" t="s">
        <v>22</v>
      </c>
      <c r="G108" s="16">
        <v>1984</v>
      </c>
      <c r="H108" s="16" t="s">
        <v>3</v>
      </c>
      <c r="I108" s="19">
        <v>2099.14</v>
      </c>
      <c r="J108" s="16">
        <v>4</v>
      </c>
      <c r="K108" s="16" t="s">
        <v>4</v>
      </c>
      <c r="L108" s="44">
        <f t="shared" si="5"/>
        <v>2014</v>
      </c>
      <c r="M108" s="45"/>
      <c r="N108" s="46">
        <f t="shared" si="6"/>
        <v>2044</v>
      </c>
      <c r="O108" s="46"/>
      <c r="P108" s="47"/>
      <c r="Q108" s="48"/>
      <c r="R108" s="49">
        <f t="shared" si="7"/>
        <v>34006.067999999999</v>
      </c>
      <c r="S108" s="2">
        <v>1</v>
      </c>
      <c r="T108" s="2"/>
    </row>
    <row r="109" spans="1:20">
      <c r="A109">
        <v>173</v>
      </c>
      <c r="B109" s="16">
        <v>158</v>
      </c>
      <c r="C109" s="16">
        <v>21</v>
      </c>
      <c r="D109" s="16" t="s">
        <v>78</v>
      </c>
      <c r="E109" s="16" t="s">
        <v>79</v>
      </c>
      <c r="F109" s="16" t="s">
        <v>21</v>
      </c>
      <c r="G109" s="16">
        <v>1984</v>
      </c>
      <c r="H109" s="16" t="s">
        <v>3</v>
      </c>
      <c r="I109" s="19">
        <v>1911.84</v>
      </c>
      <c r="J109" s="16">
        <v>4</v>
      </c>
      <c r="K109" s="16" t="s">
        <v>4</v>
      </c>
      <c r="L109" s="44">
        <f t="shared" si="5"/>
        <v>2014</v>
      </c>
      <c r="M109" s="45"/>
      <c r="N109" s="46">
        <f t="shared" si="6"/>
        <v>2044</v>
      </c>
      <c r="O109" s="46"/>
      <c r="P109" s="47"/>
      <c r="Q109" s="48"/>
      <c r="R109" s="49">
        <f t="shared" si="7"/>
        <v>30971.807999999997</v>
      </c>
      <c r="S109" s="2">
        <v>1</v>
      </c>
      <c r="T109" s="2"/>
    </row>
    <row r="110" spans="1:20">
      <c r="A110">
        <v>50</v>
      </c>
      <c r="B110" s="16">
        <v>35</v>
      </c>
      <c r="C110" s="16">
        <v>21</v>
      </c>
      <c r="D110" s="16" t="s">
        <v>30</v>
      </c>
      <c r="E110" s="16" t="s">
        <v>31</v>
      </c>
      <c r="F110" s="16" t="s">
        <v>7</v>
      </c>
      <c r="G110" s="16">
        <v>1985</v>
      </c>
      <c r="H110" s="16" t="s">
        <v>3</v>
      </c>
      <c r="I110" s="19">
        <v>1158.19</v>
      </c>
      <c r="J110" s="16">
        <v>4</v>
      </c>
      <c r="K110" s="16" t="s">
        <v>4</v>
      </c>
      <c r="L110" s="50">
        <f t="shared" si="5"/>
        <v>2015</v>
      </c>
      <c r="M110" s="45"/>
      <c r="N110" s="46">
        <f t="shared" si="6"/>
        <v>2045</v>
      </c>
      <c r="O110" s="46"/>
      <c r="P110" s="47"/>
      <c r="Q110" s="48">
        <f t="shared" ref="Q110:Q141" si="8">I110*N$6</f>
        <v>13435.004000000001</v>
      </c>
      <c r="R110" s="49">
        <f t="shared" si="7"/>
        <v>18762.678</v>
      </c>
      <c r="S110" s="2">
        <v>1</v>
      </c>
      <c r="T110" s="2"/>
    </row>
    <row r="111" spans="1:20">
      <c r="A111">
        <v>54</v>
      </c>
      <c r="B111" s="16">
        <v>39</v>
      </c>
      <c r="C111" s="16">
        <v>21</v>
      </c>
      <c r="D111" s="16" t="s">
        <v>30</v>
      </c>
      <c r="E111" s="16" t="s">
        <v>31</v>
      </c>
      <c r="F111" s="16" t="s">
        <v>12</v>
      </c>
      <c r="G111" s="16">
        <v>1985</v>
      </c>
      <c r="H111" s="16"/>
      <c r="I111" s="19">
        <v>50.63</v>
      </c>
      <c r="J111" s="16">
        <v>1</v>
      </c>
      <c r="K111" s="16" t="s">
        <v>4</v>
      </c>
      <c r="L111" s="50">
        <f t="shared" si="5"/>
        <v>2015</v>
      </c>
      <c r="M111" s="45"/>
      <c r="N111" s="46">
        <f t="shared" si="6"/>
        <v>2045</v>
      </c>
      <c r="O111" s="46"/>
      <c r="P111" s="47"/>
      <c r="Q111" s="48">
        <f t="shared" si="8"/>
        <v>587.30799999999999</v>
      </c>
      <c r="R111" s="49">
        <f t="shared" si="7"/>
        <v>820.20600000000013</v>
      </c>
      <c r="S111" s="2">
        <v>1</v>
      </c>
      <c r="T111" s="2"/>
    </row>
    <row r="112" spans="1:20">
      <c r="A112">
        <v>55</v>
      </c>
      <c r="B112" s="16">
        <v>40</v>
      </c>
      <c r="C112" s="16">
        <v>21</v>
      </c>
      <c r="D112" s="16" t="s">
        <v>30</v>
      </c>
      <c r="E112" s="16" t="s">
        <v>31</v>
      </c>
      <c r="F112" s="16" t="s">
        <v>32</v>
      </c>
      <c r="G112" s="16">
        <v>1985</v>
      </c>
      <c r="H112" s="16"/>
      <c r="I112" s="19">
        <v>20.02</v>
      </c>
      <c r="J112" s="16"/>
      <c r="K112" s="16" t="s">
        <v>25</v>
      </c>
      <c r="L112" s="50">
        <f t="shared" si="5"/>
        <v>2015</v>
      </c>
      <c r="M112" s="45"/>
      <c r="N112" s="46">
        <f t="shared" si="6"/>
        <v>2045</v>
      </c>
      <c r="O112" s="46"/>
      <c r="P112" s="47"/>
      <c r="Q112" s="48">
        <f t="shared" si="8"/>
        <v>232.232</v>
      </c>
      <c r="R112" s="49">
        <f t="shared" si="7"/>
        <v>324.32400000000001</v>
      </c>
      <c r="S112" s="2">
        <v>1</v>
      </c>
      <c r="T112" s="2"/>
    </row>
    <row r="113" spans="1:20">
      <c r="A113">
        <v>83</v>
      </c>
      <c r="B113" s="16">
        <v>68</v>
      </c>
      <c r="C113" s="16">
        <v>21</v>
      </c>
      <c r="D113" s="16" t="s">
        <v>43</v>
      </c>
      <c r="E113" s="16" t="s">
        <v>44</v>
      </c>
      <c r="F113" s="16" t="s">
        <v>12</v>
      </c>
      <c r="G113" s="16">
        <v>1985</v>
      </c>
      <c r="H113" s="16"/>
      <c r="I113" s="19">
        <v>75.63</v>
      </c>
      <c r="J113" s="16">
        <v>1</v>
      </c>
      <c r="K113" s="16" t="s">
        <v>25</v>
      </c>
      <c r="L113" s="50">
        <f t="shared" si="5"/>
        <v>2015</v>
      </c>
      <c r="M113" s="45"/>
      <c r="N113" s="46">
        <f t="shared" si="6"/>
        <v>2045</v>
      </c>
      <c r="O113" s="46"/>
      <c r="P113" s="47"/>
      <c r="Q113" s="48">
        <f t="shared" si="8"/>
        <v>877.30799999999988</v>
      </c>
      <c r="R113" s="49">
        <f t="shared" si="7"/>
        <v>1225.2059999999999</v>
      </c>
      <c r="S113" s="2">
        <v>1</v>
      </c>
      <c r="T113" s="2"/>
    </row>
    <row r="114" spans="1:20">
      <c r="A114">
        <v>85</v>
      </c>
      <c r="B114" s="16">
        <v>70</v>
      </c>
      <c r="C114" s="16">
        <v>21</v>
      </c>
      <c r="D114" s="16" t="s">
        <v>43</v>
      </c>
      <c r="E114" s="16" t="s">
        <v>44</v>
      </c>
      <c r="F114" s="16" t="s">
        <v>17</v>
      </c>
      <c r="G114" s="16">
        <v>1985</v>
      </c>
      <c r="H114" s="16"/>
      <c r="I114" s="19">
        <v>22.5</v>
      </c>
      <c r="J114" s="16"/>
      <c r="K114" s="16" t="s">
        <v>25</v>
      </c>
      <c r="L114" s="50">
        <f t="shared" si="5"/>
        <v>2015</v>
      </c>
      <c r="M114" s="45"/>
      <c r="N114" s="46">
        <f t="shared" si="6"/>
        <v>2045</v>
      </c>
      <c r="O114" s="46"/>
      <c r="P114" s="47"/>
      <c r="Q114" s="48">
        <f t="shared" si="8"/>
        <v>261</v>
      </c>
      <c r="R114" s="49">
        <f t="shared" si="7"/>
        <v>364.50000000000006</v>
      </c>
      <c r="S114" s="2">
        <v>1</v>
      </c>
      <c r="T114" s="2"/>
    </row>
    <row r="115" spans="1:20">
      <c r="A115">
        <v>161</v>
      </c>
      <c r="B115" s="16">
        <v>146</v>
      </c>
      <c r="C115" s="16">
        <v>21</v>
      </c>
      <c r="D115" s="16" t="s">
        <v>74</v>
      </c>
      <c r="E115" s="16" t="s">
        <v>31</v>
      </c>
      <c r="F115" s="16" t="s">
        <v>17</v>
      </c>
      <c r="G115" s="16">
        <v>1985</v>
      </c>
      <c r="H115" s="16"/>
      <c r="I115" s="19">
        <v>9.42</v>
      </c>
      <c r="J115" s="16"/>
      <c r="K115" s="16" t="s">
        <v>10</v>
      </c>
      <c r="L115" s="50">
        <f t="shared" si="5"/>
        <v>2015</v>
      </c>
      <c r="M115" s="45"/>
      <c r="N115" s="46">
        <f t="shared" si="6"/>
        <v>2045</v>
      </c>
      <c r="O115" s="46"/>
      <c r="P115" s="47"/>
      <c r="Q115" s="48">
        <f t="shared" si="8"/>
        <v>109.27199999999999</v>
      </c>
      <c r="R115" s="49">
        <f t="shared" si="7"/>
        <v>152.60400000000001</v>
      </c>
      <c r="S115" s="2">
        <v>1</v>
      </c>
      <c r="T115" s="2"/>
    </row>
    <row r="116" spans="1:20">
      <c r="A116">
        <v>176</v>
      </c>
      <c r="B116" s="16">
        <v>161</v>
      </c>
      <c r="C116" s="16">
        <v>21</v>
      </c>
      <c r="D116" s="16" t="s">
        <v>78</v>
      </c>
      <c r="E116" s="16" t="s">
        <v>79</v>
      </c>
      <c r="F116" s="16" t="s">
        <v>12</v>
      </c>
      <c r="G116" s="16">
        <v>1985</v>
      </c>
      <c r="H116" s="16"/>
      <c r="I116" s="19">
        <v>90.15</v>
      </c>
      <c r="J116" s="16">
        <v>1</v>
      </c>
      <c r="K116" s="16" t="s">
        <v>4</v>
      </c>
      <c r="L116" s="50">
        <f t="shared" si="5"/>
        <v>2015</v>
      </c>
      <c r="M116" s="45"/>
      <c r="N116" s="46">
        <f t="shared" si="6"/>
        <v>2045</v>
      </c>
      <c r="O116" s="46"/>
      <c r="P116" s="47"/>
      <c r="Q116" s="48">
        <f t="shared" si="8"/>
        <v>1045.74</v>
      </c>
      <c r="R116" s="49">
        <f t="shared" si="7"/>
        <v>1460.4300000000003</v>
      </c>
      <c r="S116" s="2">
        <v>1</v>
      </c>
      <c r="T116" s="53">
        <f>SUM(I111:I116)</f>
        <v>268.35000000000002</v>
      </c>
    </row>
    <row r="117" spans="1:20">
      <c r="A117">
        <v>51</v>
      </c>
      <c r="B117" s="16">
        <v>36</v>
      </c>
      <c r="C117" s="16">
        <v>21</v>
      </c>
      <c r="D117" s="16" t="s">
        <v>30</v>
      </c>
      <c r="E117" s="16" t="s">
        <v>31</v>
      </c>
      <c r="F117" s="16" t="s">
        <v>6</v>
      </c>
      <c r="G117" s="16">
        <v>1986</v>
      </c>
      <c r="H117" s="16" t="s">
        <v>3</v>
      </c>
      <c r="I117" s="19">
        <v>1146.3900000000001</v>
      </c>
      <c r="J117" s="16">
        <v>2</v>
      </c>
      <c r="K117" s="16" t="s">
        <v>4</v>
      </c>
      <c r="L117" s="50">
        <f t="shared" si="5"/>
        <v>2016</v>
      </c>
      <c r="M117" s="45"/>
      <c r="N117" s="46">
        <f t="shared" si="6"/>
        <v>2046</v>
      </c>
      <c r="O117" s="46"/>
      <c r="P117" s="47"/>
      <c r="Q117" s="48">
        <f t="shared" si="8"/>
        <v>13298.124000000002</v>
      </c>
      <c r="R117" s="49">
        <f t="shared" si="7"/>
        <v>18571.518000000004</v>
      </c>
      <c r="S117" s="2">
        <v>1</v>
      </c>
      <c r="T117" s="2"/>
    </row>
    <row r="118" spans="1:20">
      <c r="A118">
        <v>175</v>
      </c>
      <c r="B118" s="16">
        <v>160</v>
      </c>
      <c r="C118" s="16">
        <v>21</v>
      </c>
      <c r="D118" s="16" t="s">
        <v>78</v>
      </c>
      <c r="E118" s="16" t="s">
        <v>79</v>
      </c>
      <c r="F118" s="16" t="s">
        <v>66</v>
      </c>
      <c r="G118" s="16">
        <v>1986</v>
      </c>
      <c r="H118" s="16" t="s">
        <v>3</v>
      </c>
      <c r="I118" s="19">
        <v>1885.67</v>
      </c>
      <c r="J118" s="16">
        <v>2</v>
      </c>
      <c r="K118" s="16" t="s">
        <v>4</v>
      </c>
      <c r="L118" s="50">
        <f t="shared" si="5"/>
        <v>2016</v>
      </c>
      <c r="M118" s="45"/>
      <c r="N118" s="46">
        <f t="shared" si="6"/>
        <v>2046</v>
      </c>
      <c r="O118" s="46"/>
      <c r="P118" s="47"/>
      <c r="Q118" s="48">
        <f t="shared" si="8"/>
        <v>21873.772000000001</v>
      </c>
      <c r="R118" s="49">
        <f t="shared" si="7"/>
        <v>30547.853999999999</v>
      </c>
      <c r="S118" s="2">
        <v>1</v>
      </c>
      <c r="T118" s="2"/>
    </row>
    <row r="119" spans="1:20">
      <c r="A119">
        <v>130</v>
      </c>
      <c r="B119" s="16">
        <v>115</v>
      </c>
      <c r="C119" s="16">
        <v>21</v>
      </c>
      <c r="D119" s="16" t="s">
        <v>65</v>
      </c>
      <c r="E119" s="16" t="s">
        <v>64</v>
      </c>
      <c r="F119" s="16" t="s">
        <v>16</v>
      </c>
      <c r="G119" s="16">
        <v>1987</v>
      </c>
      <c r="H119" s="16"/>
      <c r="I119" s="19">
        <v>13.9</v>
      </c>
      <c r="J119" s="16"/>
      <c r="K119" s="16" t="s">
        <v>25</v>
      </c>
      <c r="L119" s="50">
        <f t="shared" si="5"/>
        <v>2017</v>
      </c>
      <c r="M119" s="45"/>
      <c r="N119" s="46">
        <f t="shared" si="6"/>
        <v>2047</v>
      </c>
      <c r="O119" s="46"/>
      <c r="P119" s="47"/>
      <c r="Q119" s="48">
        <f t="shared" si="8"/>
        <v>161.24</v>
      </c>
      <c r="R119" s="49">
        <f t="shared" si="7"/>
        <v>225.18</v>
      </c>
      <c r="S119" s="2">
        <v>1</v>
      </c>
      <c r="T119" s="2"/>
    </row>
    <row r="120" spans="1:20">
      <c r="A120">
        <v>138</v>
      </c>
      <c r="B120" s="16">
        <v>123</v>
      </c>
      <c r="C120" s="16">
        <v>21</v>
      </c>
      <c r="D120" s="16" t="s">
        <v>68</v>
      </c>
      <c r="E120" s="16" t="s">
        <v>40</v>
      </c>
      <c r="F120" s="16" t="s">
        <v>17</v>
      </c>
      <c r="G120" s="16">
        <v>1987</v>
      </c>
      <c r="H120" s="16"/>
      <c r="I120" s="19">
        <v>11.03</v>
      </c>
      <c r="J120" s="16"/>
      <c r="K120" s="16" t="s">
        <v>10</v>
      </c>
      <c r="L120" s="50">
        <f t="shared" si="5"/>
        <v>2017</v>
      </c>
      <c r="M120" s="45"/>
      <c r="N120" s="46">
        <f t="shared" si="6"/>
        <v>2047</v>
      </c>
      <c r="O120" s="46"/>
      <c r="P120" s="47"/>
      <c r="Q120" s="48">
        <f t="shared" si="8"/>
        <v>127.94799999999999</v>
      </c>
      <c r="R120" s="49">
        <f t="shared" si="7"/>
        <v>178.68599999999998</v>
      </c>
      <c r="S120" s="2">
        <v>1</v>
      </c>
      <c r="T120" s="2"/>
    </row>
    <row r="121" spans="1:20">
      <c r="A121">
        <v>181</v>
      </c>
      <c r="B121" s="16">
        <v>166</v>
      </c>
      <c r="C121" s="16">
        <v>21</v>
      </c>
      <c r="D121" s="16" t="s">
        <v>80</v>
      </c>
      <c r="E121" s="16" t="s">
        <v>20</v>
      </c>
      <c r="F121" s="16" t="s">
        <v>81</v>
      </c>
      <c r="G121" s="16">
        <v>1987</v>
      </c>
      <c r="H121" s="16"/>
      <c r="I121" s="19">
        <v>12.19</v>
      </c>
      <c r="J121" s="16"/>
      <c r="K121" s="16" t="s">
        <v>10</v>
      </c>
      <c r="L121" s="50">
        <f t="shared" si="5"/>
        <v>2017</v>
      </c>
      <c r="M121" s="45"/>
      <c r="N121" s="46">
        <f t="shared" si="6"/>
        <v>2047</v>
      </c>
      <c r="O121" s="46"/>
      <c r="P121" s="47"/>
      <c r="Q121" s="48">
        <f t="shared" si="8"/>
        <v>141.404</v>
      </c>
      <c r="R121" s="49">
        <f t="shared" si="7"/>
        <v>197.47800000000001</v>
      </c>
      <c r="S121" s="2">
        <v>1</v>
      </c>
      <c r="T121" s="2"/>
    </row>
    <row r="122" spans="1:20">
      <c r="A122">
        <v>182</v>
      </c>
      <c r="B122" s="16">
        <v>167</v>
      </c>
      <c r="C122" s="16">
        <v>21</v>
      </c>
      <c r="D122" s="16" t="s">
        <v>80</v>
      </c>
      <c r="E122" s="16" t="s">
        <v>20</v>
      </c>
      <c r="F122" s="16" t="s">
        <v>16</v>
      </c>
      <c r="G122" s="16">
        <v>1987</v>
      </c>
      <c r="H122" s="16"/>
      <c r="I122" s="19">
        <v>10.81</v>
      </c>
      <c r="J122" s="16"/>
      <c r="K122" s="16" t="s">
        <v>10</v>
      </c>
      <c r="L122" s="50">
        <f t="shared" si="5"/>
        <v>2017</v>
      </c>
      <c r="M122" s="45"/>
      <c r="N122" s="46">
        <f t="shared" si="6"/>
        <v>2047</v>
      </c>
      <c r="O122" s="46"/>
      <c r="P122" s="47"/>
      <c r="Q122" s="48">
        <f t="shared" si="8"/>
        <v>125.396</v>
      </c>
      <c r="R122" s="49">
        <f t="shared" si="7"/>
        <v>175.12200000000001</v>
      </c>
      <c r="S122" s="2">
        <v>1</v>
      </c>
      <c r="T122" s="2"/>
    </row>
    <row r="123" spans="1:20">
      <c r="A123">
        <v>184</v>
      </c>
      <c r="B123" s="16">
        <v>169</v>
      </c>
      <c r="C123" s="16">
        <v>21</v>
      </c>
      <c r="D123" s="16" t="s">
        <v>82</v>
      </c>
      <c r="E123" s="16" t="s">
        <v>55</v>
      </c>
      <c r="F123" s="16" t="s">
        <v>6</v>
      </c>
      <c r="G123" s="16">
        <v>1987</v>
      </c>
      <c r="H123" s="16" t="s">
        <v>3</v>
      </c>
      <c r="I123" s="19">
        <v>2158</v>
      </c>
      <c r="J123" s="16">
        <v>3</v>
      </c>
      <c r="K123" s="16" t="s">
        <v>4</v>
      </c>
      <c r="L123" s="50">
        <f t="shared" si="5"/>
        <v>2017</v>
      </c>
      <c r="M123" s="45"/>
      <c r="N123" s="46">
        <f t="shared" si="6"/>
        <v>2047</v>
      </c>
      <c r="O123" s="46"/>
      <c r="P123" s="47"/>
      <c r="Q123" s="48">
        <f t="shared" si="8"/>
        <v>25032.799999999999</v>
      </c>
      <c r="R123" s="49">
        <f t="shared" ref="R123:R155" si="9">I123*N$7*M$11</f>
        <v>34959.600000000006</v>
      </c>
      <c r="S123" s="2">
        <v>1</v>
      </c>
      <c r="T123" s="2"/>
    </row>
    <row r="124" spans="1:20">
      <c r="A124">
        <v>185</v>
      </c>
      <c r="B124" s="16">
        <v>170</v>
      </c>
      <c r="C124" s="16">
        <v>21</v>
      </c>
      <c r="D124" s="16" t="s">
        <v>82</v>
      </c>
      <c r="E124" s="16" t="s">
        <v>55</v>
      </c>
      <c r="F124" s="16" t="s">
        <v>8</v>
      </c>
      <c r="G124" s="16">
        <v>1987</v>
      </c>
      <c r="H124" s="16" t="s">
        <v>3</v>
      </c>
      <c r="I124" s="19">
        <v>3349</v>
      </c>
      <c r="J124" s="16">
        <v>3</v>
      </c>
      <c r="K124" s="16" t="s">
        <v>4</v>
      </c>
      <c r="L124" s="50">
        <f t="shared" si="5"/>
        <v>2017</v>
      </c>
      <c r="M124" s="45"/>
      <c r="N124" s="46">
        <f t="shared" si="6"/>
        <v>2047</v>
      </c>
      <c r="O124" s="46"/>
      <c r="P124" s="47"/>
      <c r="Q124" s="48">
        <f t="shared" si="8"/>
        <v>38848.400000000001</v>
      </c>
      <c r="R124" s="49">
        <f t="shared" si="9"/>
        <v>54253.8</v>
      </c>
      <c r="S124" s="2">
        <v>1</v>
      </c>
      <c r="T124" s="2"/>
    </row>
    <row r="125" spans="1:20">
      <c r="A125">
        <v>186</v>
      </c>
      <c r="B125" s="16">
        <v>171</v>
      </c>
      <c r="C125" s="16">
        <v>21</v>
      </c>
      <c r="D125" s="16" t="s">
        <v>82</v>
      </c>
      <c r="E125" s="16" t="s">
        <v>55</v>
      </c>
      <c r="F125" s="16" t="s">
        <v>83</v>
      </c>
      <c r="G125" s="16">
        <v>1987</v>
      </c>
      <c r="H125" s="16" t="s">
        <v>3</v>
      </c>
      <c r="I125" s="19">
        <v>644</v>
      </c>
      <c r="J125" s="16">
        <v>3</v>
      </c>
      <c r="K125" s="16" t="s">
        <v>4</v>
      </c>
      <c r="L125" s="50">
        <f t="shared" si="5"/>
        <v>2017</v>
      </c>
      <c r="M125" s="45"/>
      <c r="N125" s="46">
        <f t="shared" si="6"/>
        <v>2047</v>
      </c>
      <c r="O125" s="46"/>
      <c r="P125" s="47"/>
      <c r="Q125" s="48">
        <f t="shared" si="8"/>
        <v>7470.4</v>
      </c>
      <c r="R125" s="49">
        <f t="shared" si="9"/>
        <v>10432.800000000001</v>
      </c>
      <c r="S125" s="2">
        <v>1</v>
      </c>
      <c r="T125" s="2"/>
    </row>
    <row r="126" spans="1:20">
      <c r="A126">
        <v>187</v>
      </c>
      <c r="B126" s="16">
        <v>172</v>
      </c>
      <c r="C126" s="16">
        <v>21</v>
      </c>
      <c r="D126" s="16" t="s">
        <v>82</v>
      </c>
      <c r="E126" s="16" t="s">
        <v>55</v>
      </c>
      <c r="F126" s="16" t="s">
        <v>66</v>
      </c>
      <c r="G126" s="16">
        <v>1987</v>
      </c>
      <c r="H126" s="16" t="s">
        <v>3</v>
      </c>
      <c r="I126" s="19">
        <v>1361.11</v>
      </c>
      <c r="J126" s="16">
        <v>2</v>
      </c>
      <c r="K126" s="16" t="s">
        <v>4</v>
      </c>
      <c r="L126" s="50">
        <f t="shared" si="5"/>
        <v>2017</v>
      </c>
      <c r="M126" s="45"/>
      <c r="N126" s="46">
        <f t="shared" si="6"/>
        <v>2047</v>
      </c>
      <c r="O126" s="46"/>
      <c r="P126" s="47"/>
      <c r="Q126" s="48">
        <f t="shared" si="8"/>
        <v>15788.875999999998</v>
      </c>
      <c r="R126" s="49">
        <f t="shared" si="9"/>
        <v>22049.982</v>
      </c>
      <c r="S126" s="2">
        <v>1</v>
      </c>
      <c r="T126" s="2"/>
    </row>
    <row r="127" spans="1:20">
      <c r="A127">
        <v>188</v>
      </c>
      <c r="B127" s="16">
        <v>173</v>
      </c>
      <c r="C127" s="16">
        <v>21</v>
      </c>
      <c r="D127" s="16" t="s">
        <v>82</v>
      </c>
      <c r="E127" s="16" t="s">
        <v>55</v>
      </c>
      <c r="F127" s="16" t="s">
        <v>15</v>
      </c>
      <c r="G127" s="16">
        <v>1987</v>
      </c>
      <c r="H127" s="16"/>
      <c r="I127" s="19">
        <v>47.64</v>
      </c>
      <c r="J127" s="16"/>
      <c r="K127" s="16" t="s">
        <v>25</v>
      </c>
      <c r="L127" s="50">
        <f t="shared" si="5"/>
        <v>2017</v>
      </c>
      <c r="M127" s="45"/>
      <c r="N127" s="46">
        <f t="shared" si="6"/>
        <v>2047</v>
      </c>
      <c r="O127" s="46"/>
      <c r="P127" s="47"/>
      <c r="Q127" s="48">
        <f t="shared" si="8"/>
        <v>552.62400000000002</v>
      </c>
      <c r="R127" s="49">
        <f t="shared" si="9"/>
        <v>771.76800000000003</v>
      </c>
      <c r="S127" s="2">
        <v>1</v>
      </c>
      <c r="T127" s="2"/>
    </row>
    <row r="128" spans="1:20">
      <c r="A128">
        <v>73</v>
      </c>
      <c r="B128" s="16">
        <v>58</v>
      </c>
      <c r="C128" s="16">
        <v>21</v>
      </c>
      <c r="D128" s="16" t="s">
        <v>39</v>
      </c>
      <c r="E128" s="16" t="s">
        <v>40</v>
      </c>
      <c r="F128" s="16" t="s">
        <v>16</v>
      </c>
      <c r="G128" s="16">
        <v>1988</v>
      </c>
      <c r="H128" s="16"/>
      <c r="I128" s="19">
        <v>13.9</v>
      </c>
      <c r="J128" s="16"/>
      <c r="K128" s="16" t="s">
        <v>25</v>
      </c>
      <c r="L128" s="50">
        <f t="shared" si="5"/>
        <v>2018</v>
      </c>
      <c r="M128" s="45"/>
      <c r="N128" s="46">
        <f t="shared" si="6"/>
        <v>2048</v>
      </c>
      <c r="O128" s="46"/>
      <c r="P128" s="47"/>
      <c r="Q128" s="48">
        <f t="shared" si="8"/>
        <v>161.24</v>
      </c>
      <c r="R128" s="49">
        <f t="shared" si="9"/>
        <v>225.18</v>
      </c>
      <c r="S128" s="2">
        <v>1</v>
      </c>
      <c r="T128" s="2"/>
    </row>
    <row r="129" spans="1:38">
      <c r="A129">
        <v>74</v>
      </c>
      <c r="B129" s="16">
        <v>59</v>
      </c>
      <c r="C129" s="16">
        <v>21</v>
      </c>
      <c r="D129" s="16" t="s">
        <v>39</v>
      </c>
      <c r="E129" s="16" t="s">
        <v>40</v>
      </c>
      <c r="F129" s="16" t="s">
        <v>15</v>
      </c>
      <c r="G129" s="16">
        <v>1988</v>
      </c>
      <c r="H129" s="16"/>
      <c r="I129" s="19">
        <v>21.6</v>
      </c>
      <c r="J129" s="16"/>
      <c r="K129" s="16" t="s">
        <v>25</v>
      </c>
      <c r="L129" s="50">
        <f t="shared" si="5"/>
        <v>2018</v>
      </c>
      <c r="M129" s="45"/>
      <c r="N129" s="46">
        <f t="shared" si="6"/>
        <v>2048</v>
      </c>
      <c r="O129" s="46"/>
      <c r="P129" s="47"/>
      <c r="Q129" s="48">
        <f t="shared" si="8"/>
        <v>250.56</v>
      </c>
      <c r="R129" s="49">
        <f t="shared" si="9"/>
        <v>349.92000000000007</v>
      </c>
      <c r="S129" s="2">
        <v>1</v>
      </c>
      <c r="T129" s="2"/>
    </row>
    <row r="130" spans="1:38">
      <c r="A130">
        <v>109</v>
      </c>
      <c r="B130" s="16">
        <v>94</v>
      </c>
      <c r="C130" s="16">
        <v>21</v>
      </c>
      <c r="D130" s="16" t="s">
        <v>57</v>
      </c>
      <c r="E130" s="16" t="s">
        <v>58</v>
      </c>
      <c r="F130" s="16" t="s">
        <v>12</v>
      </c>
      <c r="G130" s="16">
        <v>1988</v>
      </c>
      <c r="H130" s="16"/>
      <c r="I130" s="19">
        <v>64.09</v>
      </c>
      <c r="J130" s="16">
        <v>1</v>
      </c>
      <c r="K130" s="16" t="s">
        <v>25</v>
      </c>
      <c r="L130" s="50">
        <f t="shared" si="5"/>
        <v>2018</v>
      </c>
      <c r="M130" s="45"/>
      <c r="N130" s="46">
        <f t="shared" si="6"/>
        <v>2048</v>
      </c>
      <c r="O130" s="46"/>
      <c r="P130" s="47"/>
      <c r="Q130" s="48">
        <f t="shared" si="8"/>
        <v>743.44399999999996</v>
      </c>
      <c r="R130" s="49">
        <f t="shared" si="9"/>
        <v>1038.2580000000003</v>
      </c>
      <c r="S130" s="2">
        <v>1</v>
      </c>
      <c r="T130" s="2"/>
    </row>
    <row r="131" spans="1:38">
      <c r="A131">
        <v>158</v>
      </c>
      <c r="B131" s="16">
        <v>143</v>
      </c>
      <c r="C131" s="16">
        <v>21</v>
      </c>
      <c r="D131" s="16" t="s">
        <v>74</v>
      </c>
      <c r="E131" s="16" t="s">
        <v>31</v>
      </c>
      <c r="F131" s="16" t="s">
        <v>15</v>
      </c>
      <c r="G131" s="16">
        <v>1988</v>
      </c>
      <c r="H131" s="16"/>
      <c r="I131" s="19">
        <v>50.49</v>
      </c>
      <c r="J131" s="16"/>
      <c r="K131" s="16" t="s">
        <v>25</v>
      </c>
      <c r="L131" s="50">
        <f t="shared" si="5"/>
        <v>2018</v>
      </c>
      <c r="M131" s="45"/>
      <c r="N131" s="46">
        <f t="shared" si="6"/>
        <v>2048</v>
      </c>
      <c r="O131" s="46"/>
      <c r="P131" s="47"/>
      <c r="Q131" s="48">
        <f t="shared" si="8"/>
        <v>585.68399999999997</v>
      </c>
      <c r="R131" s="49">
        <f t="shared" si="9"/>
        <v>817.9380000000001</v>
      </c>
      <c r="S131" s="2">
        <v>1</v>
      </c>
      <c r="T131" s="2"/>
    </row>
    <row r="132" spans="1:38">
      <c r="A132">
        <v>189</v>
      </c>
      <c r="B132" s="16">
        <v>174</v>
      </c>
      <c r="C132" s="16">
        <v>21</v>
      </c>
      <c r="D132" s="16" t="s">
        <v>82</v>
      </c>
      <c r="E132" s="16" t="s">
        <v>55</v>
      </c>
      <c r="F132" s="16" t="s">
        <v>17</v>
      </c>
      <c r="G132" s="16">
        <v>1988</v>
      </c>
      <c r="H132" s="16"/>
      <c r="I132" s="19">
        <v>14.9</v>
      </c>
      <c r="J132" s="16"/>
      <c r="K132" s="16" t="s">
        <v>10</v>
      </c>
      <c r="L132" s="50">
        <f t="shared" si="5"/>
        <v>2018</v>
      </c>
      <c r="M132" s="45"/>
      <c r="N132" s="46">
        <f t="shared" si="6"/>
        <v>2048</v>
      </c>
      <c r="O132" s="46"/>
      <c r="P132" s="47"/>
      <c r="Q132" s="48">
        <f t="shared" si="8"/>
        <v>172.84</v>
      </c>
      <c r="R132" s="49">
        <f t="shared" si="9"/>
        <v>241.38000000000002</v>
      </c>
      <c r="S132" s="2">
        <v>1</v>
      </c>
      <c r="T132" s="2"/>
    </row>
    <row r="133" spans="1:38">
      <c r="A133">
        <v>190</v>
      </c>
      <c r="B133" s="16">
        <v>175</v>
      </c>
      <c r="C133" s="16">
        <v>21</v>
      </c>
      <c r="D133" s="16" t="s">
        <v>82</v>
      </c>
      <c r="E133" s="16" t="s">
        <v>55</v>
      </c>
      <c r="F133" s="16" t="s">
        <v>12</v>
      </c>
      <c r="G133" s="16">
        <v>1988</v>
      </c>
      <c r="H133" s="16"/>
      <c r="I133" s="19">
        <v>100</v>
      </c>
      <c r="J133" s="16">
        <v>1</v>
      </c>
      <c r="K133" s="16" t="s">
        <v>4</v>
      </c>
      <c r="L133" s="50">
        <f t="shared" si="5"/>
        <v>2018</v>
      </c>
      <c r="M133" s="45"/>
      <c r="N133" s="46">
        <f t="shared" si="6"/>
        <v>2048</v>
      </c>
      <c r="O133" s="46"/>
      <c r="P133" s="47"/>
      <c r="Q133" s="48">
        <f t="shared" si="8"/>
        <v>1160</v>
      </c>
      <c r="R133" s="49">
        <f t="shared" si="9"/>
        <v>1620</v>
      </c>
      <c r="S133" s="2">
        <v>1</v>
      </c>
      <c r="T133" s="53">
        <f>SUM(I127:I133)</f>
        <v>312.62</v>
      </c>
    </row>
    <row r="134" spans="1:38">
      <c r="A134">
        <v>24</v>
      </c>
      <c r="B134" s="16">
        <v>9</v>
      </c>
      <c r="C134" s="16">
        <v>21</v>
      </c>
      <c r="D134" s="16" t="s">
        <v>5</v>
      </c>
      <c r="E134" s="16" t="s">
        <v>1</v>
      </c>
      <c r="F134" s="16" t="s">
        <v>14</v>
      </c>
      <c r="G134" s="16">
        <v>1989</v>
      </c>
      <c r="H134" s="16"/>
      <c r="I134" s="19">
        <v>4.8600000000000003</v>
      </c>
      <c r="J134" s="16"/>
      <c r="K134" s="16" t="s">
        <v>4</v>
      </c>
      <c r="L134" s="50">
        <f t="shared" si="5"/>
        <v>2019</v>
      </c>
      <c r="M134" s="45"/>
      <c r="N134" s="46">
        <f t="shared" si="6"/>
        <v>2049</v>
      </c>
      <c r="O134" s="46"/>
      <c r="P134" s="47"/>
      <c r="Q134" s="48">
        <f t="shared" si="8"/>
        <v>56.376000000000005</v>
      </c>
      <c r="R134" s="49">
        <f t="shared" si="9"/>
        <v>78.732000000000014</v>
      </c>
      <c r="S134" s="2">
        <v>1</v>
      </c>
      <c r="T134" s="2"/>
    </row>
    <row r="135" spans="1:38">
      <c r="A135">
        <v>46</v>
      </c>
      <c r="B135" s="16">
        <v>31</v>
      </c>
      <c r="C135" s="16">
        <v>21</v>
      </c>
      <c r="D135" s="16" t="s">
        <v>27</v>
      </c>
      <c r="E135" s="16" t="s">
        <v>28</v>
      </c>
      <c r="F135" s="16" t="s">
        <v>16</v>
      </c>
      <c r="G135" s="16">
        <v>1989</v>
      </c>
      <c r="H135" s="16"/>
      <c r="I135" s="19">
        <v>13.9</v>
      </c>
      <c r="J135" s="16"/>
      <c r="K135" s="16" t="s">
        <v>25</v>
      </c>
      <c r="L135" s="50">
        <f t="shared" si="5"/>
        <v>2019</v>
      </c>
      <c r="M135" s="45"/>
      <c r="N135" s="46">
        <f t="shared" si="6"/>
        <v>2049</v>
      </c>
      <c r="O135" s="46"/>
      <c r="P135" s="47"/>
      <c r="Q135" s="48">
        <f t="shared" si="8"/>
        <v>161.24</v>
      </c>
      <c r="R135" s="49">
        <f t="shared" si="9"/>
        <v>225.18</v>
      </c>
      <c r="S135" s="2">
        <v>1</v>
      </c>
      <c r="T135" s="2"/>
    </row>
    <row r="136" spans="1:38" s="3" customFormat="1">
      <c r="A136">
        <v>84</v>
      </c>
      <c r="B136" s="16">
        <v>69</v>
      </c>
      <c r="C136" s="16">
        <v>21</v>
      </c>
      <c r="D136" s="16" t="s">
        <v>43</v>
      </c>
      <c r="E136" s="16" t="s">
        <v>44</v>
      </c>
      <c r="F136" s="16" t="s">
        <v>16</v>
      </c>
      <c r="G136" s="16">
        <v>1989</v>
      </c>
      <c r="H136" s="16"/>
      <c r="I136" s="19">
        <v>13.9</v>
      </c>
      <c r="J136" s="16"/>
      <c r="K136" s="16" t="s">
        <v>25</v>
      </c>
      <c r="L136" s="50">
        <f t="shared" si="5"/>
        <v>2019</v>
      </c>
      <c r="M136" s="45"/>
      <c r="N136" s="46">
        <f t="shared" si="6"/>
        <v>2049</v>
      </c>
      <c r="O136" s="46"/>
      <c r="P136" s="47"/>
      <c r="Q136" s="48">
        <f t="shared" si="8"/>
        <v>161.24</v>
      </c>
      <c r="R136" s="49">
        <f t="shared" si="9"/>
        <v>225.18</v>
      </c>
      <c r="S136" s="2">
        <v>1</v>
      </c>
      <c r="T136" s="2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>
      <c r="A137">
        <v>110</v>
      </c>
      <c r="B137" s="16">
        <v>95</v>
      </c>
      <c r="C137" s="16">
        <v>21</v>
      </c>
      <c r="D137" s="16" t="s">
        <v>57</v>
      </c>
      <c r="E137" s="16" t="s">
        <v>58</v>
      </c>
      <c r="F137" s="16" t="s">
        <v>15</v>
      </c>
      <c r="G137" s="16">
        <v>1989</v>
      </c>
      <c r="H137" s="16"/>
      <c r="I137" s="19">
        <v>52.61</v>
      </c>
      <c r="J137" s="16"/>
      <c r="K137" s="16" t="s">
        <v>10</v>
      </c>
      <c r="L137" s="50">
        <f t="shared" si="5"/>
        <v>2019</v>
      </c>
      <c r="M137" s="45"/>
      <c r="N137" s="46">
        <f t="shared" si="6"/>
        <v>2049</v>
      </c>
      <c r="O137" s="46"/>
      <c r="P137" s="47"/>
      <c r="Q137" s="48">
        <f t="shared" si="8"/>
        <v>610.27599999999995</v>
      </c>
      <c r="R137" s="49">
        <f t="shared" si="9"/>
        <v>852.28199999999993</v>
      </c>
      <c r="S137" s="2">
        <v>1</v>
      </c>
      <c r="T137" s="53">
        <f>SUM(I132:I137)</f>
        <v>200.17000000000002</v>
      </c>
    </row>
    <row r="138" spans="1:38">
      <c r="A138">
        <v>145</v>
      </c>
      <c r="B138" s="16">
        <v>130</v>
      </c>
      <c r="C138" s="16">
        <v>21</v>
      </c>
      <c r="D138" s="16" t="s">
        <v>69</v>
      </c>
      <c r="E138" s="16" t="s">
        <v>31</v>
      </c>
      <c r="F138" s="16" t="s">
        <v>70</v>
      </c>
      <c r="G138" s="16">
        <v>1989</v>
      </c>
      <c r="H138" s="16"/>
      <c r="I138" s="19">
        <v>7</v>
      </c>
      <c r="J138" s="16"/>
      <c r="K138" s="16" t="s">
        <v>4</v>
      </c>
      <c r="L138" s="50">
        <f t="shared" si="5"/>
        <v>2019</v>
      </c>
      <c r="M138" s="45"/>
      <c r="N138" s="46">
        <f t="shared" si="6"/>
        <v>2049</v>
      </c>
      <c r="O138" s="46"/>
      <c r="P138" s="47"/>
      <c r="Q138" s="48">
        <f t="shared" si="8"/>
        <v>81.2</v>
      </c>
      <c r="R138" s="49">
        <f t="shared" si="9"/>
        <v>113.4</v>
      </c>
      <c r="S138" s="2">
        <v>1</v>
      </c>
      <c r="T138" s="2"/>
    </row>
    <row r="139" spans="1:38">
      <c r="A139">
        <v>174</v>
      </c>
      <c r="B139" s="16">
        <v>159</v>
      </c>
      <c r="C139" s="16">
        <v>21</v>
      </c>
      <c r="D139" s="16" t="s">
        <v>78</v>
      </c>
      <c r="E139" s="16" t="s">
        <v>79</v>
      </c>
      <c r="F139" s="16" t="s">
        <v>7</v>
      </c>
      <c r="G139" s="16">
        <v>1989</v>
      </c>
      <c r="H139" s="16" t="s">
        <v>3</v>
      </c>
      <c r="I139" s="19">
        <v>733.66</v>
      </c>
      <c r="J139" s="16">
        <v>4</v>
      </c>
      <c r="K139" s="16" t="s">
        <v>4</v>
      </c>
      <c r="L139" s="50">
        <f t="shared" si="5"/>
        <v>2019</v>
      </c>
      <c r="M139" s="45"/>
      <c r="N139" s="46">
        <f t="shared" si="6"/>
        <v>2049</v>
      </c>
      <c r="O139" s="46"/>
      <c r="P139" s="47"/>
      <c r="Q139" s="48">
        <f t="shared" si="8"/>
        <v>8510.4560000000001</v>
      </c>
      <c r="R139" s="49">
        <f t="shared" si="9"/>
        <v>11885.292000000001</v>
      </c>
      <c r="S139" s="2">
        <v>1</v>
      </c>
      <c r="T139" s="2"/>
    </row>
    <row r="140" spans="1:38">
      <c r="A140">
        <v>90</v>
      </c>
      <c r="B140" s="16">
        <v>75</v>
      </c>
      <c r="C140" s="16">
        <v>21</v>
      </c>
      <c r="D140" s="16" t="s">
        <v>46</v>
      </c>
      <c r="E140" s="16" t="s">
        <v>47</v>
      </c>
      <c r="F140" s="16" t="s">
        <v>16</v>
      </c>
      <c r="G140" s="16">
        <v>1990</v>
      </c>
      <c r="H140" s="16"/>
      <c r="I140" s="19">
        <v>13.9</v>
      </c>
      <c r="J140" s="16"/>
      <c r="K140" s="16" t="s">
        <v>25</v>
      </c>
      <c r="L140" s="50">
        <f t="shared" si="5"/>
        <v>2020</v>
      </c>
      <c r="M140" s="45"/>
      <c r="N140" s="46">
        <f t="shared" si="6"/>
        <v>2050</v>
      </c>
      <c r="O140" s="46"/>
      <c r="P140" s="47"/>
      <c r="Q140" s="48">
        <f t="shared" si="8"/>
        <v>161.24</v>
      </c>
      <c r="R140" s="49">
        <f t="shared" si="9"/>
        <v>225.18</v>
      </c>
      <c r="S140" s="2">
        <v>1</v>
      </c>
      <c r="T140" s="2"/>
    </row>
    <row r="141" spans="1:38">
      <c r="A141">
        <v>117</v>
      </c>
      <c r="B141" s="16">
        <v>102</v>
      </c>
      <c r="C141" s="16">
        <v>21</v>
      </c>
      <c r="D141" s="16" t="s">
        <v>59</v>
      </c>
      <c r="E141" s="16" t="s">
        <v>60</v>
      </c>
      <c r="F141" s="16" t="s">
        <v>15</v>
      </c>
      <c r="G141" s="16">
        <v>1990</v>
      </c>
      <c r="H141" s="16"/>
      <c r="I141" s="19">
        <v>50.49</v>
      </c>
      <c r="J141" s="16"/>
      <c r="K141" s="16" t="s">
        <v>25</v>
      </c>
      <c r="L141" s="50">
        <f t="shared" si="5"/>
        <v>2020</v>
      </c>
      <c r="M141" s="45"/>
      <c r="N141" s="46">
        <f t="shared" si="6"/>
        <v>2050</v>
      </c>
      <c r="O141" s="46"/>
      <c r="P141" s="47"/>
      <c r="Q141" s="48">
        <f t="shared" si="8"/>
        <v>585.68399999999997</v>
      </c>
      <c r="R141" s="49">
        <f t="shared" si="9"/>
        <v>817.9380000000001</v>
      </c>
      <c r="S141" s="2">
        <v>1</v>
      </c>
      <c r="T141" s="53">
        <f>SUM(I135:I141)</f>
        <v>885.45999999999992</v>
      </c>
    </row>
    <row r="142" spans="1:38">
      <c r="A142">
        <v>139</v>
      </c>
      <c r="B142" s="16">
        <v>124</v>
      </c>
      <c r="C142" s="16">
        <v>21</v>
      </c>
      <c r="D142" s="16" t="s">
        <v>68</v>
      </c>
      <c r="E142" s="16" t="s">
        <v>40</v>
      </c>
      <c r="F142" s="16" t="s">
        <v>29</v>
      </c>
      <c r="G142" s="16">
        <v>1990</v>
      </c>
      <c r="H142" s="16"/>
      <c r="I142" s="19">
        <v>8.58</v>
      </c>
      <c r="J142" s="16"/>
      <c r="K142" s="16" t="s">
        <v>4</v>
      </c>
      <c r="L142" s="50">
        <f t="shared" si="5"/>
        <v>2020</v>
      </c>
      <c r="M142" s="45"/>
      <c r="N142" s="46">
        <f t="shared" si="6"/>
        <v>2050</v>
      </c>
      <c r="O142" s="46"/>
      <c r="P142" s="47"/>
      <c r="Q142" s="48">
        <f t="shared" ref="Q142:Q173" si="10">I142*N$6</f>
        <v>99.527999999999992</v>
      </c>
      <c r="R142" s="49">
        <f t="shared" si="9"/>
        <v>138.99600000000001</v>
      </c>
      <c r="S142" s="2">
        <v>1</v>
      </c>
      <c r="T142" s="53">
        <f>SUM(I135:I142)</f>
        <v>894.04</v>
      </c>
    </row>
    <row r="143" spans="1:38">
      <c r="A143">
        <v>91</v>
      </c>
      <c r="B143" s="16">
        <v>76</v>
      </c>
      <c r="C143" s="16">
        <v>21</v>
      </c>
      <c r="D143" s="16" t="s">
        <v>46</v>
      </c>
      <c r="E143" s="16" t="s">
        <v>47</v>
      </c>
      <c r="F143" s="16" t="s">
        <v>49</v>
      </c>
      <c r="G143" s="16">
        <v>1991</v>
      </c>
      <c r="H143" s="16"/>
      <c r="I143" s="19">
        <v>132</v>
      </c>
      <c r="J143" s="16"/>
      <c r="K143" s="16" t="s">
        <v>13</v>
      </c>
      <c r="L143" s="50">
        <f t="shared" si="5"/>
        <v>2021</v>
      </c>
      <c r="M143" s="45"/>
      <c r="N143" s="46">
        <f t="shared" si="6"/>
        <v>2051</v>
      </c>
      <c r="O143" s="46"/>
      <c r="P143" s="47"/>
      <c r="Q143" s="48">
        <f t="shared" si="10"/>
        <v>1531.2</v>
      </c>
      <c r="R143" s="49">
        <f t="shared" si="9"/>
        <v>2138.4</v>
      </c>
      <c r="S143" s="2">
        <v>1</v>
      </c>
      <c r="T143" s="2"/>
      <c r="AL143" s="3"/>
    </row>
    <row r="144" spans="1:38">
      <c r="A144">
        <v>159</v>
      </c>
      <c r="B144" s="16">
        <v>144</v>
      </c>
      <c r="C144" s="16">
        <v>21</v>
      </c>
      <c r="D144" s="16" t="s">
        <v>74</v>
      </c>
      <c r="E144" s="16" t="s">
        <v>31</v>
      </c>
      <c r="F144" s="16" t="s">
        <v>16</v>
      </c>
      <c r="G144" s="16">
        <v>1991</v>
      </c>
      <c r="H144" s="16"/>
      <c r="I144" s="19">
        <v>13.9</v>
      </c>
      <c r="J144" s="16"/>
      <c r="K144" s="16" t="s">
        <v>25</v>
      </c>
      <c r="L144" s="50">
        <f t="shared" si="5"/>
        <v>2021</v>
      </c>
      <c r="M144" s="45"/>
      <c r="N144" s="46">
        <f t="shared" si="6"/>
        <v>2051</v>
      </c>
      <c r="O144" s="46"/>
      <c r="P144" s="47"/>
      <c r="Q144" s="48">
        <f t="shared" si="10"/>
        <v>161.24</v>
      </c>
      <c r="R144" s="49">
        <f t="shared" si="9"/>
        <v>225.18</v>
      </c>
      <c r="S144" s="2">
        <v>1</v>
      </c>
      <c r="T144" s="2"/>
    </row>
    <row r="145" spans="1:37">
      <c r="A145">
        <v>101</v>
      </c>
      <c r="B145" s="16">
        <v>86</v>
      </c>
      <c r="C145" s="16">
        <v>21</v>
      </c>
      <c r="D145" s="16" t="s">
        <v>54</v>
      </c>
      <c r="E145" s="16" t="s">
        <v>55</v>
      </c>
      <c r="F145" s="16" t="s">
        <v>48</v>
      </c>
      <c r="G145" s="16">
        <v>1992</v>
      </c>
      <c r="H145" s="16" t="s">
        <v>3</v>
      </c>
      <c r="I145" s="19">
        <v>7580.86</v>
      </c>
      <c r="J145" s="16">
        <v>4</v>
      </c>
      <c r="K145" s="16" t="s">
        <v>4</v>
      </c>
      <c r="L145" s="50">
        <f t="shared" si="5"/>
        <v>2022</v>
      </c>
      <c r="M145" s="45"/>
      <c r="N145" s="46">
        <f t="shared" si="6"/>
        <v>2052</v>
      </c>
      <c r="O145" s="46"/>
      <c r="P145" s="47"/>
      <c r="Q145" s="48">
        <f t="shared" si="10"/>
        <v>87937.975999999995</v>
      </c>
      <c r="R145" s="49">
        <f t="shared" si="9"/>
        <v>122809.932</v>
      </c>
      <c r="S145" s="2">
        <v>1</v>
      </c>
      <c r="T145" s="2"/>
    </row>
    <row r="146" spans="1:37">
      <c r="A146">
        <v>102</v>
      </c>
      <c r="B146" s="16">
        <v>87</v>
      </c>
      <c r="C146" s="16">
        <v>21</v>
      </c>
      <c r="D146" s="16" t="s">
        <v>54</v>
      </c>
      <c r="E146" s="16" t="s">
        <v>55</v>
      </c>
      <c r="F146" s="16" t="s">
        <v>9</v>
      </c>
      <c r="G146" s="16">
        <v>1992</v>
      </c>
      <c r="H146" s="16" t="s">
        <v>3</v>
      </c>
      <c r="I146" s="19">
        <v>1220.6300000000001</v>
      </c>
      <c r="J146" s="16">
        <v>1</v>
      </c>
      <c r="K146" s="16" t="s">
        <v>4</v>
      </c>
      <c r="L146" s="50">
        <f t="shared" si="5"/>
        <v>2022</v>
      </c>
      <c r="M146" s="45"/>
      <c r="N146" s="46">
        <f t="shared" si="6"/>
        <v>2052</v>
      </c>
      <c r="O146" s="46"/>
      <c r="P146" s="47"/>
      <c r="Q146" s="48">
        <f t="shared" si="10"/>
        <v>14159.308000000001</v>
      </c>
      <c r="R146" s="49">
        <f t="shared" si="9"/>
        <v>19774.206000000002</v>
      </c>
      <c r="S146" s="2">
        <v>1</v>
      </c>
      <c r="T146" s="2"/>
    </row>
    <row r="147" spans="1:37">
      <c r="A147">
        <v>103</v>
      </c>
      <c r="B147" s="16">
        <v>88</v>
      </c>
      <c r="C147" s="16">
        <v>21</v>
      </c>
      <c r="D147" s="16" t="s">
        <v>54</v>
      </c>
      <c r="E147" s="16" t="s">
        <v>55</v>
      </c>
      <c r="F147" s="16" t="s">
        <v>56</v>
      </c>
      <c r="G147" s="16">
        <v>1992</v>
      </c>
      <c r="H147" s="16"/>
      <c r="I147" s="19">
        <v>830</v>
      </c>
      <c r="J147" s="16">
        <v>1</v>
      </c>
      <c r="K147" s="16" t="s">
        <v>4</v>
      </c>
      <c r="L147" s="50">
        <f t="shared" si="5"/>
        <v>2022</v>
      </c>
      <c r="M147" s="45"/>
      <c r="N147" s="46">
        <f t="shared" si="6"/>
        <v>2052</v>
      </c>
      <c r="O147" s="46"/>
      <c r="P147" s="47"/>
      <c r="Q147" s="48">
        <f t="shared" si="10"/>
        <v>9628</v>
      </c>
      <c r="R147" s="49">
        <f t="shared" si="9"/>
        <v>13446</v>
      </c>
      <c r="S147" s="2">
        <v>1</v>
      </c>
      <c r="T147" s="2"/>
    </row>
    <row r="148" spans="1:37">
      <c r="A148">
        <v>104</v>
      </c>
      <c r="B148" s="16">
        <v>89</v>
      </c>
      <c r="C148" s="16">
        <v>21</v>
      </c>
      <c r="D148" s="16" t="s">
        <v>54</v>
      </c>
      <c r="E148" s="16" t="s">
        <v>55</v>
      </c>
      <c r="F148" s="16" t="s">
        <v>15</v>
      </c>
      <c r="G148" s="16">
        <v>1992</v>
      </c>
      <c r="H148" s="16"/>
      <c r="I148" s="19">
        <v>50.98</v>
      </c>
      <c r="J148" s="16"/>
      <c r="K148" s="16" t="s">
        <v>25</v>
      </c>
      <c r="L148" s="50">
        <f t="shared" si="5"/>
        <v>2022</v>
      </c>
      <c r="M148" s="45"/>
      <c r="N148" s="46">
        <f t="shared" si="6"/>
        <v>2052</v>
      </c>
      <c r="O148" s="46"/>
      <c r="P148" s="47"/>
      <c r="Q148" s="48">
        <f t="shared" si="10"/>
        <v>591.36799999999994</v>
      </c>
      <c r="R148" s="49">
        <f t="shared" si="9"/>
        <v>825.87599999999998</v>
      </c>
      <c r="S148" s="2">
        <v>1</v>
      </c>
      <c r="T148" s="53">
        <f>SUM(I145:I148)</f>
        <v>9682.4699999999993</v>
      </c>
    </row>
    <row r="149" spans="1:37">
      <c r="A149">
        <v>122</v>
      </c>
      <c r="B149" s="16">
        <v>107</v>
      </c>
      <c r="C149" s="16">
        <v>21</v>
      </c>
      <c r="D149" s="16" t="s">
        <v>61</v>
      </c>
      <c r="E149" s="16" t="s">
        <v>51</v>
      </c>
      <c r="F149" s="16" t="s">
        <v>16</v>
      </c>
      <c r="G149" s="16">
        <v>1992</v>
      </c>
      <c r="H149" s="16"/>
      <c r="I149" s="19">
        <v>13.9</v>
      </c>
      <c r="J149" s="16"/>
      <c r="K149" s="16" t="s">
        <v>25</v>
      </c>
      <c r="L149" s="50">
        <f t="shared" si="5"/>
        <v>2022</v>
      </c>
      <c r="M149" s="45"/>
      <c r="N149" s="46">
        <f t="shared" si="6"/>
        <v>2052</v>
      </c>
      <c r="O149" s="46"/>
      <c r="P149" s="47"/>
      <c r="Q149" s="48">
        <f t="shared" si="10"/>
        <v>161.24</v>
      </c>
      <c r="R149" s="49">
        <f t="shared" si="9"/>
        <v>225.18</v>
      </c>
      <c r="S149" s="2">
        <v>1</v>
      </c>
      <c r="T149" s="2"/>
    </row>
    <row r="150" spans="1:37">
      <c r="A150">
        <v>131</v>
      </c>
      <c r="B150" s="16">
        <v>116</v>
      </c>
      <c r="C150" s="16">
        <v>21</v>
      </c>
      <c r="D150" s="16" t="s">
        <v>65</v>
      </c>
      <c r="E150" s="16" t="s">
        <v>64</v>
      </c>
      <c r="F150" s="16" t="s">
        <v>67</v>
      </c>
      <c r="G150" s="16">
        <v>1993</v>
      </c>
      <c r="H150" s="16"/>
      <c r="I150" s="19">
        <v>49</v>
      </c>
      <c r="J150" s="16"/>
      <c r="K150" s="16" t="s">
        <v>25</v>
      </c>
      <c r="L150" s="50">
        <f t="shared" si="5"/>
        <v>2023</v>
      </c>
      <c r="M150" s="45"/>
      <c r="N150" s="46">
        <f t="shared" si="6"/>
        <v>2053</v>
      </c>
      <c r="O150" s="46"/>
      <c r="P150" s="47"/>
      <c r="Q150" s="48">
        <f t="shared" si="10"/>
        <v>568.4</v>
      </c>
      <c r="R150" s="49">
        <f t="shared" si="9"/>
        <v>793.80000000000007</v>
      </c>
      <c r="S150" s="2">
        <v>1</v>
      </c>
      <c r="T150" s="53">
        <f>SUM(I144:I150)</f>
        <v>9759.2699999999986</v>
      </c>
      <c r="AI150" s="3"/>
      <c r="AJ150" s="3"/>
      <c r="AK150" s="3"/>
    </row>
    <row r="151" spans="1:37">
      <c r="A151">
        <v>146</v>
      </c>
      <c r="B151" s="16">
        <v>131</v>
      </c>
      <c r="C151" s="16">
        <v>21</v>
      </c>
      <c r="D151" s="16" t="s">
        <v>69</v>
      </c>
      <c r="E151" s="16" t="s">
        <v>31</v>
      </c>
      <c r="F151" s="16" t="s">
        <v>33</v>
      </c>
      <c r="G151" s="16">
        <v>1994</v>
      </c>
      <c r="H151" s="16"/>
      <c r="I151" s="19">
        <v>20.059999999999999</v>
      </c>
      <c r="J151" s="16"/>
      <c r="K151" s="16" t="s">
        <v>25</v>
      </c>
      <c r="L151" s="50">
        <f t="shared" si="5"/>
        <v>2024</v>
      </c>
      <c r="M151" s="45"/>
      <c r="N151" s="46">
        <f t="shared" si="6"/>
        <v>2054</v>
      </c>
      <c r="O151" s="46"/>
      <c r="P151" s="47"/>
      <c r="Q151" s="48">
        <f t="shared" si="10"/>
        <v>232.69599999999997</v>
      </c>
      <c r="R151" s="49">
        <f t="shared" si="9"/>
        <v>324.97199999999998</v>
      </c>
      <c r="S151" s="2">
        <v>1</v>
      </c>
      <c r="T151" s="2"/>
    </row>
    <row r="152" spans="1:37">
      <c r="A152">
        <v>191</v>
      </c>
      <c r="B152" s="16">
        <v>176</v>
      </c>
      <c r="C152" s="16">
        <v>21</v>
      </c>
      <c r="D152" s="16" t="s">
        <v>84</v>
      </c>
      <c r="E152" s="16" t="s">
        <v>28</v>
      </c>
      <c r="F152" s="16" t="s">
        <v>8</v>
      </c>
      <c r="G152" s="16">
        <v>1994</v>
      </c>
      <c r="H152" s="16" t="s">
        <v>3</v>
      </c>
      <c r="I152" s="19">
        <v>4237.7700000000004</v>
      </c>
      <c r="J152" s="16">
        <v>4</v>
      </c>
      <c r="K152" s="16" t="s">
        <v>4</v>
      </c>
      <c r="L152" s="50">
        <f t="shared" si="5"/>
        <v>2024</v>
      </c>
      <c r="M152" s="45"/>
      <c r="N152" s="46">
        <f t="shared" si="6"/>
        <v>2054</v>
      </c>
      <c r="O152" s="46"/>
      <c r="P152" s="47"/>
      <c r="Q152" s="48">
        <f t="shared" si="10"/>
        <v>49158.132000000005</v>
      </c>
      <c r="R152" s="49">
        <f t="shared" si="9"/>
        <v>68651.874000000011</v>
      </c>
      <c r="S152" s="2">
        <v>1</v>
      </c>
      <c r="T152" s="2"/>
    </row>
    <row r="153" spans="1:37">
      <c r="A153">
        <v>192</v>
      </c>
      <c r="B153" s="16">
        <v>177</v>
      </c>
      <c r="C153" s="16">
        <v>21</v>
      </c>
      <c r="D153" s="16" t="s">
        <v>84</v>
      </c>
      <c r="E153" s="16" t="s">
        <v>28</v>
      </c>
      <c r="F153" s="16" t="s">
        <v>6</v>
      </c>
      <c r="G153" s="16">
        <v>1994</v>
      </c>
      <c r="H153" s="16" t="s">
        <v>3</v>
      </c>
      <c r="I153" s="19">
        <v>2385.34</v>
      </c>
      <c r="J153" s="16">
        <v>4</v>
      </c>
      <c r="K153" s="16" t="s">
        <v>4</v>
      </c>
      <c r="L153" s="50">
        <f t="shared" ref="L153:L216" si="11">G153+30</f>
        <v>2024</v>
      </c>
      <c r="M153" s="45"/>
      <c r="N153" s="46">
        <f t="shared" ref="N153:N216" si="12">G153+60</f>
        <v>2054</v>
      </c>
      <c r="O153" s="46"/>
      <c r="P153" s="47"/>
      <c r="Q153" s="48">
        <f t="shared" si="10"/>
        <v>27669.944</v>
      </c>
      <c r="R153" s="49">
        <f t="shared" si="9"/>
        <v>38642.508000000002</v>
      </c>
      <c r="S153" s="2">
        <v>1</v>
      </c>
      <c r="T153" s="2"/>
      <c r="AI153" s="3"/>
      <c r="AJ153" s="3"/>
      <c r="AK153" s="3"/>
    </row>
    <row r="154" spans="1:37">
      <c r="A154">
        <v>193</v>
      </c>
      <c r="B154" s="16">
        <v>178</v>
      </c>
      <c r="C154" s="16">
        <v>21</v>
      </c>
      <c r="D154" s="16" t="s">
        <v>84</v>
      </c>
      <c r="E154" s="16" t="s">
        <v>28</v>
      </c>
      <c r="F154" s="16" t="s">
        <v>9</v>
      </c>
      <c r="G154" s="16">
        <v>1994</v>
      </c>
      <c r="H154" s="16" t="s">
        <v>3</v>
      </c>
      <c r="I154" s="19">
        <v>1264.1600000000001</v>
      </c>
      <c r="J154" s="16">
        <v>2</v>
      </c>
      <c r="K154" s="16" t="s">
        <v>4</v>
      </c>
      <c r="L154" s="50">
        <f t="shared" si="11"/>
        <v>2024</v>
      </c>
      <c r="M154" s="45"/>
      <c r="N154" s="46">
        <f t="shared" si="12"/>
        <v>2054</v>
      </c>
      <c r="O154" s="46"/>
      <c r="P154" s="47"/>
      <c r="Q154" s="48">
        <f t="shared" si="10"/>
        <v>14664.256000000001</v>
      </c>
      <c r="R154" s="49">
        <f t="shared" si="9"/>
        <v>20479.392000000003</v>
      </c>
      <c r="S154" s="2">
        <v>1</v>
      </c>
      <c r="T154" s="2"/>
      <c r="AI154" s="3"/>
      <c r="AJ154" s="3"/>
      <c r="AK154" s="3"/>
    </row>
    <row r="155" spans="1:37">
      <c r="A155">
        <v>195</v>
      </c>
      <c r="B155" s="16">
        <v>180</v>
      </c>
      <c r="C155" s="16">
        <v>21</v>
      </c>
      <c r="D155" s="16" t="s">
        <v>84</v>
      </c>
      <c r="E155" s="16" t="s">
        <v>28</v>
      </c>
      <c r="F155" s="16" t="s">
        <v>23</v>
      </c>
      <c r="G155" s="16">
        <v>1994</v>
      </c>
      <c r="H155" s="16"/>
      <c r="I155" s="19">
        <v>102.76</v>
      </c>
      <c r="J155" s="16">
        <v>1</v>
      </c>
      <c r="K155" s="16" t="s">
        <v>4</v>
      </c>
      <c r="L155" s="50">
        <f t="shared" si="11"/>
        <v>2024</v>
      </c>
      <c r="M155" s="45"/>
      <c r="N155" s="46">
        <f t="shared" si="12"/>
        <v>2054</v>
      </c>
      <c r="O155" s="46"/>
      <c r="P155" s="47"/>
      <c r="Q155" s="48">
        <f t="shared" si="10"/>
        <v>1192.0160000000001</v>
      </c>
      <c r="R155" s="49">
        <f t="shared" si="9"/>
        <v>1664.7120000000004</v>
      </c>
      <c r="S155" s="2">
        <v>1</v>
      </c>
      <c r="T155" s="53">
        <f>SUM(I151:I155)</f>
        <v>8010.0900000000011</v>
      </c>
      <c r="U155" s="1">
        <f>SUM(I1:I155)</f>
        <v>195787.26999999993</v>
      </c>
    </row>
    <row r="156" spans="1:37">
      <c r="A156">
        <v>25</v>
      </c>
      <c r="B156" s="16">
        <v>10</v>
      </c>
      <c r="C156" s="16">
        <v>21</v>
      </c>
      <c r="D156" s="16" t="s">
        <v>5</v>
      </c>
      <c r="E156" s="16" t="s">
        <v>1</v>
      </c>
      <c r="F156" s="16" t="s">
        <v>15</v>
      </c>
      <c r="G156" s="16">
        <v>1997</v>
      </c>
      <c r="H156" s="16"/>
      <c r="I156" s="19">
        <v>54.65</v>
      </c>
      <c r="J156" s="16"/>
      <c r="K156" s="16" t="s">
        <v>10</v>
      </c>
      <c r="L156" s="50">
        <f t="shared" si="11"/>
        <v>2027</v>
      </c>
      <c r="M156" s="45"/>
      <c r="N156" s="51">
        <f t="shared" si="12"/>
        <v>2057</v>
      </c>
      <c r="O156" s="46"/>
      <c r="P156" s="47"/>
      <c r="Q156" s="48">
        <f t="shared" si="10"/>
        <v>633.93999999999994</v>
      </c>
      <c r="R156" s="49"/>
      <c r="S156" s="2">
        <v>1</v>
      </c>
      <c r="T156" s="2"/>
    </row>
    <row r="157" spans="1:37">
      <c r="A157">
        <v>116</v>
      </c>
      <c r="B157" s="16">
        <v>101</v>
      </c>
      <c r="C157" s="16">
        <v>21</v>
      </c>
      <c r="D157" s="16" t="s">
        <v>59</v>
      </c>
      <c r="E157" s="16" t="s">
        <v>60</v>
      </c>
      <c r="F157" s="16" t="s">
        <v>12</v>
      </c>
      <c r="G157" s="16">
        <v>1998</v>
      </c>
      <c r="H157" s="16"/>
      <c r="I157" s="19">
        <v>79</v>
      </c>
      <c r="J157" s="16">
        <v>1</v>
      </c>
      <c r="K157" s="16" t="s">
        <v>4</v>
      </c>
      <c r="L157" s="50">
        <f t="shared" si="11"/>
        <v>2028</v>
      </c>
      <c r="M157" s="45"/>
      <c r="N157" s="51">
        <f t="shared" si="12"/>
        <v>2058</v>
      </c>
      <c r="O157" s="46"/>
      <c r="P157" s="47"/>
      <c r="Q157" s="48">
        <f t="shared" si="10"/>
        <v>916.4</v>
      </c>
      <c r="R157" s="49"/>
      <c r="S157" s="2">
        <v>1</v>
      </c>
      <c r="T157" s="2"/>
    </row>
    <row r="158" spans="1:37">
      <c r="A158">
        <v>160</v>
      </c>
      <c r="B158" s="16">
        <v>145</v>
      </c>
      <c r="C158" s="16">
        <v>21</v>
      </c>
      <c r="D158" s="16" t="s">
        <v>74</v>
      </c>
      <c r="E158" s="16" t="s">
        <v>31</v>
      </c>
      <c r="F158" s="16" t="s">
        <v>33</v>
      </c>
      <c r="G158" s="16">
        <v>2000</v>
      </c>
      <c r="H158" s="16"/>
      <c r="I158" s="19">
        <v>19.239999999999998</v>
      </c>
      <c r="J158" s="16"/>
      <c r="K158" s="16" t="s">
        <v>25</v>
      </c>
      <c r="L158" s="50">
        <f t="shared" si="11"/>
        <v>2030</v>
      </c>
      <c r="M158" s="45"/>
      <c r="N158" s="51">
        <f t="shared" si="12"/>
        <v>2060</v>
      </c>
      <c r="O158" s="46"/>
      <c r="P158" s="47"/>
      <c r="Q158" s="48">
        <f t="shared" si="10"/>
        <v>223.18399999999997</v>
      </c>
      <c r="R158" s="49"/>
      <c r="S158" s="2">
        <v>1</v>
      </c>
      <c r="T158" s="2"/>
    </row>
    <row r="159" spans="1:37">
      <c r="A159">
        <v>162</v>
      </c>
      <c r="B159" s="16">
        <v>147</v>
      </c>
      <c r="C159" s="16">
        <v>21</v>
      </c>
      <c r="D159" s="16" t="s">
        <v>74</v>
      </c>
      <c r="E159" s="16" t="s">
        <v>31</v>
      </c>
      <c r="F159" s="16" t="s">
        <v>11</v>
      </c>
      <c r="G159" s="16">
        <v>2000</v>
      </c>
      <c r="H159" s="16" t="s">
        <v>3</v>
      </c>
      <c r="I159" s="19">
        <v>347.9</v>
      </c>
      <c r="J159" s="16"/>
      <c r="K159" s="16" t="s">
        <v>4</v>
      </c>
      <c r="L159" s="50">
        <f t="shared" si="11"/>
        <v>2030</v>
      </c>
      <c r="M159" s="45"/>
      <c r="N159" s="51">
        <f t="shared" si="12"/>
        <v>2060</v>
      </c>
      <c r="O159" s="46"/>
      <c r="P159" s="47"/>
      <c r="Q159" s="48">
        <f t="shared" si="10"/>
        <v>4035.6399999999994</v>
      </c>
      <c r="R159" s="49"/>
      <c r="S159" s="2">
        <v>1</v>
      </c>
      <c r="T159" s="2"/>
    </row>
    <row r="160" spans="1:37">
      <c r="A160">
        <v>163</v>
      </c>
      <c r="B160" s="16">
        <v>148</v>
      </c>
      <c r="C160" s="16">
        <v>21</v>
      </c>
      <c r="D160" s="16" t="s">
        <v>74</v>
      </c>
      <c r="E160" s="16" t="s">
        <v>31</v>
      </c>
      <c r="F160" s="16" t="s">
        <v>34</v>
      </c>
      <c r="G160" s="16">
        <v>2000</v>
      </c>
      <c r="H160" s="16"/>
      <c r="I160" s="19">
        <v>7.37</v>
      </c>
      <c r="J160" s="16"/>
      <c r="K160" s="16" t="s">
        <v>25</v>
      </c>
      <c r="L160" s="50">
        <f t="shared" si="11"/>
        <v>2030</v>
      </c>
      <c r="M160" s="45"/>
      <c r="N160" s="51">
        <f t="shared" si="12"/>
        <v>2060</v>
      </c>
      <c r="O160" s="46"/>
      <c r="P160" s="47"/>
      <c r="Q160" s="48">
        <f t="shared" si="10"/>
        <v>85.492000000000004</v>
      </c>
      <c r="R160" s="49"/>
      <c r="S160" s="2">
        <v>1</v>
      </c>
      <c r="T160" s="53"/>
    </row>
    <row r="161" spans="1:37">
      <c r="A161">
        <v>107</v>
      </c>
      <c r="B161" s="16">
        <v>92</v>
      </c>
      <c r="C161" s="16">
        <v>21</v>
      </c>
      <c r="D161" s="16" t="s">
        <v>57</v>
      </c>
      <c r="E161" s="16" t="s">
        <v>58</v>
      </c>
      <c r="F161" s="16" t="s">
        <v>6</v>
      </c>
      <c r="G161" s="16">
        <v>2001</v>
      </c>
      <c r="H161" s="16" t="s">
        <v>3</v>
      </c>
      <c r="I161" s="19">
        <v>3856.62</v>
      </c>
      <c r="J161" s="16">
        <v>3</v>
      </c>
      <c r="K161" s="16" t="s">
        <v>4</v>
      </c>
      <c r="L161" s="50">
        <f t="shared" si="11"/>
        <v>2031</v>
      </c>
      <c r="M161" s="45"/>
      <c r="N161" s="51">
        <f t="shared" si="12"/>
        <v>2061</v>
      </c>
      <c r="O161" s="46"/>
      <c r="P161" s="47"/>
      <c r="Q161" s="48">
        <f t="shared" si="10"/>
        <v>44736.791999999994</v>
      </c>
      <c r="R161" s="49"/>
      <c r="S161" s="2">
        <v>1</v>
      </c>
      <c r="T161" s="2"/>
    </row>
    <row r="162" spans="1:37">
      <c r="A162">
        <v>168</v>
      </c>
      <c r="B162" s="16">
        <v>153</v>
      </c>
      <c r="C162" s="16">
        <v>21</v>
      </c>
      <c r="D162" s="16" t="s">
        <v>77</v>
      </c>
      <c r="E162" s="16" t="s">
        <v>44</v>
      </c>
      <c r="F162" s="16" t="s">
        <v>11</v>
      </c>
      <c r="G162" s="16">
        <v>2001</v>
      </c>
      <c r="H162" s="16" t="s">
        <v>3</v>
      </c>
      <c r="I162" s="19">
        <v>406.22</v>
      </c>
      <c r="J162" s="16">
        <v>2</v>
      </c>
      <c r="K162" s="16" t="s">
        <v>4</v>
      </c>
      <c r="L162" s="50">
        <f t="shared" si="11"/>
        <v>2031</v>
      </c>
      <c r="M162" s="45"/>
      <c r="N162" s="51">
        <f t="shared" si="12"/>
        <v>2061</v>
      </c>
      <c r="O162" s="46"/>
      <c r="P162" s="47"/>
      <c r="Q162" s="48">
        <f t="shared" si="10"/>
        <v>4712.152</v>
      </c>
      <c r="R162" s="49"/>
      <c r="S162" s="2">
        <v>1</v>
      </c>
      <c r="T162" s="2"/>
    </row>
    <row r="163" spans="1:37">
      <c r="A163">
        <v>170</v>
      </c>
      <c r="B163" s="16">
        <v>155</v>
      </c>
      <c r="C163" s="16">
        <v>21</v>
      </c>
      <c r="D163" s="16" t="s">
        <v>77</v>
      </c>
      <c r="E163" s="16" t="s">
        <v>44</v>
      </c>
      <c r="F163" s="16" t="s">
        <v>42</v>
      </c>
      <c r="G163" s="16">
        <v>2001</v>
      </c>
      <c r="H163" s="16"/>
      <c r="I163" s="19">
        <v>5</v>
      </c>
      <c r="J163" s="16"/>
      <c r="K163" s="16" t="s">
        <v>25</v>
      </c>
      <c r="L163" s="50">
        <f t="shared" si="11"/>
        <v>2031</v>
      </c>
      <c r="M163" s="45"/>
      <c r="N163" s="51">
        <f t="shared" si="12"/>
        <v>2061</v>
      </c>
      <c r="O163" s="46"/>
      <c r="P163" s="47"/>
      <c r="Q163" s="48">
        <f t="shared" si="10"/>
        <v>58</v>
      </c>
      <c r="R163" s="49"/>
      <c r="S163" s="2">
        <v>1</v>
      </c>
      <c r="T163" s="53">
        <f>SUM(I158:I163)</f>
        <v>4642.3500000000004</v>
      </c>
    </row>
    <row r="164" spans="1:37">
      <c r="A164">
        <v>179</v>
      </c>
      <c r="B164" s="16">
        <v>164</v>
      </c>
      <c r="C164" s="16">
        <v>21</v>
      </c>
      <c r="D164" s="16" t="s">
        <v>80</v>
      </c>
      <c r="E164" s="16" t="s">
        <v>20</v>
      </c>
      <c r="F164" s="16" t="s">
        <v>11</v>
      </c>
      <c r="G164" s="16">
        <v>2001</v>
      </c>
      <c r="H164" s="16" t="s">
        <v>3</v>
      </c>
      <c r="I164" s="19">
        <v>464.46</v>
      </c>
      <c r="J164" s="16">
        <v>1</v>
      </c>
      <c r="K164" s="16" t="s">
        <v>4</v>
      </c>
      <c r="L164" s="50">
        <f t="shared" si="11"/>
        <v>2031</v>
      </c>
      <c r="M164" s="45"/>
      <c r="N164" s="51">
        <f t="shared" si="12"/>
        <v>2061</v>
      </c>
      <c r="O164" s="46"/>
      <c r="P164" s="47"/>
      <c r="Q164" s="48">
        <f t="shared" si="10"/>
        <v>5387.7359999999999</v>
      </c>
      <c r="R164" s="49"/>
      <c r="S164" s="2">
        <v>1</v>
      </c>
      <c r="T164" s="2"/>
    </row>
    <row r="165" spans="1:37">
      <c r="A165">
        <v>183</v>
      </c>
      <c r="B165" s="16">
        <v>168</v>
      </c>
      <c r="C165" s="16">
        <v>21</v>
      </c>
      <c r="D165" s="16" t="s">
        <v>80</v>
      </c>
      <c r="E165" s="16" t="s">
        <v>20</v>
      </c>
      <c r="F165" s="16" t="s">
        <v>34</v>
      </c>
      <c r="G165" s="16">
        <v>2001</v>
      </c>
      <c r="H165" s="16"/>
      <c r="I165" s="19">
        <v>7.02</v>
      </c>
      <c r="J165" s="16"/>
      <c r="K165" s="16" t="s">
        <v>4</v>
      </c>
      <c r="L165" s="50">
        <f t="shared" si="11"/>
        <v>2031</v>
      </c>
      <c r="M165" s="45"/>
      <c r="N165" s="51">
        <f t="shared" si="12"/>
        <v>2061</v>
      </c>
      <c r="O165" s="46"/>
      <c r="P165" s="47"/>
      <c r="Q165" s="48">
        <f t="shared" si="10"/>
        <v>81.431999999999988</v>
      </c>
      <c r="R165" s="49"/>
      <c r="S165" s="2">
        <v>1</v>
      </c>
      <c r="T165" s="53">
        <f>SUM(I159:I165)</f>
        <v>5094.59</v>
      </c>
    </row>
    <row r="166" spans="1:37">
      <c r="A166">
        <v>53</v>
      </c>
      <c r="B166" s="16">
        <v>38</v>
      </c>
      <c r="C166" s="16">
        <v>21</v>
      </c>
      <c r="D166" s="16" t="s">
        <v>30</v>
      </c>
      <c r="E166" s="16" t="s">
        <v>31</v>
      </c>
      <c r="F166" s="16" t="s">
        <v>11</v>
      </c>
      <c r="G166" s="16">
        <v>2002</v>
      </c>
      <c r="H166" s="16" t="s">
        <v>3</v>
      </c>
      <c r="I166" s="19">
        <v>393.4</v>
      </c>
      <c r="J166" s="16">
        <v>1</v>
      </c>
      <c r="K166" s="16" t="s">
        <v>4</v>
      </c>
      <c r="L166" s="50">
        <f t="shared" si="11"/>
        <v>2032</v>
      </c>
      <c r="M166" s="45"/>
      <c r="N166" s="51">
        <f t="shared" si="12"/>
        <v>2062</v>
      </c>
      <c r="O166" s="46"/>
      <c r="P166" s="47"/>
      <c r="Q166" s="48">
        <f t="shared" si="10"/>
        <v>4563.4399999999996</v>
      </c>
      <c r="R166" s="49"/>
      <c r="S166" s="2">
        <v>1</v>
      </c>
      <c r="T166" s="2"/>
      <c r="AI166" s="3"/>
      <c r="AJ166" s="3"/>
      <c r="AK166" s="3"/>
    </row>
    <row r="167" spans="1:37">
      <c r="A167">
        <v>56</v>
      </c>
      <c r="B167" s="16">
        <v>41</v>
      </c>
      <c r="C167" s="16">
        <v>21</v>
      </c>
      <c r="D167" s="16" t="s">
        <v>30</v>
      </c>
      <c r="E167" s="16" t="s">
        <v>31</v>
      </c>
      <c r="F167" s="16" t="s">
        <v>33</v>
      </c>
      <c r="G167" s="16">
        <v>2002</v>
      </c>
      <c r="H167" s="16"/>
      <c r="I167" s="19">
        <v>35.79</v>
      </c>
      <c r="J167" s="16"/>
      <c r="K167" s="16" t="s">
        <v>25</v>
      </c>
      <c r="L167" s="50">
        <f t="shared" si="11"/>
        <v>2032</v>
      </c>
      <c r="M167" s="45"/>
      <c r="N167" s="51">
        <f t="shared" si="12"/>
        <v>2062</v>
      </c>
      <c r="O167" s="46"/>
      <c r="P167" s="47"/>
      <c r="Q167" s="48">
        <f t="shared" si="10"/>
        <v>415.16399999999999</v>
      </c>
      <c r="R167" s="49"/>
      <c r="S167" s="2">
        <v>1</v>
      </c>
      <c r="T167" s="2"/>
      <c r="AI167" s="3"/>
      <c r="AJ167" s="3"/>
      <c r="AK167" s="3"/>
    </row>
    <row r="168" spans="1:37">
      <c r="A168">
        <v>57</v>
      </c>
      <c r="B168" s="16">
        <v>42</v>
      </c>
      <c r="C168" s="16">
        <v>21</v>
      </c>
      <c r="D168" s="16" t="s">
        <v>30</v>
      </c>
      <c r="E168" s="16" t="s">
        <v>31</v>
      </c>
      <c r="F168" s="16" t="s">
        <v>29</v>
      </c>
      <c r="G168" s="16">
        <v>2002</v>
      </c>
      <c r="H168" s="16"/>
      <c r="I168" s="19">
        <v>9</v>
      </c>
      <c r="J168" s="16"/>
      <c r="K168" s="16" t="s">
        <v>10</v>
      </c>
      <c r="L168" s="50">
        <f t="shared" si="11"/>
        <v>2032</v>
      </c>
      <c r="M168" s="45"/>
      <c r="N168" s="51">
        <f t="shared" si="12"/>
        <v>2062</v>
      </c>
      <c r="O168" s="46"/>
      <c r="P168" s="47"/>
      <c r="Q168" s="48">
        <f t="shared" si="10"/>
        <v>104.39999999999999</v>
      </c>
      <c r="R168" s="49"/>
      <c r="S168" s="2">
        <v>1</v>
      </c>
      <c r="T168" s="2"/>
      <c r="AI168" s="3"/>
      <c r="AJ168" s="3"/>
      <c r="AK168" s="3"/>
    </row>
    <row r="169" spans="1:37">
      <c r="A169">
        <v>58</v>
      </c>
      <c r="B169" s="16">
        <v>43</v>
      </c>
      <c r="C169" s="16">
        <v>21</v>
      </c>
      <c r="D169" s="16" t="s">
        <v>30</v>
      </c>
      <c r="E169" s="16" t="s">
        <v>31</v>
      </c>
      <c r="F169" s="16" t="s">
        <v>34</v>
      </c>
      <c r="G169" s="16">
        <v>2002</v>
      </c>
      <c r="H169" s="16"/>
      <c r="I169" s="19">
        <v>8.7100000000000009</v>
      </c>
      <c r="J169" s="16"/>
      <c r="K169" s="16" t="s">
        <v>25</v>
      </c>
      <c r="L169" s="50">
        <f t="shared" si="11"/>
        <v>2032</v>
      </c>
      <c r="M169" s="45"/>
      <c r="N169" s="51">
        <f t="shared" si="12"/>
        <v>2062</v>
      </c>
      <c r="O169" s="46"/>
      <c r="P169" s="47"/>
      <c r="Q169" s="48">
        <f t="shared" si="10"/>
        <v>101.036</v>
      </c>
      <c r="R169" s="49"/>
      <c r="S169" s="2">
        <v>1</v>
      </c>
      <c r="T169" s="53">
        <f>SUM(I160:I169)</f>
        <v>5193.59</v>
      </c>
      <c r="AI169" s="3"/>
      <c r="AJ169" s="3"/>
      <c r="AK169" s="3"/>
    </row>
    <row r="170" spans="1:37">
      <c r="A170">
        <v>123</v>
      </c>
      <c r="B170" s="16">
        <v>108</v>
      </c>
      <c r="C170" s="16">
        <v>21</v>
      </c>
      <c r="D170" s="16" t="s">
        <v>61</v>
      </c>
      <c r="E170" s="16" t="s">
        <v>51</v>
      </c>
      <c r="F170" s="16" t="s">
        <v>33</v>
      </c>
      <c r="G170" s="16">
        <v>2002</v>
      </c>
      <c r="H170" s="16"/>
      <c r="I170" s="19">
        <v>25.86</v>
      </c>
      <c r="J170" s="16"/>
      <c r="K170" s="16" t="s">
        <v>4</v>
      </c>
      <c r="L170" s="50">
        <f t="shared" si="11"/>
        <v>2032</v>
      </c>
      <c r="M170" s="45"/>
      <c r="N170" s="51">
        <f t="shared" si="12"/>
        <v>2062</v>
      </c>
      <c r="O170" s="46"/>
      <c r="P170" s="47"/>
      <c r="Q170" s="48">
        <f t="shared" si="10"/>
        <v>299.976</v>
      </c>
      <c r="R170" s="49"/>
      <c r="S170" s="2">
        <v>1</v>
      </c>
      <c r="T170" s="2"/>
      <c r="AI170" s="3"/>
      <c r="AJ170" s="3"/>
      <c r="AK170" s="3"/>
    </row>
    <row r="171" spans="1:37">
      <c r="A171">
        <v>136</v>
      </c>
      <c r="B171" s="16">
        <v>121</v>
      </c>
      <c r="C171" s="16">
        <v>21</v>
      </c>
      <c r="D171" s="16" t="s">
        <v>68</v>
      </c>
      <c r="E171" s="16" t="s">
        <v>40</v>
      </c>
      <c r="F171" s="16" t="s">
        <v>11</v>
      </c>
      <c r="G171" s="16">
        <v>2002</v>
      </c>
      <c r="H171" s="16" t="s">
        <v>3</v>
      </c>
      <c r="I171" s="19">
        <v>416.6</v>
      </c>
      <c r="J171" s="16">
        <v>1</v>
      </c>
      <c r="K171" s="16" t="s">
        <v>4</v>
      </c>
      <c r="L171" s="50">
        <f t="shared" si="11"/>
        <v>2032</v>
      </c>
      <c r="M171" s="45"/>
      <c r="N171" s="51">
        <f t="shared" si="12"/>
        <v>2062</v>
      </c>
      <c r="O171" s="46"/>
      <c r="P171" s="47"/>
      <c r="Q171" s="48">
        <f t="shared" si="10"/>
        <v>4832.5600000000004</v>
      </c>
      <c r="R171" s="49"/>
      <c r="S171" s="2">
        <v>1</v>
      </c>
      <c r="T171" s="2"/>
      <c r="AI171" s="4"/>
      <c r="AJ171" s="4"/>
      <c r="AK171" s="4"/>
    </row>
    <row r="172" spans="1:37">
      <c r="A172">
        <v>44</v>
      </c>
      <c r="B172" s="16">
        <v>29</v>
      </c>
      <c r="C172" s="16">
        <v>21</v>
      </c>
      <c r="D172" s="16" t="s">
        <v>27</v>
      </c>
      <c r="E172" s="16" t="s">
        <v>28</v>
      </c>
      <c r="F172" s="16" t="s">
        <v>11</v>
      </c>
      <c r="G172" s="16">
        <v>2003</v>
      </c>
      <c r="H172" s="16" t="s">
        <v>3</v>
      </c>
      <c r="I172" s="19">
        <v>297</v>
      </c>
      <c r="J172" s="16">
        <v>1</v>
      </c>
      <c r="K172" s="16" t="s">
        <v>4</v>
      </c>
      <c r="L172" s="50">
        <f t="shared" si="11"/>
        <v>2033</v>
      </c>
      <c r="M172" s="45"/>
      <c r="N172" s="51">
        <f t="shared" si="12"/>
        <v>2063</v>
      </c>
      <c r="O172" s="46"/>
      <c r="P172" s="47"/>
      <c r="Q172" s="48">
        <f t="shared" si="10"/>
        <v>3445.2</v>
      </c>
      <c r="R172" s="49"/>
      <c r="S172" s="2">
        <v>1</v>
      </c>
      <c r="T172" s="2"/>
    </row>
    <row r="173" spans="1:37">
      <c r="A173">
        <v>47</v>
      </c>
      <c r="B173" s="16">
        <v>32</v>
      </c>
      <c r="C173" s="16">
        <v>21</v>
      </c>
      <c r="D173" s="16" t="s">
        <v>27</v>
      </c>
      <c r="E173" s="16" t="s">
        <v>28</v>
      </c>
      <c r="F173" s="16" t="s">
        <v>15</v>
      </c>
      <c r="G173" s="16">
        <v>2003</v>
      </c>
      <c r="H173" s="16"/>
      <c r="I173" s="19">
        <v>72.39</v>
      </c>
      <c r="J173" s="16"/>
      <c r="K173" s="16" t="s">
        <v>4</v>
      </c>
      <c r="L173" s="50">
        <f t="shared" si="11"/>
        <v>2033</v>
      </c>
      <c r="M173" s="45"/>
      <c r="N173" s="51">
        <f t="shared" si="12"/>
        <v>2063</v>
      </c>
      <c r="O173" s="46"/>
      <c r="P173" s="47"/>
      <c r="Q173" s="48">
        <f t="shared" si="10"/>
        <v>839.72399999999993</v>
      </c>
      <c r="R173" s="49"/>
      <c r="S173" s="2">
        <v>1</v>
      </c>
      <c r="T173" s="2"/>
    </row>
    <row r="174" spans="1:37">
      <c r="A174">
        <v>48</v>
      </c>
      <c r="B174" s="16">
        <v>33</v>
      </c>
      <c r="C174" s="16">
        <v>21</v>
      </c>
      <c r="D174" s="16" t="s">
        <v>27</v>
      </c>
      <c r="E174" s="16" t="s">
        <v>28</v>
      </c>
      <c r="F174" s="16" t="s">
        <v>29</v>
      </c>
      <c r="G174" s="16">
        <v>2003</v>
      </c>
      <c r="H174" s="16"/>
      <c r="I174" s="19">
        <v>9</v>
      </c>
      <c r="J174" s="16"/>
      <c r="K174" s="16" t="s">
        <v>10</v>
      </c>
      <c r="L174" s="50">
        <f t="shared" si="11"/>
        <v>2033</v>
      </c>
      <c r="M174" s="45"/>
      <c r="N174" s="51">
        <f t="shared" si="12"/>
        <v>2063</v>
      </c>
      <c r="O174" s="46"/>
      <c r="P174" s="47"/>
      <c r="Q174" s="48">
        <f t="shared" ref="Q174:Q204" si="13">I174*N$6</f>
        <v>104.39999999999999</v>
      </c>
      <c r="R174" s="49"/>
      <c r="S174" s="2">
        <v>1</v>
      </c>
      <c r="T174" s="53">
        <f>SUM(I166:I174)</f>
        <v>1267.7500000000002</v>
      </c>
    </row>
    <row r="175" spans="1:37">
      <c r="A175">
        <v>67</v>
      </c>
      <c r="B175" s="16">
        <v>52</v>
      </c>
      <c r="C175" s="16">
        <v>21</v>
      </c>
      <c r="D175" s="16" t="s">
        <v>35</v>
      </c>
      <c r="E175" s="16" t="s">
        <v>36</v>
      </c>
      <c r="F175" s="16" t="s">
        <v>38</v>
      </c>
      <c r="G175" s="16">
        <v>2003</v>
      </c>
      <c r="H175" s="16"/>
      <c r="I175" s="19">
        <v>89.43</v>
      </c>
      <c r="J175" s="16"/>
      <c r="K175" s="16" t="s">
        <v>10</v>
      </c>
      <c r="L175" s="50">
        <f t="shared" si="11"/>
        <v>2033</v>
      </c>
      <c r="M175" s="45"/>
      <c r="N175" s="51">
        <f t="shared" si="12"/>
        <v>2063</v>
      </c>
      <c r="O175" s="46"/>
      <c r="P175" s="47"/>
      <c r="Q175" s="48">
        <f t="shared" si="13"/>
        <v>1037.3880000000001</v>
      </c>
      <c r="R175" s="49"/>
      <c r="S175" s="2">
        <v>1</v>
      </c>
      <c r="T175" s="53">
        <f>SUM(I167:I175)</f>
        <v>963.78</v>
      </c>
    </row>
    <row r="176" spans="1:37">
      <c r="A176">
        <v>96</v>
      </c>
      <c r="B176" s="16">
        <v>81</v>
      </c>
      <c r="C176" s="16">
        <v>21</v>
      </c>
      <c r="D176" s="16" t="s">
        <v>50</v>
      </c>
      <c r="E176" s="16" t="s">
        <v>51</v>
      </c>
      <c r="F176" s="16" t="s">
        <v>52</v>
      </c>
      <c r="G176" s="16">
        <v>2003</v>
      </c>
      <c r="H176" s="16" t="s">
        <v>3</v>
      </c>
      <c r="I176" s="19">
        <v>125.1</v>
      </c>
      <c r="J176" s="16">
        <v>1</v>
      </c>
      <c r="K176" s="16" t="s">
        <v>10</v>
      </c>
      <c r="L176" s="50">
        <f t="shared" si="11"/>
        <v>2033</v>
      </c>
      <c r="M176" s="45"/>
      <c r="N176" s="51">
        <f t="shared" si="12"/>
        <v>2063</v>
      </c>
      <c r="O176" s="46"/>
      <c r="P176" s="47"/>
      <c r="Q176" s="48">
        <f t="shared" si="13"/>
        <v>1451.1599999999999</v>
      </c>
      <c r="R176" s="49"/>
      <c r="S176" s="2">
        <v>1</v>
      </c>
      <c r="T176" s="2"/>
    </row>
    <row r="177" spans="1:20">
      <c r="A177">
        <v>100</v>
      </c>
      <c r="B177" s="16">
        <v>85</v>
      </c>
      <c r="C177" s="16">
        <v>21</v>
      </c>
      <c r="D177" s="16" t="s">
        <v>50</v>
      </c>
      <c r="E177" s="16" t="s">
        <v>51</v>
      </c>
      <c r="F177" s="16" t="s">
        <v>42</v>
      </c>
      <c r="G177" s="16">
        <v>2003</v>
      </c>
      <c r="H177" s="16"/>
      <c r="I177" s="19">
        <v>80.8</v>
      </c>
      <c r="J177" s="16"/>
      <c r="K177" s="16" t="s">
        <v>10</v>
      </c>
      <c r="L177" s="50">
        <f t="shared" si="11"/>
        <v>2033</v>
      </c>
      <c r="M177" s="45"/>
      <c r="N177" s="51">
        <f t="shared" si="12"/>
        <v>2063</v>
      </c>
      <c r="O177" s="46"/>
      <c r="P177" s="47"/>
      <c r="Q177" s="48">
        <f t="shared" si="13"/>
        <v>937.28</v>
      </c>
      <c r="R177" s="49"/>
      <c r="S177" s="2">
        <v>1</v>
      </c>
      <c r="T177" s="53">
        <f>SUM(I170:I177)</f>
        <v>1116.1799999999998</v>
      </c>
    </row>
    <row r="178" spans="1:20">
      <c r="A178">
        <v>115</v>
      </c>
      <c r="B178" s="16">
        <v>100</v>
      </c>
      <c r="C178" s="16">
        <v>21</v>
      </c>
      <c r="D178" s="16" t="s">
        <v>59</v>
      </c>
      <c r="E178" s="16" t="s">
        <v>60</v>
      </c>
      <c r="F178" s="16" t="s">
        <v>11</v>
      </c>
      <c r="G178" s="16">
        <v>2004</v>
      </c>
      <c r="H178" s="16" t="s">
        <v>3</v>
      </c>
      <c r="I178" s="19">
        <v>409.97</v>
      </c>
      <c r="J178" s="16">
        <v>1</v>
      </c>
      <c r="K178" s="16" t="s">
        <v>4</v>
      </c>
      <c r="L178" s="50">
        <f t="shared" si="11"/>
        <v>2034</v>
      </c>
      <c r="M178" s="45"/>
      <c r="N178" s="51">
        <f t="shared" si="12"/>
        <v>2064</v>
      </c>
      <c r="O178" s="46"/>
      <c r="P178" s="47"/>
      <c r="Q178" s="48">
        <f t="shared" si="13"/>
        <v>4755.652</v>
      </c>
      <c r="R178" s="49"/>
      <c r="S178" s="2">
        <v>1</v>
      </c>
      <c r="T178" s="2"/>
    </row>
    <row r="179" spans="1:20">
      <c r="A179">
        <v>194</v>
      </c>
      <c r="B179" s="16">
        <v>179</v>
      </c>
      <c r="C179" s="16">
        <v>21</v>
      </c>
      <c r="D179" s="16" t="s">
        <v>84</v>
      </c>
      <c r="E179" s="16" t="s">
        <v>28</v>
      </c>
      <c r="F179" s="16" t="s">
        <v>11</v>
      </c>
      <c r="G179" s="16">
        <v>2004</v>
      </c>
      <c r="H179" s="16" t="s">
        <v>3</v>
      </c>
      <c r="I179" s="19">
        <v>484.03</v>
      </c>
      <c r="J179" s="16">
        <v>1</v>
      </c>
      <c r="K179" s="16" t="s">
        <v>4</v>
      </c>
      <c r="L179" s="50">
        <f t="shared" si="11"/>
        <v>2034</v>
      </c>
      <c r="M179" s="45"/>
      <c r="N179" s="51">
        <f t="shared" si="12"/>
        <v>2064</v>
      </c>
      <c r="O179" s="46"/>
      <c r="P179" s="47"/>
      <c r="Q179" s="48">
        <f t="shared" si="13"/>
        <v>5614.7479999999996</v>
      </c>
      <c r="R179" s="49"/>
      <c r="S179" s="2">
        <v>1</v>
      </c>
      <c r="T179" s="2"/>
    </row>
    <row r="180" spans="1:20">
      <c r="A180">
        <v>64</v>
      </c>
      <c r="B180" s="16">
        <v>49</v>
      </c>
      <c r="C180" s="16">
        <v>21</v>
      </c>
      <c r="D180" s="16" t="s">
        <v>35</v>
      </c>
      <c r="E180" s="16" t="s">
        <v>36</v>
      </c>
      <c r="F180" s="16" t="s">
        <v>12</v>
      </c>
      <c r="G180" s="16">
        <v>2005</v>
      </c>
      <c r="H180" s="16"/>
      <c r="I180" s="19">
        <v>82.6</v>
      </c>
      <c r="J180" s="16">
        <v>1</v>
      </c>
      <c r="K180" s="16" t="s">
        <v>4</v>
      </c>
      <c r="L180" s="50">
        <f t="shared" si="11"/>
        <v>2035</v>
      </c>
      <c r="M180" s="45"/>
      <c r="N180" s="51">
        <f t="shared" si="12"/>
        <v>2065</v>
      </c>
      <c r="O180" s="46"/>
      <c r="P180" s="47"/>
      <c r="Q180" s="48">
        <f t="shared" si="13"/>
        <v>958.15999999999985</v>
      </c>
      <c r="R180" s="49"/>
      <c r="S180" s="2">
        <v>1</v>
      </c>
      <c r="T180" s="2"/>
    </row>
    <row r="181" spans="1:20">
      <c r="A181">
        <v>75</v>
      </c>
      <c r="B181" s="16">
        <v>60</v>
      </c>
      <c r="C181" s="16">
        <v>21</v>
      </c>
      <c r="D181" s="16" t="s">
        <v>39</v>
      </c>
      <c r="E181" s="16" t="s">
        <v>40</v>
      </c>
      <c r="F181" s="16" t="s">
        <v>41</v>
      </c>
      <c r="G181" s="16">
        <v>2005</v>
      </c>
      <c r="H181" s="16"/>
      <c r="I181" s="19">
        <v>15</v>
      </c>
      <c r="J181" s="16"/>
      <c r="K181" s="16" t="s">
        <v>10</v>
      </c>
      <c r="L181" s="50">
        <f t="shared" si="11"/>
        <v>2035</v>
      </c>
      <c r="M181" s="45"/>
      <c r="N181" s="51">
        <f t="shared" si="12"/>
        <v>2065</v>
      </c>
      <c r="O181" s="46"/>
      <c r="P181" s="47"/>
      <c r="Q181" s="48">
        <f t="shared" si="13"/>
        <v>174</v>
      </c>
      <c r="R181" s="49"/>
      <c r="S181" s="2">
        <v>1</v>
      </c>
      <c r="T181" s="2"/>
    </row>
    <row r="182" spans="1:20">
      <c r="A182">
        <v>76</v>
      </c>
      <c r="B182" s="16">
        <v>61</v>
      </c>
      <c r="C182" s="16">
        <v>21</v>
      </c>
      <c r="D182" s="16" t="s">
        <v>39</v>
      </c>
      <c r="E182" s="16" t="s">
        <v>40</v>
      </c>
      <c r="F182" s="16" t="s">
        <v>42</v>
      </c>
      <c r="G182" s="16">
        <v>2005</v>
      </c>
      <c r="H182" s="16"/>
      <c r="I182" s="19">
        <v>24.22</v>
      </c>
      <c r="J182" s="16"/>
      <c r="K182" s="16" t="s">
        <v>10</v>
      </c>
      <c r="L182" s="50">
        <f t="shared" si="11"/>
        <v>2035</v>
      </c>
      <c r="M182" s="45"/>
      <c r="N182" s="51">
        <f t="shared" si="12"/>
        <v>2065</v>
      </c>
      <c r="O182" s="46"/>
      <c r="P182" s="47"/>
      <c r="Q182" s="48">
        <f t="shared" si="13"/>
        <v>280.952</v>
      </c>
      <c r="R182" s="49"/>
      <c r="S182" s="2">
        <v>1</v>
      </c>
      <c r="T182" s="2"/>
    </row>
    <row r="183" spans="1:20">
      <c r="A183">
        <v>98</v>
      </c>
      <c r="B183" s="16">
        <v>83</v>
      </c>
      <c r="C183" s="16">
        <v>21</v>
      </c>
      <c r="D183" s="16" t="s">
        <v>50</v>
      </c>
      <c r="E183" s="16" t="s">
        <v>51</v>
      </c>
      <c r="F183" s="16" t="s">
        <v>53</v>
      </c>
      <c r="G183" s="16">
        <v>2005</v>
      </c>
      <c r="H183" s="16" t="s">
        <v>3</v>
      </c>
      <c r="I183" s="19">
        <v>1917.01</v>
      </c>
      <c r="J183" s="16">
        <v>4</v>
      </c>
      <c r="K183" s="16" t="s">
        <v>4</v>
      </c>
      <c r="L183" s="50">
        <f t="shared" si="11"/>
        <v>2035</v>
      </c>
      <c r="M183" s="45"/>
      <c r="N183" s="51">
        <f t="shared" si="12"/>
        <v>2065</v>
      </c>
      <c r="O183" s="46"/>
      <c r="P183" s="47"/>
      <c r="Q183" s="48">
        <f t="shared" si="13"/>
        <v>22237.315999999999</v>
      </c>
      <c r="R183" s="49"/>
      <c r="S183" s="2">
        <v>1</v>
      </c>
      <c r="T183" s="2"/>
    </row>
    <row r="184" spans="1:20">
      <c r="A184">
        <v>99</v>
      </c>
      <c r="B184" s="16">
        <v>84</v>
      </c>
      <c r="C184" s="16">
        <v>21</v>
      </c>
      <c r="D184" s="16" t="s">
        <v>50</v>
      </c>
      <c r="E184" s="16" t="s">
        <v>51</v>
      </c>
      <c r="F184" s="16" t="s">
        <v>29</v>
      </c>
      <c r="G184" s="16">
        <v>2005</v>
      </c>
      <c r="H184" s="16"/>
      <c r="I184" s="19">
        <v>40.89</v>
      </c>
      <c r="J184" s="16"/>
      <c r="K184" s="16" t="s">
        <v>4</v>
      </c>
      <c r="L184" s="50">
        <f t="shared" si="11"/>
        <v>2035</v>
      </c>
      <c r="M184" s="45"/>
      <c r="N184" s="51">
        <f t="shared" si="12"/>
        <v>2065</v>
      </c>
      <c r="O184" s="46"/>
      <c r="P184" s="47"/>
      <c r="Q184" s="48">
        <f t="shared" si="13"/>
        <v>474.32400000000001</v>
      </c>
      <c r="R184" s="49"/>
      <c r="S184" s="2">
        <v>1</v>
      </c>
      <c r="T184" s="2"/>
    </row>
    <row r="185" spans="1:20">
      <c r="A185">
        <v>63</v>
      </c>
      <c r="B185" s="16">
        <v>48</v>
      </c>
      <c r="C185" s="16">
        <v>21</v>
      </c>
      <c r="D185" s="16" t="s">
        <v>35</v>
      </c>
      <c r="E185" s="16" t="s">
        <v>36</v>
      </c>
      <c r="F185" s="16" t="s">
        <v>11</v>
      </c>
      <c r="G185" s="16">
        <v>2006</v>
      </c>
      <c r="H185" s="16" t="s">
        <v>3</v>
      </c>
      <c r="I185" s="19">
        <v>496.25</v>
      </c>
      <c r="J185" s="16">
        <v>1</v>
      </c>
      <c r="K185" s="16" t="s">
        <v>4</v>
      </c>
      <c r="L185" s="50">
        <f t="shared" si="11"/>
        <v>2036</v>
      </c>
      <c r="M185" s="45"/>
      <c r="N185" s="51">
        <f t="shared" si="12"/>
        <v>2066</v>
      </c>
      <c r="O185" s="46"/>
      <c r="P185" s="47"/>
      <c r="Q185" s="48">
        <f t="shared" si="13"/>
        <v>5756.5</v>
      </c>
      <c r="R185" s="49"/>
      <c r="S185" s="2">
        <v>1</v>
      </c>
      <c r="T185" s="2"/>
    </row>
    <row r="186" spans="1:20">
      <c r="A186">
        <v>66</v>
      </c>
      <c r="B186" s="16">
        <v>51</v>
      </c>
      <c r="C186" s="16">
        <v>21</v>
      </c>
      <c r="D186" s="16" t="s">
        <v>35</v>
      </c>
      <c r="E186" s="16" t="s">
        <v>36</v>
      </c>
      <c r="F186" s="16" t="s">
        <v>34</v>
      </c>
      <c r="G186" s="16">
        <v>2006</v>
      </c>
      <c r="H186" s="16"/>
      <c r="I186" s="19">
        <v>10.5</v>
      </c>
      <c r="J186" s="16"/>
      <c r="K186" s="16" t="s">
        <v>4</v>
      </c>
      <c r="L186" s="50">
        <f t="shared" si="11"/>
        <v>2036</v>
      </c>
      <c r="M186" s="45"/>
      <c r="N186" s="51">
        <f t="shared" si="12"/>
        <v>2066</v>
      </c>
      <c r="O186" s="46"/>
      <c r="P186" s="47"/>
      <c r="Q186" s="48">
        <f t="shared" si="13"/>
        <v>121.8</v>
      </c>
      <c r="R186" s="49"/>
      <c r="S186" s="2">
        <v>1</v>
      </c>
      <c r="T186" s="2"/>
    </row>
    <row r="187" spans="1:20">
      <c r="A187">
        <v>71</v>
      </c>
      <c r="B187" s="16">
        <v>56</v>
      </c>
      <c r="C187" s="16">
        <v>21</v>
      </c>
      <c r="D187" s="16" t="s">
        <v>39</v>
      </c>
      <c r="E187" s="16" t="s">
        <v>40</v>
      </c>
      <c r="F187" s="16" t="s">
        <v>11</v>
      </c>
      <c r="G187" s="16">
        <v>2006</v>
      </c>
      <c r="H187" s="16" t="s">
        <v>3</v>
      </c>
      <c r="I187" s="19">
        <v>751.01</v>
      </c>
      <c r="J187" s="16">
        <v>2</v>
      </c>
      <c r="K187" s="16" t="s">
        <v>4</v>
      </c>
      <c r="L187" s="50">
        <f t="shared" si="11"/>
        <v>2036</v>
      </c>
      <c r="M187" s="45"/>
      <c r="N187" s="51">
        <f t="shared" si="12"/>
        <v>2066</v>
      </c>
      <c r="O187" s="46"/>
      <c r="P187" s="47"/>
      <c r="Q187" s="48">
        <f t="shared" si="13"/>
        <v>8711.7160000000003</v>
      </c>
      <c r="R187" s="49"/>
      <c r="S187" s="2">
        <v>1</v>
      </c>
      <c r="T187" s="2"/>
    </row>
    <row r="188" spans="1:20">
      <c r="A188">
        <v>72</v>
      </c>
      <c r="B188" s="16">
        <v>57</v>
      </c>
      <c r="C188" s="16">
        <v>21</v>
      </c>
      <c r="D188" s="16" t="s">
        <v>39</v>
      </c>
      <c r="E188" s="16" t="s">
        <v>40</v>
      </c>
      <c r="F188" s="16" t="s">
        <v>12</v>
      </c>
      <c r="G188" s="16">
        <v>2006</v>
      </c>
      <c r="H188" s="16"/>
      <c r="I188" s="19">
        <v>172.34</v>
      </c>
      <c r="J188" s="16">
        <v>1</v>
      </c>
      <c r="K188" s="16" t="s">
        <v>4</v>
      </c>
      <c r="L188" s="50">
        <f t="shared" si="11"/>
        <v>2036</v>
      </c>
      <c r="M188" s="45"/>
      <c r="N188" s="51">
        <f t="shared" si="12"/>
        <v>2066</v>
      </c>
      <c r="O188" s="46"/>
      <c r="P188" s="47"/>
      <c r="Q188" s="48">
        <f t="shared" si="13"/>
        <v>1999.144</v>
      </c>
      <c r="R188" s="49"/>
      <c r="S188" s="2">
        <v>1</v>
      </c>
      <c r="T188" s="2"/>
    </row>
    <row r="189" spans="1:20">
      <c r="A189">
        <v>77</v>
      </c>
      <c r="B189" s="16">
        <v>62</v>
      </c>
      <c r="C189" s="16">
        <v>21</v>
      </c>
      <c r="D189" s="16" t="s">
        <v>39</v>
      </c>
      <c r="E189" s="16" t="s">
        <v>40</v>
      </c>
      <c r="F189" s="16" t="s">
        <v>34</v>
      </c>
      <c r="G189" s="16">
        <v>2006</v>
      </c>
      <c r="H189" s="16"/>
      <c r="I189" s="19">
        <v>7.08</v>
      </c>
      <c r="J189" s="16"/>
      <c r="K189" s="16" t="s">
        <v>4</v>
      </c>
      <c r="L189" s="50">
        <f t="shared" si="11"/>
        <v>2036</v>
      </c>
      <c r="M189" s="45"/>
      <c r="N189" s="51">
        <f t="shared" si="12"/>
        <v>2066</v>
      </c>
      <c r="O189" s="46"/>
      <c r="P189" s="47"/>
      <c r="Q189" s="48">
        <f t="shared" si="13"/>
        <v>82.128</v>
      </c>
      <c r="R189" s="49"/>
      <c r="S189" s="2">
        <v>1</v>
      </c>
      <c r="T189" s="53">
        <f>SUM(I180:I189)</f>
        <v>3516.8999999999996</v>
      </c>
    </row>
    <row r="190" spans="1:20">
      <c r="A190">
        <v>34</v>
      </c>
      <c r="B190" s="16">
        <v>19</v>
      </c>
      <c r="C190" s="16">
        <v>21</v>
      </c>
      <c r="D190" s="16" t="s">
        <v>19</v>
      </c>
      <c r="E190" s="16" t="s">
        <v>20</v>
      </c>
      <c r="F190" s="16" t="s">
        <v>11</v>
      </c>
      <c r="G190" s="16">
        <v>2007</v>
      </c>
      <c r="H190" s="16" t="s">
        <v>3</v>
      </c>
      <c r="I190" s="19">
        <v>454.72</v>
      </c>
      <c r="J190" s="16">
        <v>2</v>
      </c>
      <c r="K190" s="16" t="s">
        <v>4</v>
      </c>
      <c r="L190" s="50">
        <f t="shared" si="11"/>
        <v>2037</v>
      </c>
      <c r="M190" s="45"/>
      <c r="N190" s="51">
        <f t="shared" si="12"/>
        <v>2067</v>
      </c>
      <c r="O190" s="46"/>
      <c r="P190" s="47"/>
      <c r="Q190" s="48">
        <f t="shared" si="13"/>
        <v>5274.7520000000004</v>
      </c>
      <c r="R190" s="49"/>
      <c r="S190" s="2">
        <v>1</v>
      </c>
      <c r="T190" s="2"/>
    </row>
    <row r="191" spans="1:20">
      <c r="A191">
        <v>39</v>
      </c>
      <c r="B191" s="16">
        <v>24</v>
      </c>
      <c r="C191" s="16">
        <v>21</v>
      </c>
      <c r="D191" s="16" t="s">
        <v>19</v>
      </c>
      <c r="E191" s="16" t="s">
        <v>20</v>
      </c>
      <c r="F191" s="16" t="s">
        <v>26</v>
      </c>
      <c r="G191" s="16">
        <v>2007</v>
      </c>
      <c r="H191" s="16"/>
      <c r="I191" s="19">
        <v>15.6</v>
      </c>
      <c r="J191" s="16"/>
      <c r="K191" s="16" t="s">
        <v>4</v>
      </c>
      <c r="L191" s="50">
        <f t="shared" si="11"/>
        <v>2037</v>
      </c>
      <c r="M191" s="45"/>
      <c r="N191" s="51">
        <f t="shared" si="12"/>
        <v>2067</v>
      </c>
      <c r="O191" s="46"/>
      <c r="P191" s="47"/>
      <c r="Q191" s="48">
        <f t="shared" si="13"/>
        <v>180.95999999999998</v>
      </c>
      <c r="R191" s="49"/>
      <c r="S191" s="2">
        <v>1</v>
      </c>
      <c r="T191" s="53">
        <f>SUM(I182:I191)</f>
        <v>3889.6200000000003</v>
      </c>
    </row>
    <row r="192" spans="1:20">
      <c r="A192">
        <v>65</v>
      </c>
      <c r="B192" s="16">
        <v>50</v>
      </c>
      <c r="C192" s="16">
        <v>21</v>
      </c>
      <c r="D192" s="16" t="s">
        <v>35</v>
      </c>
      <c r="E192" s="16" t="s">
        <v>36</v>
      </c>
      <c r="F192" s="16" t="s">
        <v>37</v>
      </c>
      <c r="G192" s="16">
        <v>2007</v>
      </c>
      <c r="H192" s="16" t="s">
        <v>3</v>
      </c>
      <c r="I192" s="19">
        <v>215.28</v>
      </c>
      <c r="J192" s="16">
        <v>2</v>
      </c>
      <c r="K192" s="16" t="s">
        <v>10</v>
      </c>
      <c r="L192" s="50">
        <f t="shared" si="11"/>
        <v>2037</v>
      </c>
      <c r="M192" s="45"/>
      <c r="N192" s="51">
        <f t="shared" si="12"/>
        <v>2067</v>
      </c>
      <c r="O192" s="46"/>
      <c r="P192" s="47"/>
      <c r="Q192" s="48">
        <f t="shared" si="13"/>
        <v>2497.248</v>
      </c>
      <c r="R192" s="49"/>
      <c r="S192" s="2">
        <v>1</v>
      </c>
      <c r="T192" s="2"/>
    </row>
    <row r="193" spans="1:20">
      <c r="A193">
        <v>82</v>
      </c>
      <c r="B193" s="16">
        <v>67</v>
      </c>
      <c r="C193" s="16">
        <v>21</v>
      </c>
      <c r="D193" s="16" t="s">
        <v>43</v>
      </c>
      <c r="E193" s="16" t="s">
        <v>44</v>
      </c>
      <c r="F193" s="16" t="s">
        <v>11</v>
      </c>
      <c r="G193" s="16">
        <v>2007</v>
      </c>
      <c r="H193" s="16" t="s">
        <v>3</v>
      </c>
      <c r="I193" s="19">
        <v>799.22</v>
      </c>
      <c r="J193" s="16">
        <v>2</v>
      </c>
      <c r="K193" s="16" t="s">
        <v>4</v>
      </c>
      <c r="L193" s="50">
        <f t="shared" si="11"/>
        <v>2037</v>
      </c>
      <c r="M193" s="45"/>
      <c r="N193" s="51">
        <f t="shared" si="12"/>
        <v>2067</v>
      </c>
      <c r="O193" s="46"/>
      <c r="P193" s="47"/>
      <c r="Q193" s="48">
        <f t="shared" si="13"/>
        <v>9270.9519999999993</v>
      </c>
      <c r="R193" s="49"/>
      <c r="S193" s="2">
        <v>1</v>
      </c>
      <c r="T193" s="2"/>
    </row>
    <row r="194" spans="1:20">
      <c r="A194">
        <v>86</v>
      </c>
      <c r="B194" s="16">
        <v>71</v>
      </c>
      <c r="C194" s="16">
        <v>21</v>
      </c>
      <c r="D194" s="16" t="s">
        <v>43</v>
      </c>
      <c r="E194" s="16" t="s">
        <v>44</v>
      </c>
      <c r="F194" s="16" t="s">
        <v>45</v>
      </c>
      <c r="G194" s="16">
        <v>2007</v>
      </c>
      <c r="H194" s="16"/>
      <c r="I194" s="19">
        <v>11.49</v>
      </c>
      <c r="J194" s="16"/>
      <c r="K194" s="16" t="s">
        <v>4</v>
      </c>
      <c r="L194" s="50">
        <f t="shared" si="11"/>
        <v>2037</v>
      </c>
      <c r="M194" s="45"/>
      <c r="N194" s="51">
        <f t="shared" si="12"/>
        <v>2067</v>
      </c>
      <c r="O194" s="46"/>
      <c r="P194" s="47"/>
      <c r="Q194" s="48">
        <f t="shared" si="13"/>
        <v>133.28399999999999</v>
      </c>
      <c r="R194" s="49"/>
      <c r="S194" s="2">
        <v>1</v>
      </c>
      <c r="T194" s="53">
        <f>SUM(I186:I194)</f>
        <v>2437.2399999999998</v>
      </c>
    </row>
    <row r="195" spans="1:20">
      <c r="A195">
        <v>92</v>
      </c>
      <c r="B195" s="16">
        <v>77</v>
      </c>
      <c r="C195" s="16">
        <v>21</v>
      </c>
      <c r="D195" s="16" t="s">
        <v>46</v>
      </c>
      <c r="E195" s="16" t="s">
        <v>47</v>
      </c>
      <c r="F195" s="16" t="s">
        <v>23</v>
      </c>
      <c r="G195" s="16">
        <v>2008</v>
      </c>
      <c r="H195" s="16"/>
      <c r="I195" s="19">
        <v>152.1</v>
      </c>
      <c r="J195" s="16">
        <v>1</v>
      </c>
      <c r="K195" s="16" t="s">
        <v>4</v>
      </c>
      <c r="L195" s="50">
        <f t="shared" si="11"/>
        <v>2038</v>
      </c>
      <c r="M195" s="45"/>
      <c r="N195" s="51">
        <f t="shared" si="12"/>
        <v>2068</v>
      </c>
      <c r="O195" s="46"/>
      <c r="P195" s="47"/>
      <c r="Q195" s="48">
        <f t="shared" si="13"/>
        <v>1764.36</v>
      </c>
      <c r="R195" s="49"/>
      <c r="S195" s="2">
        <v>1</v>
      </c>
      <c r="T195" s="53">
        <f>SUM(I190:I195)</f>
        <v>1648.41</v>
      </c>
    </row>
    <row r="196" spans="1:20">
      <c r="A196">
        <v>35</v>
      </c>
      <c r="B196" s="16">
        <v>20</v>
      </c>
      <c r="C196" s="16">
        <v>21</v>
      </c>
      <c r="D196" s="16" t="s">
        <v>19</v>
      </c>
      <c r="E196" s="16" t="s">
        <v>20</v>
      </c>
      <c r="F196" s="16" t="s">
        <v>23</v>
      </c>
      <c r="G196" s="16">
        <v>2009</v>
      </c>
      <c r="H196" s="16"/>
      <c r="I196" s="19">
        <v>135.1</v>
      </c>
      <c r="J196" s="16">
        <v>1</v>
      </c>
      <c r="K196" s="16" t="s">
        <v>4</v>
      </c>
      <c r="L196" s="50">
        <f t="shared" si="11"/>
        <v>2039</v>
      </c>
      <c r="M196" s="45"/>
      <c r="N196" s="51">
        <f t="shared" si="12"/>
        <v>2069</v>
      </c>
      <c r="O196" s="46"/>
      <c r="P196" s="47"/>
      <c r="Q196" s="48">
        <f t="shared" si="13"/>
        <v>1567.1599999999999</v>
      </c>
      <c r="R196" s="49"/>
      <c r="S196" s="2">
        <v>1</v>
      </c>
      <c r="T196" s="2"/>
    </row>
    <row r="197" spans="1:20">
      <c r="A197">
        <v>38</v>
      </c>
      <c r="B197" s="16">
        <v>23</v>
      </c>
      <c r="C197" s="16">
        <v>21</v>
      </c>
      <c r="D197" s="16" t="s">
        <v>19</v>
      </c>
      <c r="E197" s="16" t="s">
        <v>20</v>
      </c>
      <c r="F197" s="16" t="s">
        <v>15</v>
      </c>
      <c r="G197" s="16">
        <v>2009</v>
      </c>
      <c r="H197" s="16"/>
      <c r="I197" s="19">
        <v>74.7</v>
      </c>
      <c r="J197" s="16"/>
      <c r="K197" s="16" t="s">
        <v>25</v>
      </c>
      <c r="L197" s="50">
        <f t="shared" si="11"/>
        <v>2039</v>
      </c>
      <c r="M197" s="45"/>
      <c r="N197" s="51">
        <f t="shared" si="12"/>
        <v>2069</v>
      </c>
      <c r="O197" s="46"/>
      <c r="P197" s="47"/>
      <c r="Q197" s="48">
        <f t="shared" si="13"/>
        <v>866.52</v>
      </c>
      <c r="R197" s="49"/>
      <c r="S197" s="2">
        <v>1</v>
      </c>
      <c r="T197" s="2"/>
    </row>
    <row r="198" spans="1:20">
      <c r="A198">
        <v>143</v>
      </c>
      <c r="B198" s="16">
        <v>128</v>
      </c>
      <c r="C198" s="16">
        <v>21</v>
      </c>
      <c r="D198" s="16" t="s">
        <v>69</v>
      </c>
      <c r="E198" s="16" t="s">
        <v>31</v>
      </c>
      <c r="F198" s="16" t="s">
        <v>11</v>
      </c>
      <c r="G198" s="16">
        <v>2009</v>
      </c>
      <c r="H198" s="16" t="s">
        <v>3</v>
      </c>
      <c r="I198" s="19">
        <v>437.4</v>
      </c>
      <c r="J198" s="16">
        <v>2</v>
      </c>
      <c r="K198" s="16" t="s">
        <v>4</v>
      </c>
      <c r="L198" s="50">
        <f t="shared" si="11"/>
        <v>2039</v>
      </c>
      <c r="M198" s="45"/>
      <c r="N198" s="51">
        <f t="shared" si="12"/>
        <v>2069</v>
      </c>
      <c r="O198" s="46"/>
      <c r="P198" s="47"/>
      <c r="Q198" s="48">
        <f t="shared" si="13"/>
        <v>5073.8399999999992</v>
      </c>
      <c r="R198" s="49"/>
      <c r="S198" s="2">
        <v>1</v>
      </c>
      <c r="T198" s="2"/>
    </row>
    <row r="199" spans="1:20">
      <c r="A199">
        <v>151</v>
      </c>
      <c r="B199" s="16">
        <v>136</v>
      </c>
      <c r="C199" s="16">
        <v>21</v>
      </c>
      <c r="D199" s="16" t="s">
        <v>71</v>
      </c>
      <c r="E199" s="16" t="s">
        <v>51</v>
      </c>
      <c r="F199" s="16" t="s">
        <v>11</v>
      </c>
      <c r="G199" s="16">
        <v>2010</v>
      </c>
      <c r="H199" s="16" t="s">
        <v>3</v>
      </c>
      <c r="I199" s="19">
        <v>618.16999999999996</v>
      </c>
      <c r="J199" s="16">
        <v>2</v>
      </c>
      <c r="K199" s="16" t="s">
        <v>4</v>
      </c>
      <c r="L199" s="50">
        <f t="shared" si="11"/>
        <v>2040</v>
      </c>
      <c r="M199" s="45"/>
      <c r="N199" s="51">
        <f t="shared" si="12"/>
        <v>2070</v>
      </c>
      <c r="O199" s="46"/>
      <c r="P199" s="47"/>
      <c r="Q199" s="48">
        <f t="shared" si="13"/>
        <v>7170.771999999999</v>
      </c>
      <c r="R199" s="49"/>
      <c r="S199" s="2">
        <v>1</v>
      </c>
      <c r="T199" s="2"/>
    </row>
    <row r="200" spans="1:20">
      <c r="A200">
        <v>153</v>
      </c>
      <c r="B200" s="16">
        <v>138</v>
      </c>
      <c r="C200" s="16">
        <v>21</v>
      </c>
      <c r="D200" s="16" t="s">
        <v>71</v>
      </c>
      <c r="E200" s="16" t="s">
        <v>51</v>
      </c>
      <c r="F200" s="16" t="s">
        <v>73</v>
      </c>
      <c r="G200" s="16">
        <v>2010</v>
      </c>
      <c r="H200" s="16"/>
      <c r="I200" s="19">
        <v>22.11</v>
      </c>
      <c r="J200" s="16"/>
      <c r="K200" s="16" t="s">
        <v>10</v>
      </c>
      <c r="L200" s="50">
        <f t="shared" si="11"/>
        <v>2040</v>
      </c>
      <c r="M200" s="45"/>
      <c r="N200" s="51">
        <f t="shared" si="12"/>
        <v>2070</v>
      </c>
      <c r="O200" s="46"/>
      <c r="P200" s="47"/>
      <c r="Q200" s="48">
        <f t="shared" si="13"/>
        <v>256.476</v>
      </c>
      <c r="R200" s="49"/>
      <c r="S200" s="2">
        <v>1</v>
      </c>
      <c r="T200" s="53">
        <f>SUM(I195:I200)</f>
        <v>1439.5799999999997</v>
      </c>
    </row>
    <row r="201" spans="1:20">
      <c r="A201">
        <v>28</v>
      </c>
      <c r="B201" s="16">
        <v>13</v>
      </c>
      <c r="C201" s="16">
        <v>21</v>
      </c>
      <c r="D201" s="16" t="s">
        <v>5</v>
      </c>
      <c r="E201" s="16" t="s">
        <v>1</v>
      </c>
      <c r="F201" s="16" t="s">
        <v>17</v>
      </c>
      <c r="G201" s="16">
        <v>2011</v>
      </c>
      <c r="H201" s="16"/>
      <c r="I201" s="19">
        <v>5.67</v>
      </c>
      <c r="J201" s="16"/>
      <c r="K201" s="16" t="s">
        <v>10</v>
      </c>
      <c r="L201" s="50">
        <f t="shared" si="11"/>
        <v>2041</v>
      </c>
      <c r="M201" s="45"/>
      <c r="N201" s="51">
        <f t="shared" si="12"/>
        <v>2071</v>
      </c>
      <c r="O201" s="46"/>
      <c r="P201" s="47"/>
      <c r="Q201" s="48">
        <f t="shared" si="13"/>
        <v>65.771999999999991</v>
      </c>
      <c r="R201" s="49"/>
      <c r="S201" s="2">
        <v>1</v>
      </c>
      <c r="T201" s="2"/>
    </row>
    <row r="202" spans="1:20">
      <c r="A202">
        <v>29</v>
      </c>
      <c r="B202" s="16">
        <v>14</v>
      </c>
      <c r="C202" s="16">
        <v>21</v>
      </c>
      <c r="D202" s="16" t="s">
        <v>5</v>
      </c>
      <c r="E202" s="16" t="s">
        <v>1</v>
      </c>
      <c r="F202" s="16" t="s">
        <v>18</v>
      </c>
      <c r="G202" s="16">
        <v>2011</v>
      </c>
      <c r="H202" s="16"/>
      <c r="I202" s="19">
        <v>11.34</v>
      </c>
      <c r="J202" s="16"/>
      <c r="K202" s="16" t="s">
        <v>10</v>
      </c>
      <c r="L202" s="50">
        <f t="shared" si="11"/>
        <v>2041</v>
      </c>
      <c r="M202" s="45"/>
      <c r="N202" s="51">
        <f t="shared" si="12"/>
        <v>2071</v>
      </c>
      <c r="O202" s="46"/>
      <c r="P202" s="47"/>
      <c r="Q202" s="48">
        <f t="shared" si="13"/>
        <v>131.54399999999998</v>
      </c>
      <c r="R202" s="49"/>
      <c r="S202" s="2">
        <v>1</v>
      </c>
      <c r="T202" s="53">
        <f>SUM(I191:I202)</f>
        <v>2498.1800000000003</v>
      </c>
    </row>
    <row r="203" spans="1:20">
      <c r="A203">
        <v>164</v>
      </c>
      <c r="B203" s="16">
        <v>149</v>
      </c>
      <c r="C203" s="16">
        <v>21</v>
      </c>
      <c r="D203" s="16" t="s">
        <v>74</v>
      </c>
      <c r="E203" s="16" t="s">
        <v>31</v>
      </c>
      <c r="F203" s="16" t="s">
        <v>75</v>
      </c>
      <c r="G203" s="16">
        <v>2011</v>
      </c>
      <c r="H203" s="16"/>
      <c r="I203" s="19">
        <v>674</v>
      </c>
      <c r="J203" s="16">
        <v>2</v>
      </c>
      <c r="K203" s="16" t="s">
        <v>76</v>
      </c>
      <c r="L203" s="50">
        <f t="shared" si="11"/>
        <v>2041</v>
      </c>
      <c r="M203" s="45"/>
      <c r="N203" s="51">
        <f t="shared" si="12"/>
        <v>2071</v>
      </c>
      <c r="O203" s="46"/>
      <c r="P203" s="47"/>
      <c r="Q203" s="48">
        <f t="shared" si="13"/>
        <v>7818.4</v>
      </c>
      <c r="R203" s="49"/>
      <c r="S203" s="2">
        <v>1</v>
      </c>
      <c r="T203" s="53">
        <f>SUM(I193:I203)</f>
        <v>2941.3000000000006</v>
      </c>
    </row>
    <row r="204" spans="1:20">
      <c r="A204">
        <v>22</v>
      </c>
      <c r="B204" s="16">
        <v>7</v>
      </c>
      <c r="C204" s="16">
        <v>21</v>
      </c>
      <c r="D204" s="16" t="s">
        <v>5</v>
      </c>
      <c r="E204" s="16" t="s">
        <v>1</v>
      </c>
      <c r="F204" s="16" t="s">
        <v>11</v>
      </c>
      <c r="G204" s="16">
        <v>2012</v>
      </c>
      <c r="H204" s="16" t="s">
        <v>3</v>
      </c>
      <c r="I204" s="19">
        <v>495.83</v>
      </c>
      <c r="J204" s="16">
        <v>2</v>
      </c>
      <c r="K204" s="16" t="s">
        <v>4</v>
      </c>
      <c r="L204" s="50">
        <f t="shared" si="11"/>
        <v>2042</v>
      </c>
      <c r="M204" s="45"/>
      <c r="N204" s="51">
        <f t="shared" si="12"/>
        <v>2072</v>
      </c>
      <c r="O204" s="46"/>
      <c r="P204" s="47"/>
      <c r="Q204" s="48">
        <f t="shared" si="13"/>
        <v>5751.6279999999997</v>
      </c>
      <c r="R204" s="49"/>
      <c r="S204" s="2">
        <v>1</v>
      </c>
      <c r="T204" s="2"/>
    </row>
    <row r="205" spans="1:20">
      <c r="A205">
        <v>252</v>
      </c>
      <c r="B205" s="16">
        <v>237</v>
      </c>
      <c r="C205" s="16">
        <v>22</v>
      </c>
      <c r="D205" s="16" t="s">
        <v>97</v>
      </c>
      <c r="E205" s="16" t="s">
        <v>51</v>
      </c>
      <c r="F205" s="16" t="s">
        <v>9</v>
      </c>
      <c r="G205" s="16">
        <v>1967</v>
      </c>
      <c r="H205" s="16" t="s">
        <v>3</v>
      </c>
      <c r="I205" s="19">
        <v>850</v>
      </c>
      <c r="J205" s="16">
        <v>2</v>
      </c>
      <c r="K205" s="16" t="s">
        <v>4</v>
      </c>
      <c r="L205" s="44">
        <f t="shared" si="11"/>
        <v>1997</v>
      </c>
      <c r="M205" s="45"/>
      <c r="N205" s="46">
        <f t="shared" si="12"/>
        <v>2027</v>
      </c>
      <c r="O205" s="46"/>
      <c r="P205" s="47"/>
      <c r="Q205" s="48"/>
      <c r="R205" s="49">
        <f t="shared" ref="R205:R236" si="14">I205*N$7*M$11</f>
        <v>13770</v>
      </c>
      <c r="S205" s="2">
        <v>1</v>
      </c>
      <c r="T205" s="2"/>
    </row>
    <row r="206" spans="1:20">
      <c r="A206">
        <v>223</v>
      </c>
      <c r="B206" s="16">
        <v>208</v>
      </c>
      <c r="C206" s="16">
        <v>22</v>
      </c>
      <c r="D206" s="16" t="s">
        <v>92</v>
      </c>
      <c r="E206" s="16" t="s">
        <v>40</v>
      </c>
      <c r="F206" s="16" t="s">
        <v>9</v>
      </c>
      <c r="G206" s="16">
        <v>1968</v>
      </c>
      <c r="H206" s="16" t="s">
        <v>3</v>
      </c>
      <c r="I206" s="19">
        <v>850</v>
      </c>
      <c r="J206" s="16">
        <v>2</v>
      </c>
      <c r="K206" s="16" t="s">
        <v>4</v>
      </c>
      <c r="L206" s="44">
        <f t="shared" si="11"/>
        <v>1998</v>
      </c>
      <c r="M206" s="45"/>
      <c r="N206" s="46">
        <f t="shared" si="12"/>
        <v>2028</v>
      </c>
      <c r="O206" s="46"/>
      <c r="P206" s="47"/>
      <c r="Q206" s="48"/>
      <c r="R206" s="49">
        <f t="shared" si="14"/>
        <v>13770</v>
      </c>
      <c r="S206" s="2">
        <v>1</v>
      </c>
      <c r="T206" s="2"/>
    </row>
    <row r="207" spans="1:20">
      <c r="A207">
        <v>257</v>
      </c>
      <c r="B207" s="16">
        <v>242</v>
      </c>
      <c r="C207" s="16">
        <v>22</v>
      </c>
      <c r="D207" s="16" t="s">
        <v>98</v>
      </c>
      <c r="E207" s="16" t="s">
        <v>64</v>
      </c>
      <c r="F207" s="16" t="s">
        <v>8</v>
      </c>
      <c r="G207" s="16">
        <v>1969</v>
      </c>
      <c r="H207" s="16" t="s">
        <v>3</v>
      </c>
      <c r="I207" s="19">
        <v>2791.48</v>
      </c>
      <c r="J207" s="16">
        <v>3</v>
      </c>
      <c r="K207" s="16" t="s">
        <v>4</v>
      </c>
      <c r="L207" s="44">
        <f t="shared" si="11"/>
        <v>1999</v>
      </c>
      <c r="M207" s="45"/>
      <c r="N207" s="46">
        <f t="shared" si="12"/>
        <v>2029</v>
      </c>
      <c r="O207" s="46"/>
      <c r="P207" s="47"/>
      <c r="Q207" s="48"/>
      <c r="R207" s="49">
        <f t="shared" si="14"/>
        <v>45221.976000000002</v>
      </c>
      <c r="S207" s="2">
        <v>1</v>
      </c>
      <c r="T207" s="2"/>
    </row>
    <row r="208" spans="1:20">
      <c r="A208">
        <v>229</v>
      </c>
      <c r="B208" s="16">
        <v>214</v>
      </c>
      <c r="C208" s="16">
        <v>22</v>
      </c>
      <c r="D208" s="16" t="s">
        <v>93</v>
      </c>
      <c r="E208" s="16" t="s">
        <v>44</v>
      </c>
      <c r="F208" s="16" t="s">
        <v>6</v>
      </c>
      <c r="G208" s="16">
        <v>1970</v>
      </c>
      <c r="H208" s="16" t="s">
        <v>3</v>
      </c>
      <c r="I208" s="19">
        <v>1121.72</v>
      </c>
      <c r="J208" s="16">
        <v>3</v>
      </c>
      <c r="K208" s="16" t="s">
        <v>4</v>
      </c>
      <c r="L208" s="44">
        <f t="shared" si="11"/>
        <v>2000</v>
      </c>
      <c r="M208" s="45"/>
      <c r="N208" s="46">
        <f t="shared" si="12"/>
        <v>2030</v>
      </c>
      <c r="O208" s="46"/>
      <c r="P208" s="47"/>
      <c r="Q208" s="48"/>
      <c r="R208" s="49">
        <f t="shared" si="14"/>
        <v>18171.864000000001</v>
      </c>
      <c r="S208" s="2">
        <v>1</v>
      </c>
      <c r="T208" s="2"/>
    </row>
    <row r="209" spans="1:38">
      <c r="A209">
        <v>234</v>
      </c>
      <c r="B209" s="16">
        <v>219</v>
      </c>
      <c r="C209" s="16">
        <v>22</v>
      </c>
      <c r="D209" s="16" t="s">
        <v>93</v>
      </c>
      <c r="E209" s="16" t="s">
        <v>44</v>
      </c>
      <c r="F209" s="16" t="s">
        <v>9</v>
      </c>
      <c r="G209" s="16">
        <v>1971</v>
      </c>
      <c r="H209" s="16" t="s">
        <v>3</v>
      </c>
      <c r="I209" s="19">
        <v>850</v>
      </c>
      <c r="J209" s="16">
        <v>2</v>
      </c>
      <c r="K209" s="16" t="s">
        <v>4</v>
      </c>
      <c r="L209" s="44">
        <f t="shared" si="11"/>
        <v>2001</v>
      </c>
      <c r="M209" s="45"/>
      <c r="N209" s="46">
        <f t="shared" si="12"/>
        <v>2031</v>
      </c>
      <c r="O209" s="46"/>
      <c r="P209" s="47"/>
      <c r="Q209" s="48"/>
      <c r="R209" s="49">
        <f t="shared" si="14"/>
        <v>13770</v>
      </c>
      <c r="S209" s="2">
        <v>1</v>
      </c>
      <c r="T209" s="2"/>
    </row>
    <row r="210" spans="1:38">
      <c r="A210">
        <v>259</v>
      </c>
      <c r="B210" s="16">
        <v>244</v>
      </c>
      <c r="C210" s="16">
        <v>22</v>
      </c>
      <c r="D210" s="16" t="s">
        <v>98</v>
      </c>
      <c r="E210" s="16" t="s">
        <v>64</v>
      </c>
      <c r="F210" s="16" t="s">
        <v>9</v>
      </c>
      <c r="G210" s="16">
        <v>1972</v>
      </c>
      <c r="H210" s="16" t="s">
        <v>3</v>
      </c>
      <c r="I210" s="19">
        <v>855.14</v>
      </c>
      <c r="J210" s="16">
        <v>2</v>
      </c>
      <c r="K210" s="16" t="s">
        <v>4</v>
      </c>
      <c r="L210" s="44">
        <f t="shared" si="11"/>
        <v>2002</v>
      </c>
      <c r="M210" s="45"/>
      <c r="N210" s="46">
        <f t="shared" si="12"/>
        <v>2032</v>
      </c>
      <c r="O210" s="46"/>
      <c r="P210" s="47"/>
      <c r="Q210" s="48"/>
      <c r="R210" s="49">
        <f t="shared" si="14"/>
        <v>13853.268</v>
      </c>
      <c r="S210" s="2">
        <v>1</v>
      </c>
      <c r="T210" s="2"/>
    </row>
    <row r="211" spans="1:38">
      <c r="A211">
        <v>216</v>
      </c>
      <c r="B211" s="16">
        <v>201</v>
      </c>
      <c r="C211" s="16">
        <v>22</v>
      </c>
      <c r="D211" s="16" t="s">
        <v>90</v>
      </c>
      <c r="E211" s="16" t="s">
        <v>31</v>
      </c>
      <c r="F211" s="16" t="s">
        <v>9</v>
      </c>
      <c r="G211" s="16">
        <v>1973</v>
      </c>
      <c r="H211" s="16" t="s">
        <v>3</v>
      </c>
      <c r="I211" s="19">
        <v>908</v>
      </c>
      <c r="J211" s="16">
        <v>2</v>
      </c>
      <c r="K211" s="16" t="s">
        <v>4</v>
      </c>
      <c r="L211" s="44">
        <f t="shared" si="11"/>
        <v>2003</v>
      </c>
      <c r="M211" s="45"/>
      <c r="N211" s="46">
        <f t="shared" si="12"/>
        <v>2033</v>
      </c>
      <c r="O211" s="46"/>
      <c r="P211" s="47"/>
      <c r="Q211" s="48"/>
      <c r="R211" s="49">
        <f t="shared" si="14"/>
        <v>14709.600000000002</v>
      </c>
      <c r="S211" s="2">
        <v>1</v>
      </c>
      <c r="T211" s="2"/>
    </row>
    <row r="212" spans="1:38">
      <c r="A212">
        <v>226</v>
      </c>
      <c r="B212" s="16">
        <v>211</v>
      </c>
      <c r="C212" s="16">
        <v>22</v>
      </c>
      <c r="D212" s="16" t="s">
        <v>92</v>
      </c>
      <c r="E212" s="16" t="s">
        <v>40</v>
      </c>
      <c r="F212" s="16" t="s">
        <v>12</v>
      </c>
      <c r="G212" s="16">
        <v>1973</v>
      </c>
      <c r="H212" s="16"/>
      <c r="I212" s="19">
        <v>62.87</v>
      </c>
      <c r="J212" s="16">
        <v>1</v>
      </c>
      <c r="K212" s="16" t="s">
        <v>25</v>
      </c>
      <c r="L212" s="44">
        <f t="shared" si="11"/>
        <v>2003</v>
      </c>
      <c r="M212" s="45"/>
      <c r="N212" s="46">
        <f t="shared" si="12"/>
        <v>2033</v>
      </c>
      <c r="O212" s="46"/>
      <c r="P212" s="47"/>
      <c r="Q212" s="48"/>
      <c r="R212" s="49">
        <f t="shared" si="14"/>
        <v>1018.4939999999999</v>
      </c>
      <c r="S212" s="2">
        <v>1</v>
      </c>
      <c r="T212" s="2"/>
    </row>
    <row r="213" spans="1:38">
      <c r="A213">
        <v>294</v>
      </c>
      <c r="B213" s="16">
        <v>279</v>
      </c>
      <c r="C213" s="16">
        <v>22</v>
      </c>
      <c r="D213" s="16" t="s">
        <v>106</v>
      </c>
      <c r="E213" s="16" t="s">
        <v>55</v>
      </c>
      <c r="F213" s="16" t="s">
        <v>8</v>
      </c>
      <c r="G213" s="16">
        <v>1974</v>
      </c>
      <c r="H213" s="16" t="s">
        <v>3</v>
      </c>
      <c r="I213" s="19">
        <v>2535.33</v>
      </c>
      <c r="J213" s="16">
        <v>3</v>
      </c>
      <c r="K213" s="16" t="s">
        <v>4</v>
      </c>
      <c r="L213" s="44">
        <f t="shared" si="11"/>
        <v>2004</v>
      </c>
      <c r="M213" s="45"/>
      <c r="N213" s="46">
        <f t="shared" si="12"/>
        <v>2034</v>
      </c>
      <c r="O213" s="46"/>
      <c r="P213" s="47"/>
      <c r="Q213" s="48"/>
      <c r="R213" s="49">
        <f t="shared" si="14"/>
        <v>41072.346000000005</v>
      </c>
      <c r="S213" s="2">
        <v>1</v>
      </c>
      <c r="T213" s="2"/>
    </row>
    <row r="214" spans="1:38">
      <c r="A214">
        <v>221</v>
      </c>
      <c r="B214" s="16">
        <v>206</v>
      </c>
      <c r="C214" s="16">
        <v>22</v>
      </c>
      <c r="D214" s="16" t="s">
        <v>92</v>
      </c>
      <c r="E214" s="16" t="s">
        <v>40</v>
      </c>
      <c r="F214" s="16" t="s">
        <v>6</v>
      </c>
      <c r="G214" s="16">
        <v>1975</v>
      </c>
      <c r="H214" s="16" t="s">
        <v>3</v>
      </c>
      <c r="I214" s="19">
        <v>3520.99</v>
      </c>
      <c r="J214" s="16">
        <v>4</v>
      </c>
      <c r="K214" s="16" t="s">
        <v>4</v>
      </c>
      <c r="L214" s="44">
        <f t="shared" si="11"/>
        <v>2005</v>
      </c>
      <c r="M214" s="45"/>
      <c r="N214" s="46">
        <f t="shared" si="12"/>
        <v>2035</v>
      </c>
      <c r="O214" s="46"/>
      <c r="P214" s="47"/>
      <c r="Q214" s="48"/>
      <c r="R214" s="49">
        <f t="shared" si="14"/>
        <v>57040.038</v>
      </c>
      <c r="S214" s="2">
        <v>1</v>
      </c>
      <c r="T214" s="2"/>
    </row>
    <row r="215" spans="1:38">
      <c r="A215">
        <v>196</v>
      </c>
      <c r="B215" s="16">
        <v>181</v>
      </c>
      <c r="C215" s="16">
        <v>22</v>
      </c>
      <c r="D215" s="16" t="s">
        <v>85</v>
      </c>
      <c r="E215" s="16" t="s">
        <v>1</v>
      </c>
      <c r="F215" s="16" t="s">
        <v>22</v>
      </c>
      <c r="G215" s="16">
        <v>1976</v>
      </c>
      <c r="H215" s="16" t="s">
        <v>3</v>
      </c>
      <c r="I215" s="19">
        <v>2213.94</v>
      </c>
      <c r="J215" s="16">
        <v>4</v>
      </c>
      <c r="K215" s="16" t="s">
        <v>4</v>
      </c>
      <c r="L215" s="44">
        <f t="shared" si="11"/>
        <v>2006</v>
      </c>
      <c r="M215" s="45"/>
      <c r="N215" s="46">
        <f t="shared" si="12"/>
        <v>2036</v>
      </c>
      <c r="O215" s="46"/>
      <c r="P215" s="47"/>
      <c r="Q215" s="48"/>
      <c r="R215" s="49">
        <f t="shared" si="14"/>
        <v>35865.828000000009</v>
      </c>
      <c r="S215" s="2">
        <v>1</v>
      </c>
      <c r="T215" s="2" t="s">
        <v>603</v>
      </c>
      <c r="U215" s="6">
        <f>SUM(Q215:Q320)</f>
        <v>469017.48400000005</v>
      </c>
      <c r="V215" s="6">
        <f>SUM(R215:R320)</f>
        <v>1671894.8019999992</v>
      </c>
    </row>
    <row r="216" spans="1:38">
      <c r="A216">
        <v>197</v>
      </c>
      <c r="B216" s="16">
        <v>182</v>
      </c>
      <c r="C216" s="16">
        <v>22</v>
      </c>
      <c r="D216" s="16" t="s">
        <v>85</v>
      </c>
      <c r="E216" s="16" t="s">
        <v>1</v>
      </c>
      <c r="F216" s="16" t="s">
        <v>6</v>
      </c>
      <c r="G216" s="16">
        <v>1976</v>
      </c>
      <c r="H216" s="16" t="s">
        <v>3</v>
      </c>
      <c r="I216" s="19">
        <v>4612.0600000000004</v>
      </c>
      <c r="J216" s="16">
        <v>4</v>
      </c>
      <c r="K216" s="16" t="s">
        <v>4</v>
      </c>
      <c r="L216" s="44">
        <f t="shared" si="11"/>
        <v>2006</v>
      </c>
      <c r="M216" s="45"/>
      <c r="N216" s="46">
        <f t="shared" si="12"/>
        <v>2036</v>
      </c>
      <c r="O216" s="46"/>
      <c r="P216" s="47"/>
      <c r="Q216" s="48"/>
      <c r="R216" s="49">
        <f t="shared" si="14"/>
        <v>74715.372000000003</v>
      </c>
      <c r="S216" s="2">
        <v>1</v>
      </c>
      <c r="T216" s="2"/>
    </row>
    <row r="217" spans="1:38">
      <c r="A217">
        <v>212</v>
      </c>
      <c r="B217" s="16">
        <v>197</v>
      </c>
      <c r="C217" s="16">
        <v>22</v>
      </c>
      <c r="D217" s="16" t="s">
        <v>90</v>
      </c>
      <c r="E217" s="16" t="s">
        <v>31</v>
      </c>
      <c r="F217" s="16" t="s">
        <v>7</v>
      </c>
      <c r="G217" s="16">
        <v>1976</v>
      </c>
      <c r="H217" s="16" t="s">
        <v>3</v>
      </c>
      <c r="I217" s="19">
        <v>3400.53</v>
      </c>
      <c r="J217" s="16">
        <v>4</v>
      </c>
      <c r="K217" s="16" t="s">
        <v>4</v>
      </c>
      <c r="L217" s="44">
        <f t="shared" ref="L217:L280" si="15">G217+30</f>
        <v>2006</v>
      </c>
      <c r="M217" s="45"/>
      <c r="N217" s="46">
        <f t="shared" ref="N217:N280" si="16">G217+60</f>
        <v>2036</v>
      </c>
      <c r="O217" s="46"/>
      <c r="P217" s="47"/>
      <c r="Q217" s="48"/>
      <c r="R217" s="49">
        <f t="shared" si="14"/>
        <v>55088.586000000003</v>
      </c>
      <c r="S217" s="2">
        <v>1</v>
      </c>
      <c r="T217" s="2"/>
    </row>
    <row r="218" spans="1:38">
      <c r="A218">
        <v>264</v>
      </c>
      <c r="B218" s="16">
        <v>249</v>
      </c>
      <c r="C218" s="16">
        <v>22</v>
      </c>
      <c r="D218" s="16" t="s">
        <v>99</v>
      </c>
      <c r="E218" s="16" t="s">
        <v>100</v>
      </c>
      <c r="F218" s="16" t="s">
        <v>8</v>
      </c>
      <c r="G218" s="16">
        <v>1977</v>
      </c>
      <c r="H218" s="16" t="s">
        <v>3</v>
      </c>
      <c r="I218" s="19">
        <v>4630.3999999999996</v>
      </c>
      <c r="J218" s="16">
        <v>4</v>
      </c>
      <c r="K218" s="16" t="s">
        <v>4</v>
      </c>
      <c r="L218" s="44">
        <f t="shared" si="15"/>
        <v>2007</v>
      </c>
      <c r="M218" s="45"/>
      <c r="N218" s="46">
        <f t="shared" si="16"/>
        <v>2037</v>
      </c>
      <c r="O218" s="46"/>
      <c r="P218" s="47"/>
      <c r="Q218" s="48"/>
      <c r="R218" s="49">
        <f t="shared" si="14"/>
        <v>75012.479999999996</v>
      </c>
      <c r="S218" s="2">
        <v>1</v>
      </c>
      <c r="T218" s="2"/>
    </row>
    <row r="219" spans="1:38">
      <c r="A219">
        <v>265</v>
      </c>
      <c r="B219" s="16">
        <v>250</v>
      </c>
      <c r="C219" s="16">
        <v>22</v>
      </c>
      <c r="D219" s="16" t="s">
        <v>99</v>
      </c>
      <c r="E219" s="16" t="s">
        <v>100</v>
      </c>
      <c r="F219" s="16" t="s">
        <v>22</v>
      </c>
      <c r="G219" s="16">
        <v>1977</v>
      </c>
      <c r="H219" s="16" t="s">
        <v>3</v>
      </c>
      <c r="I219" s="19">
        <v>1457.69</v>
      </c>
      <c r="J219" s="16">
        <v>4</v>
      </c>
      <c r="K219" s="16" t="s">
        <v>4</v>
      </c>
      <c r="L219" s="44">
        <f t="shared" si="15"/>
        <v>2007</v>
      </c>
      <c r="M219" s="45"/>
      <c r="N219" s="46">
        <f t="shared" si="16"/>
        <v>2037</v>
      </c>
      <c r="O219" s="46"/>
      <c r="P219" s="47"/>
      <c r="Q219" s="48"/>
      <c r="R219" s="49">
        <f t="shared" si="14"/>
        <v>23614.578000000001</v>
      </c>
      <c r="S219" s="2">
        <v>1</v>
      </c>
      <c r="T219" s="2"/>
    </row>
    <row r="220" spans="1:38">
      <c r="A220">
        <v>266</v>
      </c>
      <c r="B220" s="16">
        <v>251</v>
      </c>
      <c r="C220" s="16">
        <v>22</v>
      </c>
      <c r="D220" s="16" t="s">
        <v>99</v>
      </c>
      <c r="E220" s="16" t="s">
        <v>100</v>
      </c>
      <c r="F220" s="16" t="s">
        <v>9</v>
      </c>
      <c r="G220" s="16">
        <v>1977</v>
      </c>
      <c r="H220" s="16" t="s">
        <v>3</v>
      </c>
      <c r="I220" s="19">
        <v>937.33</v>
      </c>
      <c r="J220" s="16">
        <v>2</v>
      </c>
      <c r="K220" s="16" t="s">
        <v>4</v>
      </c>
      <c r="L220" s="44">
        <f t="shared" si="15"/>
        <v>2007</v>
      </c>
      <c r="M220" s="45"/>
      <c r="N220" s="46">
        <f t="shared" si="16"/>
        <v>2037</v>
      </c>
      <c r="O220" s="46"/>
      <c r="P220" s="47"/>
      <c r="Q220" s="48"/>
      <c r="R220" s="49">
        <f t="shared" si="14"/>
        <v>15184.746000000001</v>
      </c>
      <c r="S220" s="2">
        <v>1</v>
      </c>
      <c r="T220" s="2"/>
    </row>
    <row r="221" spans="1:38">
      <c r="A221">
        <v>218</v>
      </c>
      <c r="B221" s="16">
        <v>203</v>
      </c>
      <c r="C221" s="16">
        <v>22</v>
      </c>
      <c r="D221" s="16" t="s">
        <v>90</v>
      </c>
      <c r="E221" s="16" t="s">
        <v>31</v>
      </c>
      <c r="F221" s="16" t="s">
        <v>12</v>
      </c>
      <c r="G221" s="16">
        <v>1978</v>
      </c>
      <c r="H221" s="16"/>
      <c r="I221" s="19">
        <v>58</v>
      </c>
      <c r="J221" s="16">
        <v>1</v>
      </c>
      <c r="K221" s="16" t="s">
        <v>13</v>
      </c>
      <c r="L221" s="44">
        <f t="shared" si="15"/>
        <v>2008</v>
      </c>
      <c r="M221" s="45"/>
      <c r="N221" s="46">
        <f t="shared" si="16"/>
        <v>2038</v>
      </c>
      <c r="O221" s="46"/>
      <c r="P221" s="47"/>
      <c r="Q221" s="48"/>
      <c r="R221" s="49">
        <f t="shared" si="14"/>
        <v>939.60000000000014</v>
      </c>
      <c r="S221" s="2">
        <v>1</v>
      </c>
      <c r="T221" s="2"/>
      <c r="AL221" s="3"/>
    </row>
    <row r="222" spans="1:38">
      <c r="A222">
        <v>230</v>
      </c>
      <c r="B222" s="16">
        <v>215</v>
      </c>
      <c r="C222" s="16">
        <v>22</v>
      </c>
      <c r="D222" s="16" t="s">
        <v>93</v>
      </c>
      <c r="E222" s="16" t="s">
        <v>44</v>
      </c>
      <c r="F222" s="16" t="s">
        <v>21</v>
      </c>
      <c r="G222" s="16">
        <v>1978</v>
      </c>
      <c r="H222" s="16" t="s">
        <v>3</v>
      </c>
      <c r="I222" s="19">
        <v>1694.88</v>
      </c>
      <c r="J222" s="16">
        <v>4</v>
      </c>
      <c r="K222" s="16" t="s">
        <v>4</v>
      </c>
      <c r="L222" s="44">
        <f t="shared" si="15"/>
        <v>2008</v>
      </c>
      <c r="M222" s="45"/>
      <c r="N222" s="46">
        <f t="shared" si="16"/>
        <v>2038</v>
      </c>
      <c r="O222" s="46"/>
      <c r="P222" s="47"/>
      <c r="Q222" s="48"/>
      <c r="R222" s="49">
        <f t="shared" si="14"/>
        <v>27457.056000000004</v>
      </c>
      <c r="S222" s="2">
        <v>1</v>
      </c>
      <c r="T222" s="2"/>
    </row>
    <row r="223" spans="1:38">
      <c r="A223">
        <v>231</v>
      </c>
      <c r="B223" s="16">
        <v>216</v>
      </c>
      <c r="C223" s="16">
        <v>22</v>
      </c>
      <c r="D223" s="16" t="s">
        <v>93</v>
      </c>
      <c r="E223" s="16" t="s">
        <v>44</v>
      </c>
      <c r="F223" s="16" t="s">
        <v>7</v>
      </c>
      <c r="G223" s="16">
        <v>1978</v>
      </c>
      <c r="H223" s="16" t="s">
        <v>3</v>
      </c>
      <c r="I223" s="19">
        <v>986.58</v>
      </c>
      <c r="J223" s="16">
        <v>3</v>
      </c>
      <c r="K223" s="16" t="s">
        <v>4</v>
      </c>
      <c r="L223" s="44">
        <f t="shared" si="15"/>
        <v>2008</v>
      </c>
      <c r="M223" s="45"/>
      <c r="N223" s="46">
        <f t="shared" si="16"/>
        <v>2038</v>
      </c>
      <c r="O223" s="46"/>
      <c r="P223" s="47"/>
      <c r="Q223" s="48"/>
      <c r="R223" s="49">
        <f t="shared" si="14"/>
        <v>15982.596000000001</v>
      </c>
      <c r="S223" s="2">
        <v>1</v>
      </c>
      <c r="T223" s="2"/>
    </row>
    <row r="224" spans="1:38">
      <c r="A224">
        <v>295</v>
      </c>
      <c r="B224" s="16">
        <v>280</v>
      </c>
      <c r="C224" s="16">
        <v>22</v>
      </c>
      <c r="D224" s="16" t="s">
        <v>106</v>
      </c>
      <c r="E224" s="16" t="s">
        <v>55</v>
      </c>
      <c r="F224" s="16" t="s">
        <v>6</v>
      </c>
      <c r="G224" s="16">
        <v>1978</v>
      </c>
      <c r="H224" s="16" t="s">
        <v>3</v>
      </c>
      <c r="I224" s="19">
        <v>3373.46</v>
      </c>
      <c r="J224" s="16">
        <v>4</v>
      </c>
      <c r="K224" s="16" t="s">
        <v>4</v>
      </c>
      <c r="L224" s="44">
        <f t="shared" si="15"/>
        <v>2008</v>
      </c>
      <c r="M224" s="45"/>
      <c r="N224" s="46">
        <f t="shared" si="16"/>
        <v>2038</v>
      </c>
      <c r="O224" s="46"/>
      <c r="P224" s="47"/>
      <c r="Q224" s="48"/>
      <c r="R224" s="49">
        <f t="shared" si="14"/>
        <v>54650.052000000003</v>
      </c>
      <c r="S224" s="2">
        <v>1</v>
      </c>
      <c r="T224" s="2"/>
    </row>
    <row r="225" spans="1:38">
      <c r="A225">
        <v>238</v>
      </c>
      <c r="B225" s="16">
        <v>223</v>
      </c>
      <c r="C225" s="16">
        <v>22</v>
      </c>
      <c r="D225" s="16" t="s">
        <v>95</v>
      </c>
      <c r="E225" s="16" t="s">
        <v>47</v>
      </c>
      <c r="F225" s="16" t="s">
        <v>22</v>
      </c>
      <c r="G225" s="16">
        <v>1979</v>
      </c>
      <c r="H225" s="16" t="s">
        <v>3</v>
      </c>
      <c r="I225" s="19">
        <v>1706.37</v>
      </c>
      <c r="J225" s="16">
        <v>4</v>
      </c>
      <c r="K225" s="16" t="s">
        <v>4</v>
      </c>
      <c r="L225" s="44">
        <f t="shared" si="15"/>
        <v>2009</v>
      </c>
      <c r="M225" s="45"/>
      <c r="N225" s="46">
        <f t="shared" si="16"/>
        <v>2039</v>
      </c>
      <c r="O225" s="46"/>
      <c r="P225" s="47"/>
      <c r="Q225" s="48"/>
      <c r="R225" s="49">
        <f t="shared" si="14"/>
        <v>27643.193999999996</v>
      </c>
      <c r="S225" s="2">
        <v>1</v>
      </c>
      <c r="T225" s="2"/>
    </row>
    <row r="226" spans="1:38">
      <c r="A226">
        <v>239</v>
      </c>
      <c r="B226" s="16">
        <v>224</v>
      </c>
      <c r="C226" s="16">
        <v>22</v>
      </c>
      <c r="D226" s="16" t="s">
        <v>95</v>
      </c>
      <c r="E226" s="16" t="s">
        <v>47</v>
      </c>
      <c r="F226" s="16" t="s">
        <v>7</v>
      </c>
      <c r="G226" s="16">
        <v>1979</v>
      </c>
      <c r="H226" s="16" t="s">
        <v>3</v>
      </c>
      <c r="I226" s="19">
        <v>1352.99</v>
      </c>
      <c r="J226" s="16">
        <v>4</v>
      </c>
      <c r="K226" s="16" t="s">
        <v>4</v>
      </c>
      <c r="L226" s="44">
        <f t="shared" si="15"/>
        <v>2009</v>
      </c>
      <c r="M226" s="45"/>
      <c r="N226" s="46">
        <f t="shared" si="16"/>
        <v>2039</v>
      </c>
      <c r="O226" s="46"/>
      <c r="P226" s="47"/>
      <c r="Q226" s="48"/>
      <c r="R226" s="49">
        <f t="shared" si="14"/>
        <v>21918.438000000002</v>
      </c>
      <c r="S226" s="2">
        <v>1</v>
      </c>
      <c r="T226" s="2"/>
    </row>
    <row r="227" spans="1:38">
      <c r="A227">
        <v>240</v>
      </c>
      <c r="B227" s="16">
        <v>225</v>
      </c>
      <c r="C227" s="16">
        <v>22</v>
      </c>
      <c r="D227" s="16" t="s">
        <v>95</v>
      </c>
      <c r="E227" s="16" t="s">
        <v>47</v>
      </c>
      <c r="F227" s="16" t="s">
        <v>6</v>
      </c>
      <c r="G227" s="16">
        <v>1979</v>
      </c>
      <c r="H227" s="16" t="s">
        <v>3</v>
      </c>
      <c r="I227" s="19">
        <v>1862.1</v>
      </c>
      <c r="J227" s="16">
        <v>4</v>
      </c>
      <c r="K227" s="16" t="s">
        <v>4</v>
      </c>
      <c r="L227" s="44">
        <f t="shared" si="15"/>
        <v>2009</v>
      </c>
      <c r="M227" s="45"/>
      <c r="N227" s="46">
        <f t="shared" si="16"/>
        <v>2039</v>
      </c>
      <c r="O227" s="46"/>
      <c r="P227" s="47"/>
      <c r="Q227" s="48"/>
      <c r="R227" s="49">
        <f t="shared" si="14"/>
        <v>30166.02</v>
      </c>
      <c r="S227" s="2">
        <v>1</v>
      </c>
      <c r="T227" s="2"/>
    </row>
    <row r="228" spans="1:38">
      <c r="A228">
        <v>242</v>
      </c>
      <c r="B228" s="16">
        <v>227</v>
      </c>
      <c r="C228" s="16">
        <v>22</v>
      </c>
      <c r="D228" s="16" t="s">
        <v>95</v>
      </c>
      <c r="E228" s="16" t="s">
        <v>47</v>
      </c>
      <c r="F228" s="16" t="s">
        <v>9</v>
      </c>
      <c r="G228" s="16">
        <v>1979</v>
      </c>
      <c r="H228" s="16" t="s">
        <v>3</v>
      </c>
      <c r="I228" s="19">
        <v>930.65</v>
      </c>
      <c r="J228" s="16">
        <v>2</v>
      </c>
      <c r="K228" s="16" t="s">
        <v>4</v>
      </c>
      <c r="L228" s="44">
        <f t="shared" si="15"/>
        <v>2009</v>
      </c>
      <c r="M228" s="45"/>
      <c r="N228" s="46">
        <f t="shared" si="16"/>
        <v>2039</v>
      </c>
      <c r="O228" s="46"/>
      <c r="P228" s="47"/>
      <c r="Q228" s="48"/>
      <c r="R228" s="49">
        <f t="shared" si="14"/>
        <v>15076.53</v>
      </c>
      <c r="S228" s="2">
        <v>1</v>
      </c>
      <c r="T228" s="2"/>
    </row>
    <row r="229" spans="1:38">
      <c r="A229">
        <v>243</v>
      </c>
      <c r="B229" s="16">
        <v>228</v>
      </c>
      <c r="C229" s="16">
        <v>22</v>
      </c>
      <c r="D229" s="16" t="s">
        <v>95</v>
      </c>
      <c r="E229" s="16" t="s">
        <v>47</v>
      </c>
      <c r="F229" s="16" t="s">
        <v>12</v>
      </c>
      <c r="G229" s="16">
        <v>1979</v>
      </c>
      <c r="H229" s="16"/>
      <c r="I229" s="19">
        <v>58</v>
      </c>
      <c r="J229" s="16">
        <v>1</v>
      </c>
      <c r="K229" s="16" t="s">
        <v>13</v>
      </c>
      <c r="L229" s="44">
        <f t="shared" si="15"/>
        <v>2009</v>
      </c>
      <c r="M229" s="45"/>
      <c r="N229" s="46">
        <f t="shared" si="16"/>
        <v>2039</v>
      </c>
      <c r="O229" s="46"/>
      <c r="P229" s="47"/>
      <c r="Q229" s="48"/>
      <c r="R229" s="49">
        <f t="shared" si="14"/>
        <v>939.60000000000014</v>
      </c>
      <c r="S229" s="2">
        <v>1</v>
      </c>
      <c r="T229" s="2"/>
      <c r="AL229" s="3"/>
    </row>
    <row r="230" spans="1:38">
      <c r="A230">
        <v>258</v>
      </c>
      <c r="B230" s="16">
        <v>243</v>
      </c>
      <c r="C230" s="16">
        <v>22</v>
      </c>
      <c r="D230" s="16" t="s">
        <v>98</v>
      </c>
      <c r="E230" s="16" t="s">
        <v>64</v>
      </c>
      <c r="F230" s="16" t="s">
        <v>6</v>
      </c>
      <c r="G230" s="16">
        <v>1979</v>
      </c>
      <c r="H230" s="16" t="s">
        <v>3</v>
      </c>
      <c r="I230" s="19">
        <v>2761.58</v>
      </c>
      <c r="J230" s="16">
        <v>4</v>
      </c>
      <c r="K230" s="16" t="s">
        <v>4</v>
      </c>
      <c r="L230" s="44">
        <f t="shared" si="15"/>
        <v>2009</v>
      </c>
      <c r="M230" s="45"/>
      <c r="N230" s="46">
        <f t="shared" si="16"/>
        <v>2039</v>
      </c>
      <c r="O230" s="46"/>
      <c r="P230" s="47"/>
      <c r="Q230" s="48"/>
      <c r="R230" s="49">
        <f t="shared" si="14"/>
        <v>44737.596000000005</v>
      </c>
      <c r="S230" s="2">
        <v>1</v>
      </c>
      <c r="T230" s="2"/>
    </row>
    <row r="231" spans="1:38">
      <c r="A231">
        <v>260</v>
      </c>
      <c r="B231" s="16">
        <v>245</v>
      </c>
      <c r="C231" s="16">
        <v>22</v>
      </c>
      <c r="D231" s="16" t="s">
        <v>98</v>
      </c>
      <c r="E231" s="16" t="s">
        <v>64</v>
      </c>
      <c r="F231" s="16" t="s">
        <v>12</v>
      </c>
      <c r="G231" s="16">
        <v>1979</v>
      </c>
      <c r="H231" s="16"/>
      <c r="I231" s="19">
        <v>58.38</v>
      </c>
      <c r="J231" s="16">
        <v>1</v>
      </c>
      <c r="K231" s="16" t="s">
        <v>13</v>
      </c>
      <c r="L231" s="44">
        <f t="shared" si="15"/>
        <v>2009</v>
      </c>
      <c r="M231" s="45"/>
      <c r="N231" s="46">
        <f t="shared" si="16"/>
        <v>2039</v>
      </c>
      <c r="O231" s="46"/>
      <c r="P231" s="47"/>
      <c r="Q231" s="48"/>
      <c r="R231" s="49">
        <f t="shared" si="14"/>
        <v>945.75600000000009</v>
      </c>
      <c r="S231" s="2">
        <v>1</v>
      </c>
      <c r="T231" s="2"/>
      <c r="AL231" s="4"/>
    </row>
    <row r="232" spans="1:38">
      <c r="A232">
        <v>268</v>
      </c>
      <c r="B232" s="16">
        <v>253</v>
      </c>
      <c r="C232" s="16">
        <v>22</v>
      </c>
      <c r="D232" s="16" t="s">
        <v>99</v>
      </c>
      <c r="E232" s="16" t="s">
        <v>100</v>
      </c>
      <c r="F232" s="16" t="s">
        <v>12</v>
      </c>
      <c r="G232" s="16">
        <v>1979</v>
      </c>
      <c r="H232" s="16"/>
      <c r="I232" s="19">
        <v>61.27</v>
      </c>
      <c r="J232" s="16">
        <v>1</v>
      </c>
      <c r="K232" s="16" t="s">
        <v>13</v>
      </c>
      <c r="L232" s="44">
        <f t="shared" si="15"/>
        <v>2009</v>
      </c>
      <c r="M232" s="45"/>
      <c r="N232" s="46">
        <f t="shared" si="16"/>
        <v>2039</v>
      </c>
      <c r="O232" s="46"/>
      <c r="P232" s="47"/>
      <c r="Q232" s="48"/>
      <c r="R232" s="49">
        <f t="shared" si="14"/>
        <v>992.57400000000018</v>
      </c>
      <c r="S232" s="2">
        <v>1</v>
      </c>
      <c r="T232" s="2"/>
      <c r="AL232" s="4"/>
    </row>
    <row r="233" spans="1:38">
      <c r="A233">
        <v>199</v>
      </c>
      <c r="B233" s="16">
        <v>184</v>
      </c>
      <c r="C233" s="16">
        <v>22</v>
      </c>
      <c r="D233" s="16" t="s">
        <v>85</v>
      </c>
      <c r="E233" s="16" t="s">
        <v>1</v>
      </c>
      <c r="F233" s="16" t="s">
        <v>12</v>
      </c>
      <c r="G233" s="16">
        <v>1980</v>
      </c>
      <c r="H233" s="16"/>
      <c r="I233" s="19">
        <v>58.79</v>
      </c>
      <c r="J233" s="16">
        <v>1</v>
      </c>
      <c r="K233" s="16" t="s">
        <v>13</v>
      </c>
      <c r="L233" s="44">
        <f t="shared" si="15"/>
        <v>2010</v>
      </c>
      <c r="M233" s="45"/>
      <c r="N233" s="46">
        <f t="shared" si="16"/>
        <v>2040</v>
      </c>
      <c r="O233" s="46"/>
      <c r="P233" s="47"/>
      <c r="Q233" s="48"/>
      <c r="R233" s="49">
        <f t="shared" si="14"/>
        <v>952.39800000000002</v>
      </c>
      <c r="S233" s="2">
        <v>1</v>
      </c>
      <c r="T233" s="2"/>
      <c r="AL233" s="3"/>
    </row>
    <row r="234" spans="1:38">
      <c r="A234">
        <v>296</v>
      </c>
      <c r="B234" s="16">
        <v>281</v>
      </c>
      <c r="C234" s="16">
        <v>22</v>
      </c>
      <c r="D234" s="16" t="s">
        <v>106</v>
      </c>
      <c r="E234" s="16" t="s">
        <v>55</v>
      </c>
      <c r="F234" s="16" t="s">
        <v>9</v>
      </c>
      <c r="G234" s="16">
        <v>1980</v>
      </c>
      <c r="H234" s="16" t="s">
        <v>3</v>
      </c>
      <c r="I234" s="19">
        <v>884.43</v>
      </c>
      <c r="J234" s="16">
        <v>2</v>
      </c>
      <c r="K234" s="16" t="s">
        <v>4</v>
      </c>
      <c r="L234" s="44">
        <f t="shared" si="15"/>
        <v>2010</v>
      </c>
      <c r="M234" s="45"/>
      <c r="N234" s="46">
        <f t="shared" si="16"/>
        <v>2040</v>
      </c>
      <c r="O234" s="46"/>
      <c r="P234" s="47"/>
      <c r="Q234" s="48"/>
      <c r="R234" s="49">
        <f t="shared" si="14"/>
        <v>14327.766000000001</v>
      </c>
      <c r="S234" s="2">
        <v>1</v>
      </c>
      <c r="T234" s="2"/>
    </row>
    <row r="235" spans="1:38">
      <c r="A235">
        <v>213</v>
      </c>
      <c r="B235" s="16">
        <v>198</v>
      </c>
      <c r="C235" s="16">
        <v>22</v>
      </c>
      <c r="D235" s="16" t="s">
        <v>90</v>
      </c>
      <c r="E235" s="16" t="s">
        <v>31</v>
      </c>
      <c r="F235" s="16" t="s">
        <v>22</v>
      </c>
      <c r="G235" s="16">
        <v>1981</v>
      </c>
      <c r="H235" s="16" t="s">
        <v>3</v>
      </c>
      <c r="I235" s="19">
        <v>1755.18</v>
      </c>
      <c r="J235" s="16">
        <v>4</v>
      </c>
      <c r="K235" s="16" t="s">
        <v>4</v>
      </c>
      <c r="L235" s="44">
        <f t="shared" si="15"/>
        <v>2011</v>
      </c>
      <c r="M235" s="45"/>
      <c r="N235" s="46">
        <f t="shared" si="16"/>
        <v>2041</v>
      </c>
      <c r="O235" s="46"/>
      <c r="P235" s="47"/>
      <c r="Q235" s="48"/>
      <c r="R235" s="49">
        <f t="shared" si="14"/>
        <v>28433.916000000005</v>
      </c>
      <c r="S235" s="2">
        <v>1</v>
      </c>
      <c r="T235" s="2"/>
    </row>
    <row r="236" spans="1:38">
      <c r="A236">
        <v>214</v>
      </c>
      <c r="B236" s="16">
        <v>199</v>
      </c>
      <c r="C236" s="16">
        <v>22</v>
      </c>
      <c r="D236" s="16" t="s">
        <v>90</v>
      </c>
      <c r="E236" s="16" t="s">
        <v>31</v>
      </c>
      <c r="F236" s="16" t="s">
        <v>21</v>
      </c>
      <c r="G236" s="16">
        <v>1981</v>
      </c>
      <c r="H236" s="16" t="s">
        <v>3</v>
      </c>
      <c r="I236" s="19">
        <v>1940.52</v>
      </c>
      <c r="J236" s="16">
        <v>3</v>
      </c>
      <c r="K236" s="16" t="s">
        <v>4</v>
      </c>
      <c r="L236" s="44">
        <f t="shared" si="15"/>
        <v>2011</v>
      </c>
      <c r="M236" s="45"/>
      <c r="N236" s="46">
        <f t="shared" si="16"/>
        <v>2041</v>
      </c>
      <c r="O236" s="46"/>
      <c r="P236" s="47"/>
      <c r="Q236" s="48"/>
      <c r="R236" s="49">
        <f t="shared" si="14"/>
        <v>31436.424000000003</v>
      </c>
      <c r="S236" s="2">
        <v>1</v>
      </c>
      <c r="T236" s="2"/>
    </row>
    <row r="237" spans="1:38">
      <c r="A237">
        <v>249</v>
      </c>
      <c r="B237" s="16">
        <v>234</v>
      </c>
      <c r="C237" s="16">
        <v>22</v>
      </c>
      <c r="D237" s="16" t="s">
        <v>97</v>
      </c>
      <c r="E237" s="16" t="s">
        <v>51</v>
      </c>
      <c r="F237" s="16" t="s">
        <v>8</v>
      </c>
      <c r="G237" s="16">
        <v>1981</v>
      </c>
      <c r="H237" s="16" t="s">
        <v>3</v>
      </c>
      <c r="I237" s="19">
        <v>1964.52</v>
      </c>
      <c r="J237" s="16">
        <v>4</v>
      </c>
      <c r="K237" s="16" t="s">
        <v>4</v>
      </c>
      <c r="L237" s="44">
        <f t="shared" si="15"/>
        <v>2011</v>
      </c>
      <c r="M237" s="45"/>
      <c r="N237" s="46">
        <f t="shared" si="16"/>
        <v>2041</v>
      </c>
      <c r="O237" s="46"/>
      <c r="P237" s="47"/>
      <c r="Q237" s="48"/>
      <c r="R237" s="49">
        <f t="shared" ref="R237:R268" si="17">I237*N$7*M$11</f>
        <v>31825.224000000002</v>
      </c>
      <c r="S237" s="2">
        <v>1</v>
      </c>
      <c r="T237" s="2"/>
    </row>
    <row r="238" spans="1:38">
      <c r="A238">
        <v>251</v>
      </c>
      <c r="B238" s="16">
        <v>236</v>
      </c>
      <c r="C238" s="16">
        <v>22</v>
      </c>
      <c r="D238" s="16" t="s">
        <v>97</v>
      </c>
      <c r="E238" s="16" t="s">
        <v>51</v>
      </c>
      <c r="F238" s="16" t="s">
        <v>21</v>
      </c>
      <c r="G238" s="16">
        <v>1981</v>
      </c>
      <c r="H238" s="16" t="s">
        <v>3</v>
      </c>
      <c r="I238" s="19">
        <v>3347.11</v>
      </c>
      <c r="J238" s="16">
        <v>4</v>
      </c>
      <c r="K238" s="16" t="s">
        <v>4</v>
      </c>
      <c r="L238" s="44">
        <f t="shared" si="15"/>
        <v>2011</v>
      </c>
      <c r="M238" s="45"/>
      <c r="N238" s="46">
        <f t="shared" si="16"/>
        <v>2041</v>
      </c>
      <c r="O238" s="46"/>
      <c r="P238" s="47"/>
      <c r="Q238" s="48"/>
      <c r="R238" s="49">
        <f t="shared" si="17"/>
        <v>54223.182000000001</v>
      </c>
      <c r="S238" s="2">
        <v>1</v>
      </c>
      <c r="T238" s="2"/>
    </row>
    <row r="239" spans="1:38">
      <c r="A239">
        <v>204</v>
      </c>
      <c r="B239" s="16">
        <v>189</v>
      </c>
      <c r="C239" s="16">
        <v>22</v>
      </c>
      <c r="D239" s="16" t="s">
        <v>85</v>
      </c>
      <c r="E239" s="16" t="s">
        <v>1</v>
      </c>
      <c r="F239" s="16" t="s">
        <v>88</v>
      </c>
      <c r="G239" s="16">
        <v>1982</v>
      </c>
      <c r="H239" s="16"/>
      <c r="I239" s="19">
        <v>32</v>
      </c>
      <c r="J239" s="16"/>
      <c r="K239" s="16" t="s">
        <v>13</v>
      </c>
      <c r="L239" s="44">
        <f t="shared" si="15"/>
        <v>2012</v>
      </c>
      <c r="M239" s="45"/>
      <c r="N239" s="46">
        <f t="shared" si="16"/>
        <v>2042</v>
      </c>
      <c r="O239" s="46"/>
      <c r="P239" s="47"/>
      <c r="Q239" s="48"/>
      <c r="R239" s="49">
        <f t="shared" si="17"/>
        <v>518.40000000000009</v>
      </c>
      <c r="S239" s="2">
        <v>1</v>
      </c>
      <c r="T239" s="2"/>
      <c r="AL239" s="3"/>
    </row>
    <row r="240" spans="1:38">
      <c r="A240">
        <v>222</v>
      </c>
      <c r="B240" s="16">
        <v>207</v>
      </c>
      <c r="C240" s="16">
        <v>22</v>
      </c>
      <c r="D240" s="16" t="s">
        <v>92</v>
      </c>
      <c r="E240" s="16" t="s">
        <v>40</v>
      </c>
      <c r="F240" s="16" t="s">
        <v>8</v>
      </c>
      <c r="G240" s="16">
        <v>1982</v>
      </c>
      <c r="H240" s="16" t="s">
        <v>3</v>
      </c>
      <c r="I240" s="19">
        <v>4092.59</v>
      </c>
      <c r="J240" s="16">
        <v>4</v>
      </c>
      <c r="K240" s="16" t="s">
        <v>4</v>
      </c>
      <c r="L240" s="44">
        <f t="shared" si="15"/>
        <v>2012</v>
      </c>
      <c r="M240" s="45"/>
      <c r="N240" s="46">
        <f t="shared" si="16"/>
        <v>2042</v>
      </c>
      <c r="O240" s="46"/>
      <c r="P240" s="47"/>
      <c r="Q240" s="48"/>
      <c r="R240" s="49">
        <f t="shared" si="17"/>
        <v>66299.957999999999</v>
      </c>
      <c r="S240" s="2">
        <v>1</v>
      </c>
      <c r="T240" s="2"/>
    </row>
    <row r="241" spans="1:20">
      <c r="A241">
        <v>253</v>
      </c>
      <c r="B241" s="16">
        <v>238</v>
      </c>
      <c r="C241" s="16">
        <v>22</v>
      </c>
      <c r="D241" s="16" t="s">
        <v>97</v>
      </c>
      <c r="E241" s="16" t="s">
        <v>51</v>
      </c>
      <c r="F241" s="16" t="s">
        <v>12</v>
      </c>
      <c r="G241" s="16">
        <v>1982</v>
      </c>
      <c r="H241" s="16"/>
      <c r="I241" s="19">
        <v>62.45</v>
      </c>
      <c r="J241" s="16">
        <v>1</v>
      </c>
      <c r="K241" s="16" t="s">
        <v>25</v>
      </c>
      <c r="L241" s="44">
        <f t="shared" si="15"/>
        <v>2012</v>
      </c>
      <c r="M241" s="45"/>
      <c r="N241" s="46">
        <f t="shared" si="16"/>
        <v>2042</v>
      </c>
      <c r="O241" s="46"/>
      <c r="P241" s="47"/>
      <c r="Q241" s="48"/>
      <c r="R241" s="49">
        <f t="shared" si="17"/>
        <v>1011.69</v>
      </c>
      <c r="S241" s="2">
        <v>1</v>
      </c>
      <c r="T241" s="2"/>
    </row>
    <row r="242" spans="1:20">
      <c r="A242">
        <v>235</v>
      </c>
      <c r="B242" s="16">
        <v>220</v>
      </c>
      <c r="C242" s="16">
        <v>22</v>
      </c>
      <c r="D242" s="16" t="s">
        <v>93</v>
      </c>
      <c r="E242" s="16" t="s">
        <v>44</v>
      </c>
      <c r="F242" s="16" t="s">
        <v>12</v>
      </c>
      <c r="G242" s="16">
        <v>1983</v>
      </c>
      <c r="H242" s="16"/>
      <c r="I242" s="19">
        <v>58.08</v>
      </c>
      <c r="J242" s="16">
        <v>1</v>
      </c>
      <c r="K242" s="16" t="s">
        <v>25</v>
      </c>
      <c r="L242" s="44">
        <f t="shared" si="15"/>
        <v>2013</v>
      </c>
      <c r="M242" s="45"/>
      <c r="N242" s="46">
        <f t="shared" si="16"/>
        <v>2043</v>
      </c>
      <c r="O242" s="46"/>
      <c r="P242" s="47"/>
      <c r="Q242" s="48"/>
      <c r="R242" s="49">
        <f t="shared" si="17"/>
        <v>940.89599999999996</v>
      </c>
      <c r="S242" s="2">
        <v>1</v>
      </c>
      <c r="T242" s="2"/>
    </row>
    <row r="243" spans="1:20">
      <c r="A243">
        <v>254</v>
      </c>
      <c r="B243" s="16">
        <v>239</v>
      </c>
      <c r="C243" s="16">
        <v>22</v>
      </c>
      <c r="D243" s="16" t="s">
        <v>97</v>
      </c>
      <c r="E243" s="16" t="s">
        <v>51</v>
      </c>
      <c r="F243" s="16" t="s">
        <v>88</v>
      </c>
      <c r="G243" s="16">
        <v>1983</v>
      </c>
      <c r="H243" s="16"/>
      <c r="I243" s="19">
        <v>90.3</v>
      </c>
      <c r="J243" s="16"/>
      <c r="K243" s="16" t="s">
        <v>25</v>
      </c>
      <c r="L243" s="44">
        <f t="shared" si="15"/>
        <v>2013</v>
      </c>
      <c r="M243" s="45"/>
      <c r="N243" s="46">
        <f t="shared" si="16"/>
        <v>2043</v>
      </c>
      <c r="O243" s="46"/>
      <c r="P243" s="47"/>
      <c r="Q243" s="48"/>
      <c r="R243" s="49">
        <f t="shared" si="17"/>
        <v>1462.8600000000001</v>
      </c>
      <c r="S243" s="2">
        <v>1</v>
      </c>
      <c r="T243" s="2"/>
    </row>
    <row r="244" spans="1:20">
      <c r="A244">
        <v>261</v>
      </c>
      <c r="B244" s="16">
        <v>246</v>
      </c>
      <c r="C244" s="16">
        <v>22</v>
      </c>
      <c r="D244" s="16" t="s">
        <v>98</v>
      </c>
      <c r="E244" s="16" t="s">
        <v>64</v>
      </c>
      <c r="F244" s="16" t="s">
        <v>88</v>
      </c>
      <c r="G244" s="16">
        <v>1983</v>
      </c>
      <c r="H244" s="16"/>
      <c r="I244" s="19">
        <v>73.45</v>
      </c>
      <c r="J244" s="16"/>
      <c r="K244" s="16" t="s">
        <v>25</v>
      </c>
      <c r="L244" s="44">
        <f t="shared" si="15"/>
        <v>2013</v>
      </c>
      <c r="M244" s="45"/>
      <c r="N244" s="46">
        <f t="shared" si="16"/>
        <v>2043</v>
      </c>
      <c r="O244" s="46"/>
      <c r="P244" s="47"/>
      <c r="Q244" s="48"/>
      <c r="R244" s="49">
        <f t="shared" si="17"/>
        <v>1189.8900000000001</v>
      </c>
      <c r="S244" s="2">
        <v>1</v>
      </c>
      <c r="T244" s="2"/>
    </row>
    <row r="245" spans="1:20">
      <c r="A245">
        <v>269</v>
      </c>
      <c r="B245" s="16">
        <v>254</v>
      </c>
      <c r="C245" s="16">
        <v>22</v>
      </c>
      <c r="D245" s="16" t="s">
        <v>99</v>
      </c>
      <c r="E245" s="16" t="s">
        <v>100</v>
      </c>
      <c r="F245" s="16" t="s">
        <v>88</v>
      </c>
      <c r="G245" s="16">
        <v>1983</v>
      </c>
      <c r="H245" s="16"/>
      <c r="I245" s="19">
        <v>92.33</v>
      </c>
      <c r="J245" s="16"/>
      <c r="K245" s="16" t="s">
        <v>25</v>
      </c>
      <c r="L245" s="44">
        <f t="shared" si="15"/>
        <v>2013</v>
      </c>
      <c r="M245" s="45"/>
      <c r="N245" s="46">
        <f t="shared" si="16"/>
        <v>2043</v>
      </c>
      <c r="O245" s="46"/>
      <c r="P245" s="47"/>
      <c r="Q245" s="48"/>
      <c r="R245" s="49">
        <f t="shared" si="17"/>
        <v>1495.7460000000001</v>
      </c>
      <c r="S245" s="2">
        <v>1</v>
      </c>
      <c r="T245" s="2"/>
    </row>
    <row r="246" spans="1:20">
      <c r="A246">
        <v>271</v>
      </c>
      <c r="B246" s="16">
        <v>256</v>
      </c>
      <c r="C246" s="16">
        <v>22</v>
      </c>
      <c r="D246" s="16" t="s">
        <v>102</v>
      </c>
      <c r="E246" s="16" t="s">
        <v>28</v>
      </c>
      <c r="F246" s="16" t="s">
        <v>6</v>
      </c>
      <c r="G246" s="16">
        <v>1983</v>
      </c>
      <c r="H246" s="16" t="s">
        <v>3</v>
      </c>
      <c r="I246" s="19">
        <v>4930.1000000000004</v>
      </c>
      <c r="J246" s="16">
        <v>3</v>
      </c>
      <c r="K246" s="16" t="s">
        <v>4</v>
      </c>
      <c r="L246" s="44">
        <f t="shared" si="15"/>
        <v>2013</v>
      </c>
      <c r="M246" s="45"/>
      <c r="N246" s="46">
        <f t="shared" si="16"/>
        <v>2043</v>
      </c>
      <c r="O246" s="46"/>
      <c r="P246" s="47"/>
      <c r="Q246" s="48"/>
      <c r="R246" s="49">
        <f t="shared" si="17"/>
        <v>79867.62000000001</v>
      </c>
      <c r="S246" s="2">
        <v>1</v>
      </c>
      <c r="T246" s="2"/>
    </row>
    <row r="247" spans="1:20">
      <c r="A247">
        <v>272</v>
      </c>
      <c r="B247" s="16">
        <v>257</v>
      </c>
      <c r="C247" s="16">
        <v>22</v>
      </c>
      <c r="D247" s="16" t="s">
        <v>102</v>
      </c>
      <c r="E247" s="16" t="s">
        <v>28</v>
      </c>
      <c r="F247" s="16" t="s">
        <v>8</v>
      </c>
      <c r="G247" s="16">
        <v>1983</v>
      </c>
      <c r="H247" s="16" t="s">
        <v>3</v>
      </c>
      <c r="I247" s="19">
        <v>3788.42</v>
      </c>
      <c r="J247" s="16">
        <v>4</v>
      </c>
      <c r="K247" s="16" t="s">
        <v>4</v>
      </c>
      <c r="L247" s="44">
        <f t="shared" si="15"/>
        <v>2013</v>
      </c>
      <c r="M247" s="45"/>
      <c r="N247" s="46">
        <f t="shared" si="16"/>
        <v>2043</v>
      </c>
      <c r="O247" s="46"/>
      <c r="P247" s="47"/>
      <c r="Q247" s="48"/>
      <c r="R247" s="49">
        <f t="shared" si="17"/>
        <v>61372.404000000002</v>
      </c>
      <c r="S247" s="2">
        <v>1</v>
      </c>
      <c r="T247" s="2"/>
    </row>
    <row r="248" spans="1:20">
      <c r="A248">
        <v>224</v>
      </c>
      <c r="B248" s="16">
        <v>209</v>
      </c>
      <c r="C248" s="16">
        <v>22</v>
      </c>
      <c r="D248" s="16" t="s">
        <v>92</v>
      </c>
      <c r="E248" s="16" t="s">
        <v>40</v>
      </c>
      <c r="F248" s="16" t="s">
        <v>88</v>
      </c>
      <c r="G248" s="16">
        <v>1984</v>
      </c>
      <c r="H248" s="16"/>
      <c r="I248" s="19">
        <v>73.45</v>
      </c>
      <c r="J248" s="16"/>
      <c r="K248" s="16" t="s">
        <v>25</v>
      </c>
      <c r="L248" s="44">
        <f t="shared" si="15"/>
        <v>2014</v>
      </c>
      <c r="M248" s="45"/>
      <c r="N248" s="46">
        <f t="shared" si="16"/>
        <v>2044</v>
      </c>
      <c r="O248" s="46"/>
      <c r="P248" s="47"/>
      <c r="Q248" s="48"/>
      <c r="R248" s="49">
        <f t="shared" si="17"/>
        <v>1189.8900000000001</v>
      </c>
      <c r="S248" s="2">
        <v>1</v>
      </c>
      <c r="T248" s="2"/>
    </row>
    <row r="249" spans="1:20">
      <c r="A249">
        <v>225</v>
      </c>
      <c r="B249" s="16">
        <v>210</v>
      </c>
      <c r="C249" s="16">
        <v>22</v>
      </c>
      <c r="D249" s="16" t="s">
        <v>92</v>
      </c>
      <c r="E249" s="16" t="s">
        <v>40</v>
      </c>
      <c r="F249" s="16" t="s">
        <v>14</v>
      </c>
      <c r="G249" s="16">
        <v>1984</v>
      </c>
      <c r="H249" s="16"/>
      <c r="I249" s="19">
        <v>4.49</v>
      </c>
      <c r="J249" s="16"/>
      <c r="K249" s="16" t="s">
        <v>25</v>
      </c>
      <c r="L249" s="44">
        <f t="shared" si="15"/>
        <v>2014</v>
      </c>
      <c r="M249" s="45"/>
      <c r="N249" s="46">
        <f t="shared" si="16"/>
        <v>2044</v>
      </c>
      <c r="O249" s="46"/>
      <c r="P249" s="47"/>
      <c r="Q249" s="48"/>
      <c r="R249" s="49">
        <f t="shared" si="17"/>
        <v>72.738</v>
      </c>
      <c r="S249" s="2">
        <v>1</v>
      </c>
      <c r="T249" s="2"/>
    </row>
    <row r="250" spans="1:20">
      <c r="A250">
        <v>244</v>
      </c>
      <c r="B250" s="16">
        <v>229</v>
      </c>
      <c r="C250" s="16">
        <v>22</v>
      </c>
      <c r="D250" s="16" t="s">
        <v>95</v>
      </c>
      <c r="E250" s="16" t="s">
        <v>47</v>
      </c>
      <c r="F250" s="16" t="s">
        <v>88</v>
      </c>
      <c r="G250" s="16">
        <v>1984</v>
      </c>
      <c r="H250" s="16"/>
      <c r="I250" s="19">
        <v>34.17</v>
      </c>
      <c r="J250" s="16"/>
      <c r="K250" s="16" t="s">
        <v>25</v>
      </c>
      <c r="L250" s="44">
        <f t="shared" si="15"/>
        <v>2014</v>
      </c>
      <c r="M250" s="45"/>
      <c r="N250" s="46">
        <f t="shared" si="16"/>
        <v>2044</v>
      </c>
      <c r="O250" s="46"/>
      <c r="P250" s="47"/>
      <c r="Q250" s="48"/>
      <c r="R250" s="49">
        <f t="shared" si="17"/>
        <v>553.55400000000009</v>
      </c>
      <c r="S250" s="2">
        <v>1</v>
      </c>
      <c r="T250" s="2"/>
    </row>
    <row r="251" spans="1:20">
      <c r="A251">
        <v>274</v>
      </c>
      <c r="B251" s="16">
        <v>259</v>
      </c>
      <c r="C251" s="16">
        <v>22</v>
      </c>
      <c r="D251" s="16" t="s">
        <v>102</v>
      </c>
      <c r="E251" s="16" t="s">
        <v>28</v>
      </c>
      <c r="F251" s="16" t="s">
        <v>12</v>
      </c>
      <c r="G251" s="16">
        <v>1984</v>
      </c>
      <c r="H251" s="16"/>
      <c r="I251" s="19">
        <v>62.46</v>
      </c>
      <c r="J251" s="16">
        <v>1</v>
      </c>
      <c r="K251" s="16" t="s">
        <v>4</v>
      </c>
      <c r="L251" s="44">
        <f t="shared" si="15"/>
        <v>2014</v>
      </c>
      <c r="M251" s="45"/>
      <c r="N251" s="46">
        <f t="shared" si="16"/>
        <v>2044</v>
      </c>
      <c r="O251" s="46"/>
      <c r="P251" s="47"/>
      <c r="Q251" s="48"/>
      <c r="R251" s="49">
        <f t="shared" si="17"/>
        <v>1011.8520000000001</v>
      </c>
      <c r="S251" s="2">
        <v>1</v>
      </c>
      <c r="T251" s="2"/>
    </row>
    <row r="252" spans="1:20">
      <c r="A252">
        <v>275</v>
      </c>
      <c r="B252" s="16">
        <v>260</v>
      </c>
      <c r="C252" s="16">
        <v>22</v>
      </c>
      <c r="D252" s="16" t="s">
        <v>102</v>
      </c>
      <c r="E252" s="16" t="s">
        <v>28</v>
      </c>
      <c r="F252" s="16" t="s">
        <v>88</v>
      </c>
      <c r="G252" s="16">
        <v>1984</v>
      </c>
      <c r="H252" s="16"/>
      <c r="I252" s="19">
        <v>69.14</v>
      </c>
      <c r="J252" s="16"/>
      <c r="K252" s="16" t="s">
        <v>4</v>
      </c>
      <c r="L252" s="44">
        <f t="shared" si="15"/>
        <v>2014</v>
      </c>
      <c r="M252" s="45"/>
      <c r="N252" s="46">
        <f t="shared" si="16"/>
        <v>2044</v>
      </c>
      <c r="O252" s="46"/>
      <c r="P252" s="47"/>
      <c r="Q252" s="48"/>
      <c r="R252" s="49">
        <f t="shared" si="17"/>
        <v>1120.0680000000002</v>
      </c>
      <c r="S252" s="2">
        <v>1</v>
      </c>
      <c r="T252" s="2"/>
    </row>
    <row r="253" spans="1:20">
      <c r="A253">
        <v>276</v>
      </c>
      <c r="B253" s="16">
        <v>261</v>
      </c>
      <c r="C253" s="16">
        <v>22</v>
      </c>
      <c r="D253" s="16" t="s">
        <v>102</v>
      </c>
      <c r="E253" s="16" t="s">
        <v>28</v>
      </c>
      <c r="F253" s="16" t="s">
        <v>88</v>
      </c>
      <c r="G253" s="16">
        <v>1984</v>
      </c>
      <c r="H253" s="16"/>
      <c r="I253" s="19">
        <v>79.02</v>
      </c>
      <c r="J253" s="16"/>
      <c r="K253" s="16" t="s">
        <v>4</v>
      </c>
      <c r="L253" s="44">
        <f t="shared" si="15"/>
        <v>2014</v>
      </c>
      <c r="M253" s="45"/>
      <c r="N253" s="46">
        <f t="shared" si="16"/>
        <v>2044</v>
      </c>
      <c r="O253" s="46"/>
      <c r="P253" s="47"/>
      <c r="Q253" s="48"/>
      <c r="R253" s="49">
        <f t="shared" si="17"/>
        <v>1280.124</v>
      </c>
      <c r="S253" s="2">
        <v>1</v>
      </c>
      <c r="T253" s="2"/>
    </row>
    <row r="254" spans="1:20">
      <c r="A254">
        <v>277</v>
      </c>
      <c r="B254" s="16">
        <v>262</v>
      </c>
      <c r="C254" s="16">
        <v>22</v>
      </c>
      <c r="D254" s="16" t="s">
        <v>102</v>
      </c>
      <c r="E254" s="16" t="s">
        <v>28</v>
      </c>
      <c r="F254" s="16" t="s">
        <v>103</v>
      </c>
      <c r="G254" s="16">
        <v>1984</v>
      </c>
      <c r="H254" s="16"/>
      <c r="I254" s="19">
        <v>24</v>
      </c>
      <c r="J254" s="16"/>
      <c r="K254" s="16" t="s">
        <v>4</v>
      </c>
      <c r="L254" s="44">
        <f t="shared" si="15"/>
        <v>2014</v>
      </c>
      <c r="M254" s="45"/>
      <c r="N254" s="46">
        <f t="shared" si="16"/>
        <v>2044</v>
      </c>
      <c r="O254" s="46"/>
      <c r="P254" s="47"/>
      <c r="Q254" s="48"/>
      <c r="R254" s="49">
        <f t="shared" si="17"/>
        <v>388.80000000000007</v>
      </c>
      <c r="S254" s="2">
        <v>1</v>
      </c>
      <c r="T254" s="2"/>
    </row>
    <row r="255" spans="1:20">
      <c r="A255">
        <v>278</v>
      </c>
      <c r="B255" s="16">
        <v>263</v>
      </c>
      <c r="C255" s="16">
        <v>22</v>
      </c>
      <c r="D255" s="16" t="s">
        <v>102</v>
      </c>
      <c r="E255" s="16" t="s">
        <v>28</v>
      </c>
      <c r="F255" s="16" t="s">
        <v>103</v>
      </c>
      <c r="G255" s="16">
        <v>1984</v>
      </c>
      <c r="H255" s="16"/>
      <c r="I255" s="19">
        <v>11.34</v>
      </c>
      <c r="J255" s="16"/>
      <c r="K255" s="16" t="s">
        <v>4</v>
      </c>
      <c r="L255" s="44">
        <f t="shared" si="15"/>
        <v>2014</v>
      </c>
      <c r="M255" s="45"/>
      <c r="N255" s="46">
        <f t="shared" si="16"/>
        <v>2044</v>
      </c>
      <c r="O255" s="46"/>
      <c r="P255" s="47"/>
      <c r="Q255" s="48"/>
      <c r="R255" s="49">
        <f t="shared" si="17"/>
        <v>183.70800000000003</v>
      </c>
      <c r="S255" s="2">
        <v>1</v>
      </c>
      <c r="T255" s="2"/>
    </row>
    <row r="256" spans="1:20">
      <c r="A256">
        <v>279</v>
      </c>
      <c r="B256" s="16">
        <v>264</v>
      </c>
      <c r="C256" s="16">
        <v>22</v>
      </c>
      <c r="D256" s="16" t="s">
        <v>102</v>
      </c>
      <c r="E256" s="16" t="s">
        <v>28</v>
      </c>
      <c r="F256" s="16" t="s">
        <v>17</v>
      </c>
      <c r="G256" s="16">
        <v>1984</v>
      </c>
      <c r="H256" s="16"/>
      <c r="I256" s="19">
        <v>17.239999999999998</v>
      </c>
      <c r="J256" s="16"/>
      <c r="K256" s="16" t="s">
        <v>4</v>
      </c>
      <c r="L256" s="44">
        <f t="shared" si="15"/>
        <v>2014</v>
      </c>
      <c r="M256" s="45"/>
      <c r="N256" s="46">
        <f t="shared" si="16"/>
        <v>2044</v>
      </c>
      <c r="O256" s="46"/>
      <c r="P256" s="47"/>
      <c r="Q256" s="48"/>
      <c r="R256" s="49">
        <f t="shared" si="17"/>
        <v>279.28800000000001</v>
      </c>
      <c r="S256" s="2">
        <v>1</v>
      </c>
      <c r="T256" s="2"/>
    </row>
    <row r="257" spans="1:20">
      <c r="A257">
        <v>286</v>
      </c>
      <c r="B257" s="16">
        <v>271</v>
      </c>
      <c r="C257" s="16">
        <v>22</v>
      </c>
      <c r="D257" s="16" t="s">
        <v>104</v>
      </c>
      <c r="E257" s="16" t="s">
        <v>79</v>
      </c>
      <c r="F257" s="16" t="s">
        <v>88</v>
      </c>
      <c r="G257" s="16">
        <v>1984</v>
      </c>
      <c r="H257" s="16"/>
      <c r="I257" s="19">
        <v>160.52000000000001</v>
      </c>
      <c r="J257" s="16"/>
      <c r="K257" s="16" t="s">
        <v>4</v>
      </c>
      <c r="L257" s="44">
        <f t="shared" si="15"/>
        <v>2014</v>
      </c>
      <c r="M257" s="45"/>
      <c r="N257" s="46">
        <f t="shared" si="16"/>
        <v>2044</v>
      </c>
      <c r="O257" s="46"/>
      <c r="P257" s="47"/>
      <c r="Q257" s="48"/>
      <c r="R257" s="49">
        <f t="shared" si="17"/>
        <v>2600.4240000000004</v>
      </c>
      <c r="S257" s="2">
        <v>1</v>
      </c>
      <c r="T257" s="2"/>
    </row>
    <row r="258" spans="1:20">
      <c r="A258">
        <v>287</v>
      </c>
      <c r="B258" s="16">
        <v>272</v>
      </c>
      <c r="C258" s="16">
        <v>22</v>
      </c>
      <c r="D258" s="16" t="s">
        <v>104</v>
      </c>
      <c r="E258" s="16" t="s">
        <v>79</v>
      </c>
      <c r="F258" s="16" t="s">
        <v>42</v>
      </c>
      <c r="G258" s="16">
        <v>1984</v>
      </c>
      <c r="H258" s="16"/>
      <c r="I258" s="19">
        <v>27.84</v>
      </c>
      <c r="J258" s="16"/>
      <c r="K258" s="16" t="s">
        <v>4</v>
      </c>
      <c r="L258" s="44">
        <f t="shared" si="15"/>
        <v>2014</v>
      </c>
      <c r="M258" s="45"/>
      <c r="N258" s="46">
        <f t="shared" si="16"/>
        <v>2044</v>
      </c>
      <c r="O258" s="46"/>
      <c r="P258" s="47"/>
      <c r="Q258" s="48"/>
      <c r="R258" s="49">
        <f t="shared" si="17"/>
        <v>451.00800000000004</v>
      </c>
      <c r="S258" s="2">
        <v>1</v>
      </c>
      <c r="T258" s="2"/>
    </row>
    <row r="259" spans="1:20">
      <c r="A259">
        <v>217</v>
      </c>
      <c r="B259" s="16">
        <v>202</v>
      </c>
      <c r="C259" s="16">
        <v>22</v>
      </c>
      <c r="D259" s="16" t="s">
        <v>90</v>
      </c>
      <c r="E259" s="16" t="s">
        <v>31</v>
      </c>
      <c r="F259" s="16" t="s">
        <v>15</v>
      </c>
      <c r="G259" s="16">
        <v>1985</v>
      </c>
      <c r="H259" s="16"/>
      <c r="I259" s="19">
        <v>27.18</v>
      </c>
      <c r="J259" s="16"/>
      <c r="K259" s="16" t="s">
        <v>25</v>
      </c>
      <c r="L259" s="50">
        <f t="shared" si="15"/>
        <v>2015</v>
      </c>
      <c r="M259" s="45"/>
      <c r="N259" s="46">
        <f t="shared" si="16"/>
        <v>2045</v>
      </c>
      <c r="O259" s="46"/>
      <c r="P259" s="47"/>
      <c r="Q259" s="48">
        <f t="shared" ref="Q259:Q290" si="18">I259*N$6</f>
        <v>315.28800000000001</v>
      </c>
      <c r="R259" s="49">
        <f t="shared" si="17"/>
        <v>440.31600000000003</v>
      </c>
      <c r="S259" s="2">
        <v>1</v>
      </c>
      <c r="T259" s="2"/>
    </row>
    <row r="260" spans="1:20">
      <c r="A260">
        <v>227</v>
      </c>
      <c r="B260" s="16">
        <v>212</v>
      </c>
      <c r="C260" s="16">
        <v>22</v>
      </c>
      <c r="D260" s="16" t="s">
        <v>92</v>
      </c>
      <c r="E260" s="16" t="s">
        <v>40</v>
      </c>
      <c r="F260" s="16" t="s">
        <v>15</v>
      </c>
      <c r="G260" s="16">
        <v>1985</v>
      </c>
      <c r="H260" s="16"/>
      <c r="I260" s="19">
        <v>27.18</v>
      </c>
      <c r="J260" s="16"/>
      <c r="K260" s="16" t="s">
        <v>25</v>
      </c>
      <c r="L260" s="50">
        <f t="shared" si="15"/>
        <v>2015</v>
      </c>
      <c r="M260" s="45"/>
      <c r="N260" s="46">
        <f t="shared" si="16"/>
        <v>2045</v>
      </c>
      <c r="O260" s="46"/>
      <c r="P260" s="47"/>
      <c r="Q260" s="48">
        <f t="shared" si="18"/>
        <v>315.28800000000001</v>
      </c>
      <c r="R260" s="49">
        <f t="shared" si="17"/>
        <v>440.31600000000003</v>
      </c>
      <c r="S260" s="2">
        <v>1</v>
      </c>
      <c r="T260" s="2"/>
    </row>
    <row r="261" spans="1:20">
      <c r="A261">
        <v>232</v>
      </c>
      <c r="B261" s="16">
        <v>217</v>
      </c>
      <c r="C261" s="16">
        <v>22</v>
      </c>
      <c r="D261" s="16" t="s">
        <v>93</v>
      </c>
      <c r="E261" s="16" t="s">
        <v>44</v>
      </c>
      <c r="F261" s="16" t="s">
        <v>22</v>
      </c>
      <c r="G261" s="16">
        <v>1985</v>
      </c>
      <c r="H261" s="16" t="s">
        <v>3</v>
      </c>
      <c r="I261" s="19">
        <v>1923.2</v>
      </c>
      <c r="J261" s="16">
        <v>4</v>
      </c>
      <c r="K261" s="16" t="s">
        <v>4</v>
      </c>
      <c r="L261" s="50">
        <f t="shared" si="15"/>
        <v>2015</v>
      </c>
      <c r="M261" s="45"/>
      <c r="N261" s="46">
        <f t="shared" si="16"/>
        <v>2045</v>
      </c>
      <c r="O261" s="46"/>
      <c r="P261" s="47"/>
      <c r="Q261" s="48">
        <f t="shared" si="18"/>
        <v>22309.119999999999</v>
      </c>
      <c r="R261" s="49">
        <f t="shared" si="17"/>
        <v>31155.840000000004</v>
      </c>
      <c r="S261" s="2">
        <v>1</v>
      </c>
      <c r="T261" s="2"/>
    </row>
    <row r="262" spans="1:20">
      <c r="A262">
        <v>236</v>
      </c>
      <c r="B262" s="16">
        <v>221</v>
      </c>
      <c r="C262" s="16">
        <v>22</v>
      </c>
      <c r="D262" s="16" t="s">
        <v>93</v>
      </c>
      <c r="E262" s="16" t="s">
        <v>44</v>
      </c>
      <c r="F262" s="16" t="s">
        <v>15</v>
      </c>
      <c r="G262" s="16">
        <v>1985</v>
      </c>
      <c r="H262" s="16"/>
      <c r="I262" s="19">
        <v>27.18</v>
      </c>
      <c r="J262" s="16"/>
      <c r="K262" s="16" t="s">
        <v>25</v>
      </c>
      <c r="L262" s="50">
        <f t="shared" si="15"/>
        <v>2015</v>
      </c>
      <c r="M262" s="45"/>
      <c r="N262" s="46">
        <f t="shared" si="16"/>
        <v>2045</v>
      </c>
      <c r="O262" s="46"/>
      <c r="P262" s="47"/>
      <c r="Q262" s="48">
        <f t="shared" si="18"/>
        <v>315.28800000000001</v>
      </c>
      <c r="R262" s="49">
        <f t="shared" si="17"/>
        <v>440.31600000000003</v>
      </c>
      <c r="S262" s="2">
        <v>1</v>
      </c>
      <c r="T262" s="2"/>
    </row>
    <row r="263" spans="1:20">
      <c r="A263">
        <v>241</v>
      </c>
      <c r="B263" s="16">
        <v>226</v>
      </c>
      <c r="C263" s="16">
        <v>22</v>
      </c>
      <c r="D263" s="16" t="s">
        <v>95</v>
      </c>
      <c r="E263" s="16" t="s">
        <v>47</v>
      </c>
      <c r="F263" s="16" t="s">
        <v>96</v>
      </c>
      <c r="G263" s="16">
        <v>1985</v>
      </c>
      <c r="H263" s="16" t="s">
        <v>3</v>
      </c>
      <c r="I263" s="19">
        <v>1984.17</v>
      </c>
      <c r="J263" s="16">
        <v>4</v>
      </c>
      <c r="K263" s="16" t="s">
        <v>4</v>
      </c>
      <c r="L263" s="50">
        <f t="shared" si="15"/>
        <v>2015</v>
      </c>
      <c r="M263" s="45"/>
      <c r="N263" s="46">
        <f t="shared" si="16"/>
        <v>2045</v>
      </c>
      <c r="O263" s="46"/>
      <c r="P263" s="47"/>
      <c r="Q263" s="48">
        <f t="shared" si="18"/>
        <v>23016.371999999999</v>
      </c>
      <c r="R263" s="49">
        <f t="shared" si="17"/>
        <v>32143.554000000004</v>
      </c>
      <c r="S263" s="2">
        <v>1</v>
      </c>
      <c r="T263" s="2"/>
    </row>
    <row r="264" spans="1:20">
      <c r="A264">
        <v>248</v>
      </c>
      <c r="B264" s="16">
        <v>233</v>
      </c>
      <c r="C264" s="16">
        <v>22</v>
      </c>
      <c r="D264" s="16" t="s">
        <v>95</v>
      </c>
      <c r="E264" s="16" t="s">
        <v>47</v>
      </c>
      <c r="F264" s="16" t="s">
        <v>17</v>
      </c>
      <c r="G264" s="16">
        <v>1985</v>
      </c>
      <c r="H264" s="16"/>
      <c r="I264" s="19">
        <v>22.5</v>
      </c>
      <c r="J264" s="16"/>
      <c r="K264" s="16" t="s">
        <v>10</v>
      </c>
      <c r="L264" s="50">
        <f t="shared" si="15"/>
        <v>2015</v>
      </c>
      <c r="M264" s="45"/>
      <c r="N264" s="46">
        <f t="shared" si="16"/>
        <v>2045</v>
      </c>
      <c r="O264" s="46"/>
      <c r="P264" s="47"/>
      <c r="Q264" s="48">
        <f t="shared" si="18"/>
        <v>261</v>
      </c>
      <c r="R264" s="49">
        <f t="shared" si="17"/>
        <v>364.50000000000006</v>
      </c>
      <c r="S264" s="2">
        <v>1</v>
      </c>
      <c r="T264" s="2"/>
    </row>
    <row r="265" spans="1:20">
      <c r="A265">
        <v>255</v>
      </c>
      <c r="B265" s="16">
        <v>240</v>
      </c>
      <c r="C265" s="16">
        <v>22</v>
      </c>
      <c r="D265" s="16" t="s">
        <v>97</v>
      </c>
      <c r="E265" s="16" t="s">
        <v>51</v>
      </c>
      <c r="F265" s="16" t="s">
        <v>15</v>
      </c>
      <c r="G265" s="16">
        <v>1985</v>
      </c>
      <c r="H265" s="16"/>
      <c r="I265" s="19">
        <v>32</v>
      </c>
      <c r="J265" s="16"/>
      <c r="K265" s="16" t="s">
        <v>10</v>
      </c>
      <c r="L265" s="50">
        <f t="shared" si="15"/>
        <v>2015</v>
      </c>
      <c r="M265" s="45"/>
      <c r="N265" s="46">
        <f t="shared" si="16"/>
        <v>2045</v>
      </c>
      <c r="O265" s="46"/>
      <c r="P265" s="47"/>
      <c r="Q265" s="48">
        <f t="shared" si="18"/>
        <v>371.2</v>
      </c>
      <c r="R265" s="49">
        <f t="shared" si="17"/>
        <v>518.40000000000009</v>
      </c>
      <c r="S265" s="2">
        <v>1</v>
      </c>
      <c r="T265" s="2"/>
    </row>
    <row r="266" spans="1:20">
      <c r="A266">
        <v>262</v>
      </c>
      <c r="B266" s="16">
        <v>247</v>
      </c>
      <c r="C266" s="16">
        <v>22</v>
      </c>
      <c r="D266" s="16" t="s">
        <v>98</v>
      </c>
      <c r="E266" s="16" t="s">
        <v>64</v>
      </c>
      <c r="F266" s="16" t="s">
        <v>15</v>
      </c>
      <c r="G266" s="16">
        <v>1985</v>
      </c>
      <c r="H266" s="16"/>
      <c r="I266" s="19">
        <v>27.18</v>
      </c>
      <c r="J266" s="16"/>
      <c r="K266" s="16" t="s">
        <v>25</v>
      </c>
      <c r="L266" s="50">
        <f t="shared" si="15"/>
        <v>2015</v>
      </c>
      <c r="M266" s="45"/>
      <c r="N266" s="46">
        <f t="shared" si="16"/>
        <v>2045</v>
      </c>
      <c r="O266" s="46"/>
      <c r="P266" s="47"/>
      <c r="Q266" s="48">
        <f t="shared" si="18"/>
        <v>315.28800000000001</v>
      </c>
      <c r="R266" s="49">
        <f t="shared" si="17"/>
        <v>440.31600000000003</v>
      </c>
      <c r="S266" s="2">
        <v>1</v>
      </c>
      <c r="T266" s="2"/>
    </row>
    <row r="267" spans="1:20">
      <c r="A267">
        <v>270</v>
      </c>
      <c r="B267" s="16">
        <v>255</v>
      </c>
      <c r="C267" s="16">
        <v>22</v>
      </c>
      <c r="D267" s="16" t="s">
        <v>99</v>
      </c>
      <c r="E267" s="16" t="s">
        <v>100</v>
      </c>
      <c r="F267" s="16" t="s">
        <v>15</v>
      </c>
      <c r="G267" s="16">
        <v>1985</v>
      </c>
      <c r="H267" s="16"/>
      <c r="I267" s="19">
        <v>27.18</v>
      </c>
      <c r="J267" s="16"/>
      <c r="K267" s="16" t="s">
        <v>25</v>
      </c>
      <c r="L267" s="50">
        <f t="shared" si="15"/>
        <v>2015</v>
      </c>
      <c r="M267" s="45"/>
      <c r="N267" s="46">
        <f t="shared" si="16"/>
        <v>2045</v>
      </c>
      <c r="O267" s="46"/>
      <c r="P267" s="47"/>
      <c r="Q267" s="48">
        <f t="shared" si="18"/>
        <v>315.28800000000001</v>
      </c>
      <c r="R267" s="49">
        <f t="shared" si="17"/>
        <v>440.31600000000003</v>
      </c>
      <c r="S267" s="2">
        <v>1</v>
      </c>
      <c r="T267" s="2"/>
    </row>
    <row r="268" spans="1:20">
      <c r="A268">
        <v>280</v>
      </c>
      <c r="B268" s="16">
        <v>265</v>
      </c>
      <c r="C268" s="16">
        <v>22</v>
      </c>
      <c r="D268" s="16" t="s">
        <v>104</v>
      </c>
      <c r="E268" s="16" t="s">
        <v>79</v>
      </c>
      <c r="F268" s="16" t="s">
        <v>8</v>
      </c>
      <c r="G268" s="16">
        <v>1985</v>
      </c>
      <c r="H268" s="16" t="s">
        <v>3</v>
      </c>
      <c r="I268" s="19">
        <v>2921.42</v>
      </c>
      <c r="J268" s="16">
        <v>4</v>
      </c>
      <c r="K268" s="16" t="s">
        <v>4</v>
      </c>
      <c r="L268" s="50">
        <f t="shared" si="15"/>
        <v>2015</v>
      </c>
      <c r="M268" s="45"/>
      <c r="N268" s="46">
        <f t="shared" si="16"/>
        <v>2045</v>
      </c>
      <c r="O268" s="46"/>
      <c r="P268" s="47"/>
      <c r="Q268" s="48">
        <f t="shared" si="18"/>
        <v>33888.472000000002</v>
      </c>
      <c r="R268" s="49">
        <f t="shared" si="17"/>
        <v>47327.004000000001</v>
      </c>
      <c r="S268" s="2">
        <v>1</v>
      </c>
      <c r="T268" s="2"/>
    </row>
    <row r="269" spans="1:20">
      <c r="A269">
        <v>281</v>
      </c>
      <c r="B269" s="16">
        <v>266</v>
      </c>
      <c r="C269" s="16">
        <v>22</v>
      </c>
      <c r="D269" s="16" t="s">
        <v>104</v>
      </c>
      <c r="E269" s="16" t="s">
        <v>79</v>
      </c>
      <c r="F269" s="16" t="s">
        <v>6</v>
      </c>
      <c r="G269" s="16">
        <v>1985</v>
      </c>
      <c r="H269" s="16" t="s">
        <v>3</v>
      </c>
      <c r="I269" s="19">
        <v>3098.92</v>
      </c>
      <c r="J269" s="16">
        <v>4</v>
      </c>
      <c r="K269" s="16" t="s">
        <v>4</v>
      </c>
      <c r="L269" s="50">
        <f t="shared" si="15"/>
        <v>2015</v>
      </c>
      <c r="M269" s="45"/>
      <c r="N269" s="46">
        <f t="shared" si="16"/>
        <v>2045</v>
      </c>
      <c r="O269" s="46"/>
      <c r="P269" s="47"/>
      <c r="Q269" s="48">
        <f t="shared" si="18"/>
        <v>35947.472000000002</v>
      </c>
      <c r="R269" s="49">
        <f t="shared" ref="R269:R303" si="19">I269*N$7*M$11</f>
        <v>50202.504000000001</v>
      </c>
      <c r="S269" s="2">
        <v>1</v>
      </c>
      <c r="T269" s="2"/>
    </row>
    <row r="270" spans="1:20">
      <c r="A270">
        <v>282</v>
      </c>
      <c r="B270" s="16">
        <v>267</v>
      </c>
      <c r="C270" s="16">
        <v>22</v>
      </c>
      <c r="D270" s="16" t="s">
        <v>104</v>
      </c>
      <c r="E270" s="16" t="s">
        <v>79</v>
      </c>
      <c r="F270" s="16" t="s">
        <v>22</v>
      </c>
      <c r="G270" s="16">
        <v>1985</v>
      </c>
      <c r="H270" s="16" t="s">
        <v>3</v>
      </c>
      <c r="I270" s="19">
        <v>251.7</v>
      </c>
      <c r="J270" s="16">
        <v>3</v>
      </c>
      <c r="K270" s="16" t="s">
        <v>4</v>
      </c>
      <c r="L270" s="50">
        <f t="shared" si="15"/>
        <v>2015</v>
      </c>
      <c r="M270" s="45"/>
      <c r="N270" s="46">
        <f t="shared" si="16"/>
        <v>2045</v>
      </c>
      <c r="O270" s="46"/>
      <c r="P270" s="47"/>
      <c r="Q270" s="48">
        <f t="shared" si="18"/>
        <v>2919.72</v>
      </c>
      <c r="R270" s="49">
        <f t="shared" si="19"/>
        <v>4077.54</v>
      </c>
      <c r="S270" s="2">
        <v>1</v>
      </c>
      <c r="T270" s="2"/>
    </row>
    <row r="271" spans="1:20">
      <c r="A271">
        <v>283</v>
      </c>
      <c r="B271" s="16">
        <v>268</v>
      </c>
      <c r="C271" s="16">
        <v>22</v>
      </c>
      <c r="D271" s="16" t="s">
        <v>104</v>
      </c>
      <c r="E271" s="16" t="s">
        <v>79</v>
      </c>
      <c r="F271" s="16" t="s">
        <v>9</v>
      </c>
      <c r="G271" s="16">
        <v>1985</v>
      </c>
      <c r="H271" s="16" t="s">
        <v>3</v>
      </c>
      <c r="I271" s="19">
        <v>1382.49</v>
      </c>
      <c r="J271" s="16">
        <v>2</v>
      </c>
      <c r="K271" s="16" t="s">
        <v>4</v>
      </c>
      <c r="L271" s="50">
        <f t="shared" si="15"/>
        <v>2015</v>
      </c>
      <c r="M271" s="45"/>
      <c r="N271" s="46">
        <f t="shared" si="16"/>
        <v>2045</v>
      </c>
      <c r="O271" s="46"/>
      <c r="P271" s="47"/>
      <c r="Q271" s="48">
        <f t="shared" si="18"/>
        <v>16036.884</v>
      </c>
      <c r="R271" s="49">
        <f t="shared" si="19"/>
        <v>22396.338000000003</v>
      </c>
      <c r="S271" s="2">
        <v>1</v>
      </c>
      <c r="T271" s="2"/>
    </row>
    <row r="272" spans="1:20">
      <c r="A272">
        <v>200</v>
      </c>
      <c r="B272" s="16">
        <v>185</v>
      </c>
      <c r="C272" s="16">
        <v>22</v>
      </c>
      <c r="D272" s="16" t="s">
        <v>85</v>
      </c>
      <c r="E272" s="16" t="s">
        <v>1</v>
      </c>
      <c r="F272" s="16" t="s">
        <v>15</v>
      </c>
      <c r="G272" s="16">
        <v>1986</v>
      </c>
      <c r="H272" s="16"/>
      <c r="I272" s="19">
        <v>66.989999999999995</v>
      </c>
      <c r="J272" s="16"/>
      <c r="K272" s="16" t="s">
        <v>25</v>
      </c>
      <c r="L272" s="50">
        <f t="shared" si="15"/>
        <v>2016</v>
      </c>
      <c r="M272" s="45"/>
      <c r="N272" s="46">
        <f t="shared" si="16"/>
        <v>2046</v>
      </c>
      <c r="O272" s="46"/>
      <c r="P272" s="47"/>
      <c r="Q272" s="48">
        <f t="shared" si="18"/>
        <v>777.08399999999995</v>
      </c>
      <c r="R272" s="49">
        <f t="shared" si="19"/>
        <v>1085.2379999999998</v>
      </c>
      <c r="S272" s="2">
        <v>1</v>
      </c>
      <c r="T272" s="2"/>
    </row>
    <row r="273" spans="1:20">
      <c r="A273">
        <v>205</v>
      </c>
      <c r="B273" s="16">
        <v>190</v>
      </c>
      <c r="C273" s="16">
        <v>22</v>
      </c>
      <c r="D273" s="16" t="s">
        <v>89</v>
      </c>
      <c r="E273" s="16" t="s">
        <v>20</v>
      </c>
      <c r="F273" s="16" t="s">
        <v>8</v>
      </c>
      <c r="G273" s="16">
        <v>1986</v>
      </c>
      <c r="H273" s="16" t="s">
        <v>3</v>
      </c>
      <c r="I273" s="19">
        <v>3375.39</v>
      </c>
      <c r="J273" s="16">
        <v>4</v>
      </c>
      <c r="K273" s="16" t="s">
        <v>4</v>
      </c>
      <c r="L273" s="50">
        <f t="shared" si="15"/>
        <v>2016</v>
      </c>
      <c r="M273" s="45"/>
      <c r="N273" s="46">
        <f t="shared" si="16"/>
        <v>2046</v>
      </c>
      <c r="O273" s="46"/>
      <c r="P273" s="47"/>
      <c r="Q273" s="48">
        <f t="shared" si="18"/>
        <v>39154.523999999998</v>
      </c>
      <c r="R273" s="49">
        <f t="shared" si="19"/>
        <v>54681.317999999999</v>
      </c>
      <c r="S273" s="2">
        <v>1</v>
      </c>
      <c r="T273" s="2"/>
    </row>
    <row r="274" spans="1:20">
      <c r="A274">
        <v>206</v>
      </c>
      <c r="B274" s="16">
        <v>191</v>
      </c>
      <c r="C274" s="16">
        <v>22</v>
      </c>
      <c r="D274" s="16" t="s">
        <v>89</v>
      </c>
      <c r="E274" s="16" t="s">
        <v>20</v>
      </c>
      <c r="F274" s="16" t="s">
        <v>6</v>
      </c>
      <c r="G274" s="16">
        <v>1986</v>
      </c>
      <c r="H274" s="16" t="s">
        <v>3</v>
      </c>
      <c r="I274" s="19">
        <v>1893</v>
      </c>
      <c r="J274" s="16">
        <v>2</v>
      </c>
      <c r="K274" s="16" t="s">
        <v>4</v>
      </c>
      <c r="L274" s="50">
        <f t="shared" si="15"/>
        <v>2016</v>
      </c>
      <c r="M274" s="45"/>
      <c r="N274" s="46">
        <f t="shared" si="16"/>
        <v>2046</v>
      </c>
      <c r="O274" s="46"/>
      <c r="P274" s="47"/>
      <c r="Q274" s="48">
        <f t="shared" si="18"/>
        <v>21958.799999999999</v>
      </c>
      <c r="R274" s="49">
        <f t="shared" si="19"/>
        <v>30666.600000000002</v>
      </c>
      <c r="S274" s="2">
        <v>1</v>
      </c>
      <c r="T274" s="2"/>
    </row>
    <row r="275" spans="1:20">
      <c r="A275">
        <v>208</v>
      </c>
      <c r="B275" s="16">
        <v>193</v>
      </c>
      <c r="C275" s="16">
        <v>22</v>
      </c>
      <c r="D275" s="16" t="s">
        <v>89</v>
      </c>
      <c r="E275" s="16" t="s">
        <v>20</v>
      </c>
      <c r="F275" s="16" t="s">
        <v>9</v>
      </c>
      <c r="G275" s="16">
        <v>1986</v>
      </c>
      <c r="H275" s="16" t="s">
        <v>3</v>
      </c>
      <c r="I275" s="19">
        <v>3483.76</v>
      </c>
      <c r="J275" s="16">
        <v>4</v>
      </c>
      <c r="K275" s="16" t="s">
        <v>4</v>
      </c>
      <c r="L275" s="50">
        <f t="shared" si="15"/>
        <v>2016</v>
      </c>
      <c r="M275" s="45"/>
      <c r="N275" s="46">
        <f t="shared" si="16"/>
        <v>2046</v>
      </c>
      <c r="O275" s="46"/>
      <c r="P275" s="47"/>
      <c r="Q275" s="48">
        <f t="shared" si="18"/>
        <v>40411.616000000002</v>
      </c>
      <c r="R275" s="49">
        <f t="shared" si="19"/>
        <v>56436.912000000011</v>
      </c>
      <c r="S275" s="2">
        <v>1</v>
      </c>
      <c r="T275" s="2"/>
    </row>
    <row r="276" spans="1:20">
      <c r="A276">
        <v>210</v>
      </c>
      <c r="B276" s="16">
        <v>195</v>
      </c>
      <c r="C276" s="16">
        <v>22</v>
      </c>
      <c r="D276" s="16" t="s">
        <v>89</v>
      </c>
      <c r="E276" s="16" t="s">
        <v>20</v>
      </c>
      <c r="F276" s="16" t="s">
        <v>34</v>
      </c>
      <c r="G276" s="16">
        <v>1986</v>
      </c>
      <c r="H276" s="16"/>
      <c r="I276" s="19">
        <v>7.52</v>
      </c>
      <c r="J276" s="16"/>
      <c r="K276" s="16" t="s">
        <v>25</v>
      </c>
      <c r="L276" s="50">
        <f t="shared" si="15"/>
        <v>2016</v>
      </c>
      <c r="M276" s="45"/>
      <c r="N276" s="46">
        <f t="shared" si="16"/>
        <v>2046</v>
      </c>
      <c r="O276" s="46"/>
      <c r="P276" s="47"/>
      <c r="Q276" s="48">
        <f t="shared" si="18"/>
        <v>87.231999999999999</v>
      </c>
      <c r="R276" s="49">
        <f t="shared" si="19"/>
        <v>121.82399999999998</v>
      </c>
      <c r="S276" s="2">
        <v>1</v>
      </c>
      <c r="T276" s="2"/>
    </row>
    <row r="277" spans="1:20">
      <c r="A277">
        <v>228</v>
      </c>
      <c r="B277" s="16">
        <v>213</v>
      </c>
      <c r="C277" s="16">
        <v>22</v>
      </c>
      <c r="D277" s="16" t="s">
        <v>92</v>
      </c>
      <c r="E277" s="16" t="s">
        <v>40</v>
      </c>
      <c r="F277" s="16" t="s">
        <v>88</v>
      </c>
      <c r="G277" s="16">
        <v>1986</v>
      </c>
      <c r="H277" s="16"/>
      <c r="I277" s="19">
        <v>78.44</v>
      </c>
      <c r="J277" s="16"/>
      <c r="K277" s="16" t="s">
        <v>25</v>
      </c>
      <c r="L277" s="50">
        <f t="shared" si="15"/>
        <v>2016</v>
      </c>
      <c r="M277" s="45"/>
      <c r="N277" s="46">
        <f t="shared" si="16"/>
        <v>2046</v>
      </c>
      <c r="O277" s="46"/>
      <c r="P277" s="47"/>
      <c r="Q277" s="48">
        <f t="shared" si="18"/>
        <v>909.904</v>
      </c>
      <c r="R277" s="49">
        <f t="shared" si="19"/>
        <v>1270.7280000000001</v>
      </c>
      <c r="S277" s="2">
        <v>1</v>
      </c>
      <c r="T277" s="2"/>
    </row>
    <row r="278" spans="1:20">
      <c r="A278">
        <v>263</v>
      </c>
      <c r="B278" s="16">
        <v>248</v>
      </c>
      <c r="C278" s="16">
        <v>22</v>
      </c>
      <c r="D278" s="16" t="s">
        <v>98</v>
      </c>
      <c r="E278" s="16" t="s">
        <v>64</v>
      </c>
      <c r="F278" s="16" t="s">
        <v>88</v>
      </c>
      <c r="G278" s="16">
        <v>1986</v>
      </c>
      <c r="H278" s="16"/>
      <c r="I278" s="19">
        <v>85.69</v>
      </c>
      <c r="J278" s="16"/>
      <c r="K278" s="16" t="s">
        <v>25</v>
      </c>
      <c r="L278" s="50">
        <f t="shared" si="15"/>
        <v>2016</v>
      </c>
      <c r="M278" s="45"/>
      <c r="N278" s="46">
        <f t="shared" si="16"/>
        <v>2046</v>
      </c>
      <c r="O278" s="46"/>
      <c r="P278" s="47"/>
      <c r="Q278" s="48">
        <f t="shared" si="18"/>
        <v>994.00399999999991</v>
      </c>
      <c r="R278" s="49">
        <f t="shared" si="19"/>
        <v>1388.1779999999999</v>
      </c>
      <c r="S278" s="2">
        <v>1</v>
      </c>
      <c r="T278" s="2"/>
    </row>
    <row r="279" spans="1:20">
      <c r="A279">
        <v>284</v>
      </c>
      <c r="B279" s="16">
        <v>269</v>
      </c>
      <c r="C279" s="16">
        <v>22</v>
      </c>
      <c r="D279" s="16" t="s">
        <v>104</v>
      </c>
      <c r="E279" s="16" t="s">
        <v>79</v>
      </c>
      <c r="F279" s="16" t="s">
        <v>12</v>
      </c>
      <c r="G279" s="16">
        <v>1986</v>
      </c>
      <c r="H279" s="16"/>
      <c r="I279" s="19">
        <v>62.05</v>
      </c>
      <c r="J279" s="16">
        <v>1</v>
      </c>
      <c r="K279" s="16" t="s">
        <v>25</v>
      </c>
      <c r="L279" s="50">
        <f t="shared" si="15"/>
        <v>2016</v>
      </c>
      <c r="M279" s="45"/>
      <c r="N279" s="46">
        <f t="shared" si="16"/>
        <v>2046</v>
      </c>
      <c r="O279" s="46"/>
      <c r="P279" s="47"/>
      <c r="Q279" s="48">
        <f t="shared" si="18"/>
        <v>719.78</v>
      </c>
      <c r="R279" s="49">
        <f t="shared" si="19"/>
        <v>1005.21</v>
      </c>
      <c r="S279" s="2">
        <v>1</v>
      </c>
      <c r="T279" s="2"/>
    </row>
    <row r="280" spans="1:20">
      <c r="A280">
        <v>209</v>
      </c>
      <c r="B280" s="16">
        <v>194</v>
      </c>
      <c r="C280" s="16">
        <v>22</v>
      </c>
      <c r="D280" s="16" t="s">
        <v>89</v>
      </c>
      <c r="E280" s="16" t="s">
        <v>20</v>
      </c>
      <c r="F280" s="16" t="s">
        <v>12</v>
      </c>
      <c r="G280" s="16">
        <v>1987</v>
      </c>
      <c r="H280" s="16"/>
      <c r="I280" s="19">
        <v>48</v>
      </c>
      <c r="J280" s="16">
        <v>1</v>
      </c>
      <c r="K280" s="16" t="s">
        <v>4</v>
      </c>
      <c r="L280" s="50">
        <f t="shared" si="15"/>
        <v>2017</v>
      </c>
      <c r="M280" s="45"/>
      <c r="N280" s="46">
        <f t="shared" si="16"/>
        <v>2047</v>
      </c>
      <c r="O280" s="46"/>
      <c r="P280" s="47"/>
      <c r="Q280" s="48">
        <f t="shared" si="18"/>
        <v>556.79999999999995</v>
      </c>
      <c r="R280" s="49">
        <f t="shared" si="19"/>
        <v>777.60000000000014</v>
      </c>
      <c r="S280" s="2">
        <v>1</v>
      </c>
      <c r="T280" s="2"/>
    </row>
    <row r="281" spans="1:20">
      <c r="A281">
        <v>211</v>
      </c>
      <c r="B281" s="16">
        <v>196</v>
      </c>
      <c r="C281" s="16">
        <v>22</v>
      </c>
      <c r="D281" s="16" t="s">
        <v>89</v>
      </c>
      <c r="E281" s="16" t="s">
        <v>20</v>
      </c>
      <c r="F281" s="16" t="s">
        <v>88</v>
      </c>
      <c r="G281" s="16">
        <v>1987</v>
      </c>
      <c r="H281" s="16"/>
      <c r="I281" s="19">
        <v>163.54</v>
      </c>
      <c r="J281" s="16"/>
      <c r="K281" s="16" t="s">
        <v>4</v>
      </c>
      <c r="L281" s="50">
        <f t="shared" ref="L281:L344" si="20">G281+30</f>
        <v>2017</v>
      </c>
      <c r="M281" s="45"/>
      <c r="N281" s="46">
        <f t="shared" ref="N281:N344" si="21">G281+60</f>
        <v>2047</v>
      </c>
      <c r="O281" s="46"/>
      <c r="P281" s="47"/>
      <c r="Q281" s="48">
        <f t="shared" si="18"/>
        <v>1897.0639999999999</v>
      </c>
      <c r="R281" s="49">
        <f t="shared" si="19"/>
        <v>2649.348</v>
      </c>
      <c r="S281" s="2">
        <v>1</v>
      </c>
      <c r="T281" s="2"/>
    </row>
    <row r="282" spans="1:20">
      <c r="A282">
        <v>237</v>
      </c>
      <c r="B282" s="16">
        <v>222</v>
      </c>
      <c r="C282" s="16">
        <v>22</v>
      </c>
      <c r="D282" s="16" t="s">
        <v>93</v>
      </c>
      <c r="E282" s="16" t="s">
        <v>44</v>
      </c>
      <c r="F282" s="16" t="s">
        <v>88</v>
      </c>
      <c r="G282" s="16">
        <v>1987</v>
      </c>
      <c r="H282" s="16"/>
      <c r="I282" s="19">
        <v>122.42</v>
      </c>
      <c r="J282" s="16"/>
      <c r="K282" s="16" t="s">
        <v>25</v>
      </c>
      <c r="L282" s="50">
        <f t="shared" si="20"/>
        <v>2017</v>
      </c>
      <c r="M282" s="45"/>
      <c r="N282" s="46">
        <f t="shared" si="21"/>
        <v>2047</v>
      </c>
      <c r="O282" s="46"/>
      <c r="P282" s="47"/>
      <c r="Q282" s="48">
        <f t="shared" si="18"/>
        <v>1420.0719999999999</v>
      </c>
      <c r="R282" s="49">
        <f t="shared" si="19"/>
        <v>1983.2040000000002</v>
      </c>
      <c r="S282" s="2">
        <v>1</v>
      </c>
      <c r="T282" s="2"/>
    </row>
    <row r="283" spans="1:20">
      <c r="A283">
        <v>245</v>
      </c>
      <c r="B283" s="16">
        <v>230</v>
      </c>
      <c r="C283" s="16">
        <v>22</v>
      </c>
      <c r="D283" s="16" t="s">
        <v>95</v>
      </c>
      <c r="E283" s="16" t="s">
        <v>47</v>
      </c>
      <c r="F283" s="16" t="s">
        <v>15</v>
      </c>
      <c r="G283" s="16">
        <v>1987</v>
      </c>
      <c r="H283" s="16"/>
      <c r="I283" s="19">
        <v>50.49</v>
      </c>
      <c r="J283" s="16"/>
      <c r="K283" s="16" t="s">
        <v>25</v>
      </c>
      <c r="L283" s="50">
        <f t="shared" si="20"/>
        <v>2017</v>
      </c>
      <c r="M283" s="45"/>
      <c r="N283" s="46">
        <f t="shared" si="21"/>
        <v>2047</v>
      </c>
      <c r="O283" s="46"/>
      <c r="P283" s="47"/>
      <c r="Q283" s="48">
        <f t="shared" si="18"/>
        <v>585.68399999999997</v>
      </c>
      <c r="R283" s="49">
        <f t="shared" si="19"/>
        <v>817.9380000000001</v>
      </c>
      <c r="S283" s="2">
        <v>1</v>
      </c>
      <c r="T283" s="2"/>
    </row>
    <row r="284" spans="1:20">
      <c r="A284">
        <v>288</v>
      </c>
      <c r="B284" s="16">
        <v>273</v>
      </c>
      <c r="C284" s="16">
        <v>22</v>
      </c>
      <c r="D284" s="16" t="s">
        <v>105</v>
      </c>
      <c r="E284" s="16" t="s">
        <v>40</v>
      </c>
      <c r="F284" s="16" t="s">
        <v>6</v>
      </c>
      <c r="G284" s="16">
        <v>1987</v>
      </c>
      <c r="H284" s="16" t="s">
        <v>3</v>
      </c>
      <c r="I284" s="19">
        <v>1986.61</v>
      </c>
      <c r="J284" s="16">
        <v>3</v>
      </c>
      <c r="K284" s="16" t="s">
        <v>4</v>
      </c>
      <c r="L284" s="50">
        <f t="shared" si="20"/>
        <v>2017</v>
      </c>
      <c r="M284" s="45"/>
      <c r="N284" s="46">
        <f t="shared" si="21"/>
        <v>2047</v>
      </c>
      <c r="O284" s="46"/>
      <c r="P284" s="47"/>
      <c r="Q284" s="48">
        <f t="shared" si="18"/>
        <v>23044.675999999999</v>
      </c>
      <c r="R284" s="49">
        <f t="shared" si="19"/>
        <v>32183.081999999999</v>
      </c>
      <c r="S284" s="2">
        <v>1</v>
      </c>
      <c r="T284" s="2"/>
    </row>
    <row r="285" spans="1:20">
      <c r="A285">
        <v>289</v>
      </c>
      <c r="B285" s="16">
        <v>274</v>
      </c>
      <c r="C285" s="16">
        <v>22</v>
      </c>
      <c r="D285" s="16" t="s">
        <v>105</v>
      </c>
      <c r="E285" s="16" t="s">
        <v>40</v>
      </c>
      <c r="F285" s="16" t="s">
        <v>7</v>
      </c>
      <c r="G285" s="16">
        <v>1987</v>
      </c>
      <c r="H285" s="16" t="s">
        <v>3</v>
      </c>
      <c r="I285" s="19">
        <v>2192.84</v>
      </c>
      <c r="J285" s="16">
        <v>4</v>
      </c>
      <c r="K285" s="16" t="s">
        <v>4</v>
      </c>
      <c r="L285" s="50">
        <f t="shared" si="20"/>
        <v>2017</v>
      </c>
      <c r="M285" s="45"/>
      <c r="N285" s="46">
        <f t="shared" si="21"/>
        <v>2047</v>
      </c>
      <c r="O285" s="46"/>
      <c r="P285" s="47"/>
      <c r="Q285" s="48">
        <f t="shared" si="18"/>
        <v>25436.944</v>
      </c>
      <c r="R285" s="49">
        <f t="shared" si="19"/>
        <v>35524.008000000002</v>
      </c>
      <c r="S285" s="2">
        <v>1</v>
      </c>
      <c r="T285" s="2"/>
    </row>
    <row r="286" spans="1:20">
      <c r="A286">
        <v>290</v>
      </c>
      <c r="B286" s="16">
        <v>275</v>
      </c>
      <c r="C286" s="16">
        <v>22</v>
      </c>
      <c r="D286" s="16" t="s">
        <v>105</v>
      </c>
      <c r="E286" s="16" t="s">
        <v>40</v>
      </c>
      <c r="F286" s="16" t="s">
        <v>22</v>
      </c>
      <c r="G286" s="16">
        <v>1987</v>
      </c>
      <c r="H286" s="16" t="s">
        <v>3</v>
      </c>
      <c r="I286" s="19">
        <v>2947</v>
      </c>
      <c r="J286" s="16">
        <v>4</v>
      </c>
      <c r="K286" s="16" t="s">
        <v>4</v>
      </c>
      <c r="L286" s="50">
        <f t="shared" si="20"/>
        <v>2017</v>
      </c>
      <c r="M286" s="45"/>
      <c r="N286" s="46">
        <f t="shared" si="21"/>
        <v>2047</v>
      </c>
      <c r="O286" s="46"/>
      <c r="P286" s="47"/>
      <c r="Q286" s="48">
        <f t="shared" si="18"/>
        <v>34185.199999999997</v>
      </c>
      <c r="R286" s="49">
        <f t="shared" si="19"/>
        <v>47741.4</v>
      </c>
      <c r="S286" s="2">
        <v>1</v>
      </c>
      <c r="T286" s="2"/>
    </row>
    <row r="287" spans="1:20">
      <c r="A287">
        <v>291</v>
      </c>
      <c r="B287" s="16">
        <v>276</v>
      </c>
      <c r="C287" s="16">
        <v>22</v>
      </c>
      <c r="D287" s="16" t="s">
        <v>105</v>
      </c>
      <c r="E287" s="16" t="s">
        <v>40</v>
      </c>
      <c r="F287" s="16" t="s">
        <v>52</v>
      </c>
      <c r="G287" s="16">
        <v>1987</v>
      </c>
      <c r="H287" s="16" t="s">
        <v>3</v>
      </c>
      <c r="I287" s="19">
        <v>256.36</v>
      </c>
      <c r="J287" s="16">
        <v>3</v>
      </c>
      <c r="K287" s="16" t="s">
        <v>4</v>
      </c>
      <c r="L287" s="50">
        <f t="shared" si="20"/>
        <v>2017</v>
      </c>
      <c r="M287" s="45"/>
      <c r="N287" s="46">
        <f t="shared" si="21"/>
        <v>2047</v>
      </c>
      <c r="O287" s="46"/>
      <c r="P287" s="47"/>
      <c r="Q287" s="48">
        <f t="shared" si="18"/>
        <v>2973.7759999999998</v>
      </c>
      <c r="R287" s="49">
        <f t="shared" si="19"/>
        <v>4153.0320000000011</v>
      </c>
      <c r="S287" s="2">
        <v>1</v>
      </c>
      <c r="T287" s="2"/>
    </row>
    <row r="288" spans="1:20">
      <c r="A288">
        <v>292</v>
      </c>
      <c r="B288" s="16">
        <v>277</v>
      </c>
      <c r="C288" s="16">
        <v>22</v>
      </c>
      <c r="D288" s="16" t="s">
        <v>105</v>
      </c>
      <c r="E288" s="16" t="s">
        <v>40</v>
      </c>
      <c r="F288" s="16" t="s">
        <v>66</v>
      </c>
      <c r="G288" s="16">
        <v>1987</v>
      </c>
      <c r="H288" s="16" t="s">
        <v>3</v>
      </c>
      <c r="I288" s="19">
        <v>3334.34</v>
      </c>
      <c r="J288" s="16">
        <v>4</v>
      </c>
      <c r="K288" s="16" t="s">
        <v>4</v>
      </c>
      <c r="L288" s="50">
        <f t="shared" si="20"/>
        <v>2017</v>
      </c>
      <c r="M288" s="45"/>
      <c r="N288" s="46">
        <f t="shared" si="21"/>
        <v>2047</v>
      </c>
      <c r="O288" s="46"/>
      <c r="P288" s="47"/>
      <c r="Q288" s="48">
        <f t="shared" si="18"/>
        <v>38678.343999999997</v>
      </c>
      <c r="R288" s="49">
        <f t="shared" si="19"/>
        <v>54016.308000000005</v>
      </c>
      <c r="S288" s="2">
        <v>1</v>
      </c>
      <c r="T288" s="2"/>
    </row>
    <row r="289" spans="1:20">
      <c r="A289">
        <v>219</v>
      </c>
      <c r="B289" s="16">
        <v>204</v>
      </c>
      <c r="C289" s="16">
        <v>22</v>
      </c>
      <c r="D289" s="16" t="s">
        <v>90</v>
      </c>
      <c r="E289" s="16" t="s">
        <v>31</v>
      </c>
      <c r="F289" s="16" t="s">
        <v>88</v>
      </c>
      <c r="G289" s="16">
        <v>1988</v>
      </c>
      <c r="H289" s="16"/>
      <c r="I289" s="19">
        <v>122.4</v>
      </c>
      <c r="J289" s="16"/>
      <c r="K289" s="16" t="s">
        <v>25</v>
      </c>
      <c r="L289" s="50">
        <f t="shared" si="20"/>
        <v>2018</v>
      </c>
      <c r="M289" s="45"/>
      <c r="N289" s="46">
        <f t="shared" si="21"/>
        <v>2048</v>
      </c>
      <c r="O289" s="46"/>
      <c r="P289" s="47"/>
      <c r="Q289" s="48">
        <f t="shared" si="18"/>
        <v>1419.84</v>
      </c>
      <c r="R289" s="49">
        <f t="shared" si="19"/>
        <v>1982.88</v>
      </c>
      <c r="S289" s="2">
        <v>1</v>
      </c>
      <c r="T289" s="2"/>
    </row>
    <row r="290" spans="1:20">
      <c r="A290">
        <v>246</v>
      </c>
      <c r="B290" s="16">
        <v>231</v>
      </c>
      <c r="C290" s="16">
        <v>22</v>
      </c>
      <c r="D290" s="16" t="s">
        <v>95</v>
      </c>
      <c r="E290" s="16" t="s">
        <v>47</v>
      </c>
      <c r="F290" s="16" t="s">
        <v>88</v>
      </c>
      <c r="G290" s="16">
        <v>1988</v>
      </c>
      <c r="H290" s="16"/>
      <c r="I290" s="19">
        <v>122.4</v>
      </c>
      <c r="J290" s="16"/>
      <c r="K290" s="16" t="s">
        <v>25</v>
      </c>
      <c r="L290" s="50">
        <f t="shared" si="20"/>
        <v>2018</v>
      </c>
      <c r="M290" s="45"/>
      <c r="N290" s="46">
        <f t="shared" si="21"/>
        <v>2048</v>
      </c>
      <c r="O290" s="46"/>
      <c r="P290" s="47"/>
      <c r="Q290" s="48">
        <f t="shared" si="18"/>
        <v>1419.84</v>
      </c>
      <c r="R290" s="49">
        <f t="shared" si="19"/>
        <v>1982.88</v>
      </c>
      <c r="S290" s="2">
        <v>1</v>
      </c>
      <c r="T290" s="2"/>
    </row>
    <row r="291" spans="1:20">
      <c r="A291">
        <v>293</v>
      </c>
      <c r="B291" s="16">
        <v>278</v>
      </c>
      <c r="C291" s="16">
        <v>22</v>
      </c>
      <c r="D291" s="16" t="s">
        <v>105</v>
      </c>
      <c r="E291" s="16" t="s">
        <v>40</v>
      </c>
      <c r="F291" s="16" t="s">
        <v>23</v>
      </c>
      <c r="G291" s="16">
        <v>1988</v>
      </c>
      <c r="H291" s="16"/>
      <c r="I291" s="19">
        <v>122.6</v>
      </c>
      <c r="J291" s="16">
        <v>1</v>
      </c>
      <c r="K291" s="16" t="s">
        <v>4</v>
      </c>
      <c r="L291" s="50">
        <f t="shared" si="20"/>
        <v>2018</v>
      </c>
      <c r="M291" s="45"/>
      <c r="N291" s="46">
        <f t="shared" si="21"/>
        <v>2048</v>
      </c>
      <c r="O291" s="46"/>
      <c r="P291" s="47"/>
      <c r="Q291" s="48">
        <f t="shared" ref="Q291:Q310" si="22">I291*N$6</f>
        <v>1422.1599999999999</v>
      </c>
      <c r="R291" s="49">
        <f t="shared" si="19"/>
        <v>1986.12</v>
      </c>
      <c r="S291" s="2">
        <v>1</v>
      </c>
      <c r="T291" s="2"/>
    </row>
    <row r="292" spans="1:20">
      <c r="A292">
        <v>201</v>
      </c>
      <c r="B292" s="16">
        <v>186</v>
      </c>
      <c r="C292" s="16">
        <v>22</v>
      </c>
      <c r="D292" s="16" t="s">
        <v>85</v>
      </c>
      <c r="E292" s="16" t="s">
        <v>1</v>
      </c>
      <c r="F292" s="16" t="s">
        <v>86</v>
      </c>
      <c r="G292" s="16">
        <v>1989</v>
      </c>
      <c r="H292" s="16" t="s">
        <v>3</v>
      </c>
      <c r="I292" s="19">
        <v>311.08999999999997</v>
      </c>
      <c r="J292" s="16">
        <v>4</v>
      </c>
      <c r="K292" s="16" t="s">
        <v>10</v>
      </c>
      <c r="L292" s="50">
        <f t="shared" si="20"/>
        <v>2019</v>
      </c>
      <c r="M292" s="45"/>
      <c r="N292" s="46">
        <f t="shared" si="21"/>
        <v>2049</v>
      </c>
      <c r="O292" s="46"/>
      <c r="P292" s="47"/>
      <c r="Q292" s="48">
        <f t="shared" si="22"/>
        <v>3608.6439999999998</v>
      </c>
      <c r="R292" s="49">
        <f t="shared" si="19"/>
        <v>5039.6579999999994</v>
      </c>
      <c r="S292" s="2">
        <v>1</v>
      </c>
      <c r="T292" s="2"/>
    </row>
    <row r="293" spans="1:20">
      <c r="A293">
        <v>273</v>
      </c>
      <c r="B293" s="16">
        <v>258</v>
      </c>
      <c r="C293" s="16">
        <v>22</v>
      </c>
      <c r="D293" s="16" t="s">
        <v>102</v>
      </c>
      <c r="E293" s="16" t="s">
        <v>28</v>
      </c>
      <c r="F293" s="16" t="s">
        <v>22</v>
      </c>
      <c r="G293" s="16">
        <v>1990</v>
      </c>
      <c r="H293" s="16" t="s">
        <v>3</v>
      </c>
      <c r="I293" s="19">
        <v>389.77</v>
      </c>
      <c r="J293" s="16">
        <v>4</v>
      </c>
      <c r="K293" s="16" t="s">
        <v>4</v>
      </c>
      <c r="L293" s="50">
        <f t="shared" si="20"/>
        <v>2020</v>
      </c>
      <c r="M293" s="45"/>
      <c r="N293" s="46">
        <f t="shared" si="21"/>
        <v>2050</v>
      </c>
      <c r="O293" s="46"/>
      <c r="P293" s="47"/>
      <c r="Q293" s="48">
        <f t="shared" si="22"/>
        <v>4521.3319999999994</v>
      </c>
      <c r="R293" s="49">
        <f t="shared" si="19"/>
        <v>6314.2740000000013</v>
      </c>
      <c r="S293" s="2">
        <v>1</v>
      </c>
      <c r="T293" s="2"/>
    </row>
    <row r="294" spans="1:20">
      <c r="A294">
        <v>233</v>
      </c>
      <c r="B294" s="16">
        <v>218</v>
      </c>
      <c r="C294" s="16">
        <v>22</v>
      </c>
      <c r="D294" s="16" t="s">
        <v>93</v>
      </c>
      <c r="E294" s="16" t="s">
        <v>44</v>
      </c>
      <c r="F294" s="16" t="s">
        <v>94</v>
      </c>
      <c r="G294" s="16">
        <v>1991</v>
      </c>
      <c r="H294" s="16" t="s">
        <v>3</v>
      </c>
      <c r="I294" s="19">
        <v>1068.9000000000001</v>
      </c>
      <c r="J294" s="16">
        <v>3</v>
      </c>
      <c r="K294" s="16" t="s">
        <v>4</v>
      </c>
      <c r="L294" s="50">
        <f t="shared" si="20"/>
        <v>2021</v>
      </c>
      <c r="M294" s="45"/>
      <c r="N294" s="46">
        <f t="shared" si="21"/>
        <v>2051</v>
      </c>
      <c r="O294" s="46"/>
      <c r="P294" s="47"/>
      <c r="Q294" s="48">
        <f t="shared" si="22"/>
        <v>12399.24</v>
      </c>
      <c r="R294" s="49">
        <f t="shared" si="19"/>
        <v>17316.180000000004</v>
      </c>
      <c r="S294" s="2">
        <v>1</v>
      </c>
      <c r="T294" s="2"/>
    </row>
    <row r="295" spans="1:20">
      <c r="A295">
        <v>207</v>
      </c>
      <c r="B295" s="16">
        <v>192</v>
      </c>
      <c r="C295" s="16">
        <v>22</v>
      </c>
      <c r="D295" s="16" t="s">
        <v>89</v>
      </c>
      <c r="E295" s="16" t="s">
        <v>20</v>
      </c>
      <c r="F295" s="16" t="s">
        <v>22</v>
      </c>
      <c r="G295" s="16">
        <v>1992</v>
      </c>
      <c r="H295" s="16" t="s">
        <v>3</v>
      </c>
      <c r="I295" s="19">
        <v>555.96</v>
      </c>
      <c r="J295" s="16">
        <v>4</v>
      </c>
      <c r="K295" s="16" t="s">
        <v>4</v>
      </c>
      <c r="L295" s="50">
        <f t="shared" si="20"/>
        <v>2022</v>
      </c>
      <c r="M295" s="45"/>
      <c r="N295" s="46">
        <f t="shared" si="21"/>
        <v>2052</v>
      </c>
      <c r="O295" s="46"/>
      <c r="P295" s="47"/>
      <c r="Q295" s="48">
        <f t="shared" si="22"/>
        <v>6449.1360000000004</v>
      </c>
      <c r="R295" s="49">
        <f t="shared" si="19"/>
        <v>9006.5519999999997</v>
      </c>
      <c r="S295" s="2">
        <v>1</v>
      </c>
      <c r="T295" s="2"/>
    </row>
    <row r="296" spans="1:20">
      <c r="A296">
        <v>215</v>
      </c>
      <c r="B296" s="16">
        <v>200</v>
      </c>
      <c r="C296" s="16">
        <v>22</v>
      </c>
      <c r="D296" s="16" t="s">
        <v>90</v>
      </c>
      <c r="E296" s="16" t="s">
        <v>31</v>
      </c>
      <c r="F296" s="16" t="s">
        <v>8</v>
      </c>
      <c r="G296" s="16">
        <v>1992</v>
      </c>
      <c r="H296" s="16" t="s">
        <v>3</v>
      </c>
      <c r="I296" s="19">
        <v>664.1</v>
      </c>
      <c r="J296" s="16">
        <v>3</v>
      </c>
      <c r="K296" s="16" t="s">
        <v>4</v>
      </c>
      <c r="L296" s="50">
        <f t="shared" si="20"/>
        <v>2022</v>
      </c>
      <c r="M296" s="45"/>
      <c r="N296" s="46">
        <f t="shared" si="21"/>
        <v>2052</v>
      </c>
      <c r="O296" s="46"/>
      <c r="P296" s="47"/>
      <c r="Q296" s="48">
        <f t="shared" si="22"/>
        <v>7703.56</v>
      </c>
      <c r="R296" s="49">
        <f t="shared" si="19"/>
        <v>10758.420000000002</v>
      </c>
      <c r="S296" s="2">
        <v>1</v>
      </c>
      <c r="T296" s="2"/>
    </row>
    <row r="297" spans="1:20">
      <c r="A297">
        <v>247</v>
      </c>
      <c r="B297" s="16">
        <v>232</v>
      </c>
      <c r="C297" s="16">
        <v>22</v>
      </c>
      <c r="D297" s="16" t="s">
        <v>95</v>
      </c>
      <c r="E297" s="16" t="s">
        <v>47</v>
      </c>
      <c r="F297" s="16" t="s">
        <v>16</v>
      </c>
      <c r="G297" s="16">
        <v>1992</v>
      </c>
      <c r="H297" s="16"/>
      <c r="I297" s="19">
        <v>14</v>
      </c>
      <c r="J297" s="16"/>
      <c r="K297" s="16" t="s">
        <v>25</v>
      </c>
      <c r="L297" s="50">
        <f t="shared" si="20"/>
        <v>2022</v>
      </c>
      <c r="M297" s="45"/>
      <c r="N297" s="46">
        <f t="shared" si="21"/>
        <v>2052</v>
      </c>
      <c r="O297" s="46"/>
      <c r="P297" s="47"/>
      <c r="Q297" s="48">
        <f t="shared" si="22"/>
        <v>162.4</v>
      </c>
      <c r="R297" s="49">
        <f t="shared" si="19"/>
        <v>226.8</v>
      </c>
      <c r="S297" s="2">
        <v>1</v>
      </c>
      <c r="T297" s="2"/>
    </row>
    <row r="298" spans="1:20">
      <c r="A298">
        <v>267</v>
      </c>
      <c r="B298" s="16">
        <v>252</v>
      </c>
      <c r="C298" s="16">
        <v>22</v>
      </c>
      <c r="D298" s="16" t="s">
        <v>99</v>
      </c>
      <c r="E298" s="16" t="s">
        <v>100</v>
      </c>
      <c r="F298" s="16" t="s">
        <v>101</v>
      </c>
      <c r="G298" s="16">
        <v>1992</v>
      </c>
      <c r="H298" s="16" t="s">
        <v>3</v>
      </c>
      <c r="I298" s="19">
        <v>376.91</v>
      </c>
      <c r="J298" s="16">
        <v>1</v>
      </c>
      <c r="K298" s="16" t="s">
        <v>10</v>
      </c>
      <c r="L298" s="50">
        <f t="shared" si="20"/>
        <v>2022</v>
      </c>
      <c r="M298" s="45"/>
      <c r="N298" s="46">
        <f t="shared" si="21"/>
        <v>2052</v>
      </c>
      <c r="O298" s="46"/>
      <c r="P298" s="47"/>
      <c r="Q298" s="48">
        <f t="shared" si="22"/>
        <v>4372.1559999999999</v>
      </c>
      <c r="R298" s="49">
        <f t="shared" si="19"/>
        <v>6105.9420000000009</v>
      </c>
      <c r="S298" s="2">
        <v>1</v>
      </c>
      <c r="T298" s="2"/>
    </row>
    <row r="299" spans="1:20">
      <c r="A299">
        <v>297</v>
      </c>
      <c r="B299" s="16">
        <v>282</v>
      </c>
      <c r="C299" s="16">
        <v>22</v>
      </c>
      <c r="D299" s="16" t="s">
        <v>106</v>
      </c>
      <c r="E299" s="16" t="s">
        <v>55</v>
      </c>
      <c r="F299" s="16" t="s">
        <v>12</v>
      </c>
      <c r="G299" s="16">
        <v>1994</v>
      </c>
      <c r="H299" s="16"/>
      <c r="I299" s="19">
        <v>125</v>
      </c>
      <c r="J299" s="16">
        <v>1</v>
      </c>
      <c r="K299" s="16" t="s">
        <v>25</v>
      </c>
      <c r="L299" s="50">
        <f t="shared" si="20"/>
        <v>2024</v>
      </c>
      <c r="M299" s="45"/>
      <c r="N299" s="46">
        <f t="shared" si="21"/>
        <v>2054</v>
      </c>
      <c r="O299" s="46"/>
      <c r="P299" s="47"/>
      <c r="Q299" s="48">
        <f t="shared" si="22"/>
        <v>1450</v>
      </c>
      <c r="R299" s="49">
        <f t="shared" si="19"/>
        <v>2025</v>
      </c>
      <c r="S299" s="2">
        <v>1</v>
      </c>
      <c r="T299" s="2"/>
    </row>
    <row r="300" spans="1:20">
      <c r="A300">
        <v>298</v>
      </c>
      <c r="B300" s="16">
        <v>283</v>
      </c>
      <c r="C300" s="16">
        <v>22</v>
      </c>
      <c r="D300" s="16" t="s">
        <v>106</v>
      </c>
      <c r="E300" s="16" t="s">
        <v>55</v>
      </c>
      <c r="F300" s="16" t="s">
        <v>88</v>
      </c>
      <c r="G300" s="16">
        <v>1994</v>
      </c>
      <c r="H300" s="16"/>
      <c r="I300" s="19">
        <v>190</v>
      </c>
      <c r="J300" s="16"/>
      <c r="K300" s="16" t="s">
        <v>25</v>
      </c>
      <c r="L300" s="50">
        <f t="shared" si="20"/>
        <v>2024</v>
      </c>
      <c r="M300" s="45"/>
      <c r="N300" s="46">
        <f t="shared" si="21"/>
        <v>2054</v>
      </c>
      <c r="O300" s="46"/>
      <c r="P300" s="47"/>
      <c r="Q300" s="48">
        <f t="shared" si="22"/>
        <v>2204</v>
      </c>
      <c r="R300" s="49">
        <f t="shared" si="19"/>
        <v>3078</v>
      </c>
      <c r="S300" s="2">
        <v>1</v>
      </c>
      <c r="T300" s="2"/>
    </row>
    <row r="301" spans="1:20">
      <c r="A301">
        <v>299</v>
      </c>
      <c r="B301" s="16">
        <v>284</v>
      </c>
      <c r="C301" s="16">
        <v>22</v>
      </c>
      <c r="D301" s="16" t="s">
        <v>106</v>
      </c>
      <c r="E301" s="16" t="s">
        <v>55</v>
      </c>
      <c r="F301" s="16" t="s">
        <v>42</v>
      </c>
      <c r="G301" s="16">
        <v>1994</v>
      </c>
      <c r="H301" s="16"/>
      <c r="I301" s="19">
        <v>24.84</v>
      </c>
      <c r="J301" s="16"/>
      <c r="K301" s="16" t="s">
        <v>10</v>
      </c>
      <c r="L301" s="50">
        <f t="shared" si="20"/>
        <v>2024</v>
      </c>
      <c r="M301" s="45"/>
      <c r="N301" s="46">
        <f t="shared" si="21"/>
        <v>2054</v>
      </c>
      <c r="O301" s="46"/>
      <c r="P301" s="47"/>
      <c r="Q301" s="48">
        <f t="shared" si="22"/>
        <v>288.14400000000001</v>
      </c>
      <c r="R301" s="49">
        <f t="shared" si="19"/>
        <v>402.40800000000002</v>
      </c>
      <c r="S301" s="2">
        <v>1</v>
      </c>
      <c r="T301" s="2"/>
    </row>
    <row r="302" spans="1:20">
      <c r="A302">
        <v>300</v>
      </c>
      <c r="B302" s="16">
        <v>285</v>
      </c>
      <c r="C302" s="16">
        <v>22</v>
      </c>
      <c r="D302" s="16" t="s">
        <v>106</v>
      </c>
      <c r="E302" s="16" t="s">
        <v>55</v>
      </c>
      <c r="F302" s="16" t="s">
        <v>15</v>
      </c>
      <c r="G302" s="16">
        <v>1994</v>
      </c>
      <c r="H302" s="16"/>
      <c r="I302" s="19">
        <v>2.46</v>
      </c>
      <c r="J302" s="16"/>
      <c r="K302" s="16" t="s">
        <v>10</v>
      </c>
      <c r="L302" s="50">
        <f t="shared" si="20"/>
        <v>2024</v>
      </c>
      <c r="M302" s="45"/>
      <c r="N302" s="46">
        <f t="shared" si="21"/>
        <v>2054</v>
      </c>
      <c r="O302" s="46"/>
      <c r="P302" s="47"/>
      <c r="Q302" s="48">
        <f t="shared" si="22"/>
        <v>28.535999999999998</v>
      </c>
      <c r="R302" s="49">
        <f t="shared" si="19"/>
        <v>39.852000000000004</v>
      </c>
      <c r="S302" s="2">
        <v>1</v>
      </c>
      <c r="T302" s="2"/>
    </row>
    <row r="303" spans="1:20">
      <c r="A303">
        <v>301</v>
      </c>
      <c r="B303" s="16">
        <v>286</v>
      </c>
      <c r="C303" s="16">
        <v>22</v>
      </c>
      <c r="D303" s="16" t="s">
        <v>106</v>
      </c>
      <c r="E303" s="16" t="s">
        <v>55</v>
      </c>
      <c r="F303" s="16" t="s">
        <v>33</v>
      </c>
      <c r="G303" s="16">
        <v>1994</v>
      </c>
      <c r="H303" s="16"/>
      <c r="I303" s="19">
        <v>1.0900000000000001</v>
      </c>
      <c r="J303" s="16"/>
      <c r="K303" s="16" t="s">
        <v>10</v>
      </c>
      <c r="L303" s="50">
        <f t="shared" si="20"/>
        <v>2024</v>
      </c>
      <c r="M303" s="45"/>
      <c r="N303" s="46">
        <f t="shared" si="21"/>
        <v>2054</v>
      </c>
      <c r="O303" s="46"/>
      <c r="P303" s="47"/>
      <c r="Q303" s="48">
        <f t="shared" si="22"/>
        <v>12.644</v>
      </c>
      <c r="R303" s="49">
        <f t="shared" si="19"/>
        <v>17.658000000000001</v>
      </c>
      <c r="S303" s="2">
        <v>1</v>
      </c>
      <c r="T303" s="53">
        <f>SUM(I198:I303)</f>
        <v>108498.45999999998</v>
      </c>
    </row>
    <row r="304" spans="1:20">
      <c r="A304">
        <v>202</v>
      </c>
      <c r="B304" s="16">
        <v>187</v>
      </c>
      <c r="C304" s="16">
        <v>22</v>
      </c>
      <c r="D304" s="16" t="s">
        <v>85</v>
      </c>
      <c r="E304" s="16" t="s">
        <v>1</v>
      </c>
      <c r="F304" s="16" t="s">
        <v>33</v>
      </c>
      <c r="G304" s="16">
        <v>2001</v>
      </c>
      <c r="H304" s="16"/>
      <c r="I304" s="19">
        <v>17.079999999999998</v>
      </c>
      <c r="J304" s="16"/>
      <c r="K304" s="16" t="s">
        <v>25</v>
      </c>
      <c r="L304" s="50">
        <f t="shared" si="20"/>
        <v>2031</v>
      </c>
      <c r="M304" s="45"/>
      <c r="N304" s="51">
        <f t="shared" si="21"/>
        <v>2061</v>
      </c>
      <c r="O304" s="46"/>
      <c r="P304" s="47"/>
      <c r="Q304" s="48">
        <f t="shared" si="22"/>
        <v>198.12799999999999</v>
      </c>
      <c r="R304" s="49"/>
      <c r="S304" s="2">
        <v>1</v>
      </c>
      <c r="T304" s="2"/>
    </row>
    <row r="305" spans="1:22">
      <c r="A305">
        <v>198</v>
      </c>
      <c r="B305" s="16">
        <v>183</v>
      </c>
      <c r="C305" s="16">
        <v>22</v>
      </c>
      <c r="D305" s="16" t="s">
        <v>85</v>
      </c>
      <c r="E305" s="16" t="s">
        <v>1</v>
      </c>
      <c r="F305" s="16" t="s">
        <v>9</v>
      </c>
      <c r="G305" s="16">
        <v>2002</v>
      </c>
      <c r="H305" s="16" t="s">
        <v>3</v>
      </c>
      <c r="I305" s="19">
        <v>1735.86</v>
      </c>
      <c r="J305" s="16">
        <v>2</v>
      </c>
      <c r="K305" s="16" t="s">
        <v>4</v>
      </c>
      <c r="L305" s="50">
        <f t="shared" si="20"/>
        <v>2032</v>
      </c>
      <c r="M305" s="45"/>
      <c r="N305" s="51">
        <f t="shared" si="21"/>
        <v>2062</v>
      </c>
      <c r="O305" s="46"/>
      <c r="P305" s="47"/>
      <c r="Q305" s="48">
        <f t="shared" si="22"/>
        <v>20135.975999999999</v>
      </c>
      <c r="R305" s="49"/>
      <c r="S305" s="2">
        <v>1</v>
      </c>
      <c r="T305" s="2"/>
    </row>
    <row r="306" spans="1:22">
      <c r="A306">
        <v>220</v>
      </c>
      <c r="B306" s="16">
        <v>205</v>
      </c>
      <c r="C306" s="16">
        <v>22</v>
      </c>
      <c r="D306" s="16" t="s">
        <v>90</v>
      </c>
      <c r="E306" s="16" t="s">
        <v>31</v>
      </c>
      <c r="F306" s="16" t="s">
        <v>91</v>
      </c>
      <c r="G306" s="16">
        <v>2002</v>
      </c>
      <c r="H306" s="16"/>
      <c r="I306" s="19">
        <v>23.46</v>
      </c>
      <c r="J306" s="16"/>
      <c r="K306" s="16" t="s">
        <v>25</v>
      </c>
      <c r="L306" s="50">
        <f t="shared" si="20"/>
        <v>2032</v>
      </c>
      <c r="M306" s="45"/>
      <c r="N306" s="51">
        <f t="shared" si="21"/>
        <v>2062</v>
      </c>
      <c r="O306" s="46"/>
      <c r="P306" s="47"/>
      <c r="Q306" s="48">
        <f t="shared" si="22"/>
        <v>272.13600000000002</v>
      </c>
      <c r="R306" s="49"/>
      <c r="S306" s="2">
        <v>1</v>
      </c>
      <c r="T306" s="2"/>
    </row>
    <row r="307" spans="1:22">
      <c r="A307">
        <v>203</v>
      </c>
      <c r="B307" s="16">
        <v>188</v>
      </c>
      <c r="C307" s="16">
        <v>22</v>
      </c>
      <c r="D307" s="16" t="s">
        <v>85</v>
      </c>
      <c r="E307" s="16" t="s">
        <v>1</v>
      </c>
      <c r="F307" s="16" t="s">
        <v>87</v>
      </c>
      <c r="G307" s="16">
        <v>2004</v>
      </c>
      <c r="H307" s="16"/>
      <c r="I307" s="19">
        <v>106.2</v>
      </c>
      <c r="J307" s="16"/>
      <c r="K307" s="16" t="s">
        <v>10</v>
      </c>
      <c r="L307" s="50">
        <f t="shared" si="20"/>
        <v>2034</v>
      </c>
      <c r="M307" s="45"/>
      <c r="N307" s="51">
        <f t="shared" si="21"/>
        <v>2064</v>
      </c>
      <c r="O307" s="46"/>
      <c r="P307" s="47"/>
      <c r="Q307" s="48">
        <f t="shared" si="22"/>
        <v>1231.92</v>
      </c>
      <c r="R307" s="49"/>
      <c r="S307" s="2">
        <v>1</v>
      </c>
      <c r="T307" s="2"/>
    </row>
    <row r="308" spans="1:22">
      <c r="A308">
        <v>285</v>
      </c>
      <c r="B308" s="16">
        <v>270</v>
      </c>
      <c r="C308" s="16">
        <v>22</v>
      </c>
      <c r="D308" s="16" t="s">
        <v>104</v>
      </c>
      <c r="E308" s="16" t="s">
        <v>79</v>
      </c>
      <c r="F308" s="16" t="s">
        <v>33</v>
      </c>
      <c r="G308" s="16">
        <v>2004</v>
      </c>
      <c r="H308" s="16"/>
      <c r="I308" s="19">
        <v>38.619999999999997</v>
      </c>
      <c r="J308" s="16"/>
      <c r="K308" s="16" t="s">
        <v>25</v>
      </c>
      <c r="L308" s="50">
        <f t="shared" si="20"/>
        <v>2034</v>
      </c>
      <c r="M308" s="45"/>
      <c r="N308" s="51">
        <f t="shared" si="21"/>
        <v>2064</v>
      </c>
      <c r="O308" s="46"/>
      <c r="P308" s="47"/>
      <c r="Q308" s="48">
        <f t="shared" si="22"/>
        <v>447.99199999999996</v>
      </c>
      <c r="R308" s="49"/>
      <c r="S308" s="2">
        <v>1</v>
      </c>
      <c r="T308" s="2"/>
    </row>
    <row r="309" spans="1:22">
      <c r="A309">
        <v>256</v>
      </c>
      <c r="B309" s="16">
        <v>241</v>
      </c>
      <c r="C309" s="16">
        <v>22</v>
      </c>
      <c r="D309" s="16" t="s">
        <v>97</v>
      </c>
      <c r="E309" s="16" t="s">
        <v>51</v>
      </c>
      <c r="F309" s="16" t="s">
        <v>15</v>
      </c>
      <c r="G309" s="16">
        <v>2008</v>
      </c>
      <c r="H309" s="16"/>
      <c r="I309" s="19">
        <v>53.67</v>
      </c>
      <c r="J309" s="16"/>
      <c r="K309" s="16" t="s">
        <v>25</v>
      </c>
      <c r="L309" s="50">
        <f t="shared" si="20"/>
        <v>2038</v>
      </c>
      <c r="M309" s="45"/>
      <c r="N309" s="51">
        <f t="shared" si="21"/>
        <v>2068</v>
      </c>
      <c r="O309" s="46"/>
      <c r="P309" s="47"/>
      <c r="Q309" s="48">
        <f t="shared" si="22"/>
        <v>622.572</v>
      </c>
      <c r="R309" s="49"/>
      <c r="S309" s="2">
        <v>1</v>
      </c>
      <c r="T309" s="2"/>
    </row>
    <row r="310" spans="1:22">
      <c r="A310">
        <v>250</v>
      </c>
      <c r="B310" s="16">
        <v>235</v>
      </c>
      <c r="C310" s="16">
        <v>22</v>
      </c>
      <c r="D310" s="16" t="s">
        <v>97</v>
      </c>
      <c r="E310" s="16" t="s">
        <v>51</v>
      </c>
      <c r="F310" s="16" t="s">
        <v>6</v>
      </c>
      <c r="G310" s="16">
        <v>2010</v>
      </c>
      <c r="H310" s="16" t="s">
        <v>3</v>
      </c>
      <c r="I310" s="19">
        <v>2431.59</v>
      </c>
      <c r="J310" s="16">
        <v>3</v>
      </c>
      <c r="K310" s="16" t="s">
        <v>4</v>
      </c>
      <c r="L310" s="50">
        <f t="shared" si="20"/>
        <v>2040</v>
      </c>
      <c r="M310" s="45"/>
      <c r="N310" s="51">
        <f t="shared" si="21"/>
        <v>2070</v>
      </c>
      <c r="O310" s="46"/>
      <c r="P310" s="47"/>
      <c r="Q310" s="48">
        <f t="shared" si="22"/>
        <v>28206.444</v>
      </c>
      <c r="R310" s="49"/>
      <c r="S310" s="2">
        <v>1</v>
      </c>
      <c r="T310" s="2"/>
    </row>
    <row r="311" spans="1:22">
      <c r="A311">
        <v>302</v>
      </c>
      <c r="B311" s="16">
        <v>287</v>
      </c>
      <c r="C311" s="16">
        <v>23</v>
      </c>
      <c r="D311" s="16" t="s">
        <v>107</v>
      </c>
      <c r="E311" s="16" t="s">
        <v>36</v>
      </c>
      <c r="F311" s="16" t="s">
        <v>108</v>
      </c>
      <c r="G311" s="16">
        <v>1973</v>
      </c>
      <c r="H311" s="16" t="s">
        <v>3</v>
      </c>
      <c r="I311" s="19">
        <v>1506.65</v>
      </c>
      <c r="J311" s="16">
        <v>2</v>
      </c>
      <c r="K311" s="16" t="s">
        <v>4</v>
      </c>
      <c r="L311" s="44">
        <f t="shared" si="20"/>
        <v>2003</v>
      </c>
      <c r="M311" s="45"/>
      <c r="N311" s="46">
        <f t="shared" si="21"/>
        <v>2033</v>
      </c>
      <c r="O311" s="46"/>
      <c r="P311" s="47"/>
      <c r="Q311" s="48"/>
      <c r="R311" s="49">
        <f t="shared" ref="R311:R316" si="23">I311*M$12*M$7</f>
        <v>52732.75</v>
      </c>
      <c r="S311" s="2">
        <v>1</v>
      </c>
      <c r="T311" s="2" t="s">
        <v>608</v>
      </c>
      <c r="U311" s="6">
        <f>SUM(Q311:Q317)</f>
        <v>322.5</v>
      </c>
      <c r="V311" s="6">
        <f>SUM(R311:R317)</f>
        <v>122701.59999999998</v>
      </c>
    </row>
    <row r="312" spans="1:22">
      <c r="A312">
        <v>304</v>
      </c>
      <c r="B312" s="16">
        <v>289</v>
      </c>
      <c r="C312" s="16">
        <v>23</v>
      </c>
      <c r="D312" s="16" t="s">
        <v>107</v>
      </c>
      <c r="E312" s="16" t="s">
        <v>36</v>
      </c>
      <c r="F312" s="16" t="s">
        <v>109</v>
      </c>
      <c r="G312" s="16">
        <v>1974</v>
      </c>
      <c r="H312" s="16"/>
      <c r="I312" s="19">
        <v>126</v>
      </c>
      <c r="J312" s="16">
        <v>1</v>
      </c>
      <c r="K312" s="16" t="s">
        <v>10</v>
      </c>
      <c r="L312" s="44">
        <f t="shared" si="20"/>
        <v>2004</v>
      </c>
      <c r="M312" s="45"/>
      <c r="N312" s="46">
        <f t="shared" si="21"/>
        <v>2034</v>
      </c>
      <c r="O312" s="46"/>
      <c r="P312" s="47"/>
      <c r="Q312" s="48"/>
      <c r="R312" s="49">
        <f t="shared" si="23"/>
        <v>4410</v>
      </c>
      <c r="S312" s="2">
        <v>1</v>
      </c>
      <c r="T312" s="2"/>
    </row>
    <row r="313" spans="1:22">
      <c r="A313">
        <v>306</v>
      </c>
      <c r="B313" s="16">
        <v>291</v>
      </c>
      <c r="C313" s="16">
        <v>23</v>
      </c>
      <c r="D313" s="16" t="s">
        <v>110</v>
      </c>
      <c r="E313" s="16" t="s">
        <v>64</v>
      </c>
      <c r="F313" s="16" t="s">
        <v>108</v>
      </c>
      <c r="G313" s="16">
        <v>1979</v>
      </c>
      <c r="H313" s="16" t="s">
        <v>3</v>
      </c>
      <c r="I313" s="19">
        <v>1699.03</v>
      </c>
      <c r="J313" s="16">
        <v>2</v>
      </c>
      <c r="K313" s="16" t="s">
        <v>4</v>
      </c>
      <c r="L313" s="44">
        <f t="shared" si="20"/>
        <v>2009</v>
      </c>
      <c r="M313" s="45"/>
      <c r="N313" s="46">
        <f t="shared" si="21"/>
        <v>2039</v>
      </c>
      <c r="O313" s="46"/>
      <c r="P313" s="47"/>
      <c r="Q313" s="48"/>
      <c r="R313" s="49">
        <f t="shared" si="23"/>
        <v>59466.049999999996</v>
      </c>
      <c r="S313" s="2">
        <v>1</v>
      </c>
      <c r="T313" s="2"/>
    </row>
    <row r="314" spans="1:22">
      <c r="A314">
        <v>307</v>
      </c>
      <c r="B314" s="16">
        <v>292</v>
      </c>
      <c r="C314" s="16">
        <v>23</v>
      </c>
      <c r="D314" s="16" t="s">
        <v>110</v>
      </c>
      <c r="E314" s="16" t="s">
        <v>64</v>
      </c>
      <c r="F314" s="16" t="s">
        <v>109</v>
      </c>
      <c r="G314" s="16">
        <v>1979</v>
      </c>
      <c r="H314" s="16"/>
      <c r="I314" s="19">
        <v>133.59</v>
      </c>
      <c r="J314" s="16">
        <v>1</v>
      </c>
      <c r="K314" s="16" t="s">
        <v>10</v>
      </c>
      <c r="L314" s="44">
        <f t="shared" si="20"/>
        <v>2009</v>
      </c>
      <c r="M314" s="45"/>
      <c r="N314" s="46">
        <f t="shared" si="21"/>
        <v>2039</v>
      </c>
      <c r="O314" s="46"/>
      <c r="P314" s="47"/>
      <c r="Q314" s="48"/>
      <c r="R314" s="49">
        <f t="shared" si="23"/>
        <v>4675.6500000000005</v>
      </c>
      <c r="S314" s="2">
        <v>1</v>
      </c>
      <c r="T314" s="2"/>
    </row>
    <row r="315" spans="1:22">
      <c r="A315">
        <v>308</v>
      </c>
      <c r="B315" s="16">
        <v>293</v>
      </c>
      <c r="C315" s="16">
        <v>23</v>
      </c>
      <c r="D315" s="16" t="s">
        <v>110</v>
      </c>
      <c r="E315" s="16" t="s">
        <v>64</v>
      </c>
      <c r="F315" s="16" t="s">
        <v>42</v>
      </c>
      <c r="G315" s="16">
        <v>1984</v>
      </c>
      <c r="H315" s="16"/>
      <c r="I315" s="19">
        <v>26.49</v>
      </c>
      <c r="J315" s="16"/>
      <c r="K315" s="16" t="s">
        <v>10</v>
      </c>
      <c r="L315" s="44">
        <f t="shared" si="20"/>
        <v>2014</v>
      </c>
      <c r="M315" s="45"/>
      <c r="N315" s="46">
        <f t="shared" si="21"/>
        <v>2044</v>
      </c>
      <c r="O315" s="46"/>
      <c r="P315" s="47"/>
      <c r="Q315" s="48"/>
      <c r="R315" s="49">
        <f t="shared" si="23"/>
        <v>927.15</v>
      </c>
      <c r="S315" s="2">
        <v>1</v>
      </c>
      <c r="T315" s="53">
        <f>SUM(I313:I315)</f>
        <v>1859.11</v>
      </c>
    </row>
    <row r="316" spans="1:22">
      <c r="A316">
        <v>303</v>
      </c>
      <c r="B316" s="16">
        <v>288</v>
      </c>
      <c r="C316" s="16">
        <v>23</v>
      </c>
      <c r="D316" s="16" t="s">
        <v>107</v>
      </c>
      <c r="E316" s="16" t="s">
        <v>36</v>
      </c>
      <c r="F316" s="16" t="s">
        <v>34</v>
      </c>
      <c r="G316" s="16">
        <v>1994</v>
      </c>
      <c r="H316" s="16"/>
      <c r="I316" s="19">
        <v>14</v>
      </c>
      <c r="J316" s="16"/>
      <c r="K316" s="16" t="s">
        <v>25</v>
      </c>
      <c r="L316" s="50">
        <f t="shared" si="20"/>
        <v>2024</v>
      </c>
      <c r="M316" s="45"/>
      <c r="N316" s="46">
        <f t="shared" si="21"/>
        <v>2054</v>
      </c>
      <c r="O316" s="46"/>
      <c r="P316" s="47"/>
      <c r="Q316" s="48">
        <f>I316*M$6*M$12</f>
        <v>210</v>
      </c>
      <c r="R316" s="49">
        <f t="shared" si="23"/>
        <v>490</v>
      </c>
      <c r="S316" s="2">
        <v>1</v>
      </c>
      <c r="T316" s="2"/>
      <c r="V316" s="6">
        <f>SUM(U315:V315)</f>
        <v>0</v>
      </c>
    </row>
    <row r="317" spans="1:22">
      <c r="A317">
        <v>305</v>
      </c>
      <c r="B317" s="16">
        <v>290</v>
      </c>
      <c r="C317" s="16">
        <v>23</v>
      </c>
      <c r="D317" s="16" t="s">
        <v>107</v>
      </c>
      <c r="E317" s="16" t="s">
        <v>36</v>
      </c>
      <c r="F317" s="16" t="s">
        <v>42</v>
      </c>
      <c r="G317" s="16">
        <v>1997</v>
      </c>
      <c r="H317" s="16"/>
      <c r="I317" s="19">
        <v>7.5</v>
      </c>
      <c r="J317" s="16"/>
      <c r="K317" s="16" t="s">
        <v>10</v>
      </c>
      <c r="L317" s="50">
        <f t="shared" si="20"/>
        <v>2027</v>
      </c>
      <c r="M317" s="45"/>
      <c r="N317" s="51">
        <f t="shared" si="21"/>
        <v>2057</v>
      </c>
      <c r="O317" s="46"/>
      <c r="P317" s="47"/>
      <c r="Q317" s="48">
        <f>I317*M$6*M$12</f>
        <v>112.5</v>
      </c>
      <c r="R317" s="49"/>
      <c r="S317" s="2">
        <v>1</v>
      </c>
      <c r="T317" s="53">
        <f>SUM(I314:I317)</f>
        <v>181.58</v>
      </c>
    </row>
    <row r="318" spans="1:22">
      <c r="A318">
        <v>309</v>
      </c>
      <c r="B318" s="16">
        <v>294</v>
      </c>
      <c r="C318" s="16">
        <v>31</v>
      </c>
      <c r="D318" s="16" t="s">
        <v>133</v>
      </c>
      <c r="E318" s="16" t="s">
        <v>1</v>
      </c>
      <c r="F318" s="16" t="s">
        <v>134</v>
      </c>
      <c r="G318" s="16">
        <v>1972</v>
      </c>
      <c r="H318" s="16" t="s">
        <v>3</v>
      </c>
      <c r="I318" s="19">
        <v>972.89</v>
      </c>
      <c r="J318" s="16">
        <v>5</v>
      </c>
      <c r="K318" s="16" t="s">
        <v>135</v>
      </c>
      <c r="L318" s="44">
        <f t="shared" si="20"/>
        <v>2002</v>
      </c>
      <c r="M318" s="45"/>
      <c r="N318" s="46">
        <f t="shared" si="21"/>
        <v>2032</v>
      </c>
      <c r="O318" s="46"/>
      <c r="P318" s="47"/>
      <c r="Q318" s="48"/>
      <c r="R318" s="49">
        <f t="shared" ref="R318:R339" si="24">I318*O$7*M$12</f>
        <v>26268.03</v>
      </c>
      <c r="S318" s="2">
        <v>1</v>
      </c>
      <c r="T318" s="2" t="s">
        <v>609</v>
      </c>
      <c r="U318" s="6">
        <f>SUM(Q318:Q371)</f>
        <v>278712.6685714284</v>
      </c>
      <c r="V318" s="6">
        <f>SUM(R318:R371)</f>
        <v>341819.25</v>
      </c>
    </row>
    <row r="319" spans="1:22">
      <c r="A319">
        <v>310</v>
      </c>
      <c r="B319" s="16">
        <v>295</v>
      </c>
      <c r="C319" s="16">
        <v>31</v>
      </c>
      <c r="D319" s="16" t="s">
        <v>133</v>
      </c>
      <c r="E319" s="16" t="s">
        <v>1</v>
      </c>
      <c r="F319" s="16" t="s">
        <v>115</v>
      </c>
      <c r="G319" s="16">
        <v>1972</v>
      </c>
      <c r="H319" s="16"/>
      <c r="I319" s="19">
        <v>14.7</v>
      </c>
      <c r="J319" s="16"/>
      <c r="K319" s="16" t="s">
        <v>10</v>
      </c>
      <c r="L319" s="44">
        <f t="shared" si="20"/>
        <v>2002</v>
      </c>
      <c r="M319" s="45"/>
      <c r="N319" s="46">
        <f t="shared" si="21"/>
        <v>2032</v>
      </c>
      <c r="O319" s="46"/>
      <c r="P319" s="47"/>
      <c r="Q319" s="48"/>
      <c r="R319" s="49">
        <f t="shared" si="24"/>
        <v>396.9</v>
      </c>
      <c r="S319" s="2">
        <v>1</v>
      </c>
      <c r="T319" s="2"/>
      <c r="U319" s="6">
        <f>SUM(U318:V318)</f>
        <v>620531.9185714284</v>
      </c>
    </row>
    <row r="320" spans="1:22">
      <c r="A320">
        <v>311</v>
      </c>
      <c r="B320" s="16">
        <v>296</v>
      </c>
      <c r="C320" s="16">
        <v>31</v>
      </c>
      <c r="D320" s="16" t="s">
        <v>136</v>
      </c>
      <c r="E320" s="16" t="s">
        <v>1</v>
      </c>
      <c r="F320" s="16" t="s">
        <v>134</v>
      </c>
      <c r="G320" s="16">
        <v>1979</v>
      </c>
      <c r="H320" s="16" t="s">
        <v>3</v>
      </c>
      <c r="I320" s="19">
        <v>1256.8900000000001</v>
      </c>
      <c r="J320" s="16">
        <v>5</v>
      </c>
      <c r="K320" s="16" t="s">
        <v>135</v>
      </c>
      <c r="L320" s="44">
        <f t="shared" si="20"/>
        <v>2009</v>
      </c>
      <c r="M320" s="45"/>
      <c r="N320" s="46">
        <f t="shared" si="21"/>
        <v>2039</v>
      </c>
      <c r="O320" s="46"/>
      <c r="P320" s="47"/>
      <c r="Q320" s="48"/>
      <c r="R320" s="49">
        <f t="shared" si="24"/>
        <v>33936.030000000006</v>
      </c>
      <c r="S320" s="2">
        <v>1</v>
      </c>
      <c r="T320" s="2"/>
    </row>
    <row r="321" spans="1:38">
      <c r="A321">
        <v>312</v>
      </c>
      <c r="B321" s="16">
        <v>297</v>
      </c>
      <c r="C321" s="16">
        <v>31</v>
      </c>
      <c r="D321" s="16" t="s">
        <v>136</v>
      </c>
      <c r="E321" s="16" t="s">
        <v>1</v>
      </c>
      <c r="F321" s="16" t="s">
        <v>29</v>
      </c>
      <c r="G321" s="16">
        <v>1979</v>
      </c>
      <c r="H321" s="16"/>
      <c r="I321" s="19">
        <v>30</v>
      </c>
      <c r="J321" s="16"/>
      <c r="K321" s="16" t="s">
        <v>10</v>
      </c>
      <c r="L321" s="44">
        <f t="shared" si="20"/>
        <v>2009</v>
      </c>
      <c r="M321" s="45"/>
      <c r="N321" s="46">
        <f t="shared" si="21"/>
        <v>2039</v>
      </c>
      <c r="O321" s="46"/>
      <c r="P321" s="47"/>
      <c r="Q321" s="48"/>
      <c r="R321" s="49">
        <f t="shared" si="24"/>
        <v>810</v>
      </c>
      <c r="S321" s="2">
        <v>1</v>
      </c>
      <c r="T321" s="2"/>
    </row>
    <row r="322" spans="1:38">
      <c r="A322">
        <v>313</v>
      </c>
      <c r="B322" s="16">
        <v>298</v>
      </c>
      <c r="C322" s="16">
        <v>31</v>
      </c>
      <c r="D322" s="16" t="s">
        <v>136</v>
      </c>
      <c r="E322" s="16" t="s">
        <v>1</v>
      </c>
      <c r="F322" s="16" t="s">
        <v>115</v>
      </c>
      <c r="G322" s="16">
        <v>1979</v>
      </c>
      <c r="H322" s="16"/>
      <c r="I322" s="19">
        <v>19.399999999999999</v>
      </c>
      <c r="J322" s="16"/>
      <c r="K322" s="16" t="s">
        <v>10</v>
      </c>
      <c r="L322" s="44">
        <f t="shared" si="20"/>
        <v>2009</v>
      </c>
      <c r="M322" s="45"/>
      <c r="N322" s="46">
        <f t="shared" si="21"/>
        <v>2039</v>
      </c>
      <c r="O322" s="46"/>
      <c r="P322" s="47"/>
      <c r="Q322" s="48"/>
      <c r="R322" s="49">
        <f t="shared" si="24"/>
        <v>523.79999999999995</v>
      </c>
      <c r="S322" s="2">
        <v>1</v>
      </c>
      <c r="T322" s="2"/>
    </row>
    <row r="323" spans="1:38">
      <c r="A323">
        <v>314</v>
      </c>
      <c r="B323" s="16">
        <v>299</v>
      </c>
      <c r="C323" s="16">
        <v>31</v>
      </c>
      <c r="D323" s="16" t="s">
        <v>137</v>
      </c>
      <c r="E323" s="16" t="s">
        <v>58</v>
      </c>
      <c r="F323" s="16" t="s">
        <v>134</v>
      </c>
      <c r="G323" s="16">
        <v>1982</v>
      </c>
      <c r="H323" s="16" t="s">
        <v>3</v>
      </c>
      <c r="I323" s="19">
        <v>1906.8</v>
      </c>
      <c r="J323" s="16">
        <v>5</v>
      </c>
      <c r="K323" s="16" t="s">
        <v>135</v>
      </c>
      <c r="L323" s="44">
        <f t="shared" si="20"/>
        <v>2012</v>
      </c>
      <c r="M323" s="45"/>
      <c r="N323" s="46">
        <f t="shared" si="21"/>
        <v>2042</v>
      </c>
      <c r="O323" s="46"/>
      <c r="P323" s="47"/>
      <c r="Q323" s="48"/>
      <c r="R323" s="49">
        <f t="shared" si="24"/>
        <v>51483.6</v>
      </c>
      <c r="S323" s="2">
        <v>1</v>
      </c>
      <c r="T323" s="2"/>
      <c r="AL323" s="3"/>
    </row>
    <row r="324" spans="1:38">
      <c r="A324">
        <v>315</v>
      </c>
      <c r="B324" s="16">
        <v>300</v>
      </c>
      <c r="C324" s="16">
        <v>31</v>
      </c>
      <c r="D324" s="16" t="s">
        <v>137</v>
      </c>
      <c r="E324" s="16" t="s">
        <v>58</v>
      </c>
      <c r="F324" s="16" t="s">
        <v>29</v>
      </c>
      <c r="G324" s="16">
        <v>1982</v>
      </c>
      <c r="H324" s="16"/>
      <c r="I324" s="19">
        <v>33</v>
      </c>
      <c r="J324" s="16"/>
      <c r="K324" s="16" t="s">
        <v>25</v>
      </c>
      <c r="L324" s="44">
        <f t="shared" si="20"/>
        <v>2012</v>
      </c>
      <c r="M324" s="45"/>
      <c r="N324" s="46">
        <f t="shared" si="21"/>
        <v>2042</v>
      </c>
      <c r="O324" s="46"/>
      <c r="P324" s="47"/>
      <c r="Q324" s="48"/>
      <c r="R324" s="49">
        <f t="shared" si="24"/>
        <v>891</v>
      </c>
      <c r="S324" s="2">
        <v>1</v>
      </c>
      <c r="T324" s="2"/>
    </row>
    <row r="325" spans="1:38">
      <c r="A325">
        <v>316</v>
      </c>
      <c r="B325" s="16">
        <v>301</v>
      </c>
      <c r="C325" s="16">
        <v>31</v>
      </c>
      <c r="D325" s="16" t="s">
        <v>137</v>
      </c>
      <c r="E325" s="16" t="s">
        <v>58</v>
      </c>
      <c r="F325" s="16" t="s">
        <v>115</v>
      </c>
      <c r="G325" s="16">
        <v>1982</v>
      </c>
      <c r="H325" s="16"/>
      <c r="I325" s="19">
        <v>9.8000000000000007</v>
      </c>
      <c r="J325" s="16"/>
      <c r="K325" s="16" t="s">
        <v>10</v>
      </c>
      <c r="L325" s="44">
        <f t="shared" si="20"/>
        <v>2012</v>
      </c>
      <c r="M325" s="45"/>
      <c r="N325" s="46">
        <f t="shared" si="21"/>
        <v>2042</v>
      </c>
      <c r="O325" s="46"/>
      <c r="P325" s="47"/>
      <c r="Q325" s="48"/>
      <c r="R325" s="49">
        <f t="shared" si="24"/>
        <v>264.60000000000002</v>
      </c>
      <c r="S325" s="2">
        <v>1</v>
      </c>
      <c r="T325" s="2"/>
    </row>
    <row r="326" spans="1:38">
      <c r="A326">
        <v>317</v>
      </c>
      <c r="B326" s="16">
        <v>302</v>
      </c>
      <c r="C326" s="16">
        <v>31</v>
      </c>
      <c r="D326" s="16" t="s">
        <v>137</v>
      </c>
      <c r="E326" s="16" t="s">
        <v>58</v>
      </c>
      <c r="F326" s="16" t="s">
        <v>115</v>
      </c>
      <c r="G326" s="16">
        <v>1982</v>
      </c>
      <c r="H326" s="16"/>
      <c r="I326" s="19">
        <v>25.2</v>
      </c>
      <c r="J326" s="16"/>
      <c r="K326" s="16" t="s">
        <v>10</v>
      </c>
      <c r="L326" s="44">
        <f t="shared" si="20"/>
        <v>2012</v>
      </c>
      <c r="M326" s="45"/>
      <c r="N326" s="46">
        <f t="shared" si="21"/>
        <v>2042</v>
      </c>
      <c r="O326" s="46"/>
      <c r="P326" s="47"/>
      <c r="Q326" s="48"/>
      <c r="R326" s="49">
        <f t="shared" si="24"/>
        <v>680.4</v>
      </c>
      <c r="S326" s="2">
        <v>1</v>
      </c>
      <c r="T326" s="2"/>
    </row>
    <row r="327" spans="1:38">
      <c r="A327">
        <v>318</v>
      </c>
      <c r="B327" s="16">
        <v>303</v>
      </c>
      <c r="C327" s="16">
        <v>31</v>
      </c>
      <c r="D327" s="16" t="s">
        <v>138</v>
      </c>
      <c r="E327" s="16" t="s">
        <v>58</v>
      </c>
      <c r="F327" s="16" t="s">
        <v>134</v>
      </c>
      <c r="G327" s="16">
        <v>1989</v>
      </c>
      <c r="H327" s="16" t="s">
        <v>3</v>
      </c>
      <c r="I327" s="19">
        <v>2069.36</v>
      </c>
      <c r="J327" s="16">
        <v>5</v>
      </c>
      <c r="K327" s="16" t="s">
        <v>135</v>
      </c>
      <c r="L327" s="50">
        <f t="shared" si="20"/>
        <v>2019</v>
      </c>
      <c r="M327" s="45"/>
      <c r="N327" s="46">
        <f t="shared" si="21"/>
        <v>2049</v>
      </c>
      <c r="O327" s="46"/>
      <c r="P327" s="47"/>
      <c r="Q327" s="48">
        <f t="shared" ref="Q327:Q371" si="25">I327*O$6</f>
        <v>23945.451428571429</v>
      </c>
      <c r="R327" s="49">
        <f t="shared" si="24"/>
        <v>55872.72</v>
      </c>
      <c r="S327" s="2">
        <v>1</v>
      </c>
      <c r="T327" s="2"/>
    </row>
    <row r="328" spans="1:38">
      <c r="A328">
        <v>319</v>
      </c>
      <c r="B328" s="16">
        <v>304</v>
      </c>
      <c r="C328" s="16">
        <v>31</v>
      </c>
      <c r="D328" s="16" t="s">
        <v>138</v>
      </c>
      <c r="E328" s="16" t="s">
        <v>58</v>
      </c>
      <c r="F328" s="16" t="s">
        <v>139</v>
      </c>
      <c r="G328" s="16">
        <v>1989</v>
      </c>
      <c r="H328" s="16"/>
      <c r="I328" s="19">
        <v>32</v>
      </c>
      <c r="J328" s="16"/>
      <c r="K328" s="16" t="s">
        <v>10</v>
      </c>
      <c r="L328" s="50">
        <f t="shared" si="20"/>
        <v>2019</v>
      </c>
      <c r="M328" s="45"/>
      <c r="N328" s="46">
        <f t="shared" si="21"/>
        <v>2049</v>
      </c>
      <c r="O328" s="46"/>
      <c r="P328" s="47"/>
      <c r="Q328" s="48">
        <f t="shared" si="25"/>
        <v>370.28571428571428</v>
      </c>
      <c r="R328" s="49">
        <f t="shared" si="24"/>
        <v>864</v>
      </c>
      <c r="S328" s="2">
        <v>1</v>
      </c>
      <c r="T328" s="2"/>
    </row>
    <row r="329" spans="1:38">
      <c r="A329">
        <v>320</v>
      </c>
      <c r="B329" s="16">
        <v>305</v>
      </c>
      <c r="C329" s="16">
        <v>31</v>
      </c>
      <c r="D329" s="16" t="s">
        <v>138</v>
      </c>
      <c r="E329" s="16" t="s">
        <v>58</v>
      </c>
      <c r="F329" s="16" t="s">
        <v>115</v>
      </c>
      <c r="G329" s="16">
        <v>1989</v>
      </c>
      <c r="H329" s="16"/>
      <c r="I329" s="19">
        <v>5.44</v>
      </c>
      <c r="J329" s="16"/>
      <c r="K329" s="16" t="s">
        <v>10</v>
      </c>
      <c r="L329" s="50">
        <f t="shared" si="20"/>
        <v>2019</v>
      </c>
      <c r="M329" s="45"/>
      <c r="N329" s="46">
        <f t="shared" si="21"/>
        <v>2049</v>
      </c>
      <c r="O329" s="46"/>
      <c r="P329" s="47"/>
      <c r="Q329" s="48">
        <f t="shared" si="25"/>
        <v>62.948571428571434</v>
      </c>
      <c r="R329" s="49">
        <f t="shared" si="24"/>
        <v>146.88000000000002</v>
      </c>
      <c r="S329" s="2">
        <v>1</v>
      </c>
      <c r="T329" s="2"/>
    </row>
    <row r="330" spans="1:38">
      <c r="A330">
        <v>321</v>
      </c>
      <c r="B330" s="16">
        <v>306</v>
      </c>
      <c r="C330" s="16">
        <v>31</v>
      </c>
      <c r="D330" s="16" t="s">
        <v>138</v>
      </c>
      <c r="E330" s="16" t="s">
        <v>58</v>
      </c>
      <c r="F330" s="16" t="s">
        <v>115</v>
      </c>
      <c r="G330" s="16">
        <v>1989</v>
      </c>
      <c r="H330" s="16"/>
      <c r="I330" s="19">
        <v>3.04</v>
      </c>
      <c r="J330" s="16"/>
      <c r="K330" s="16" t="s">
        <v>10</v>
      </c>
      <c r="L330" s="50">
        <f t="shared" si="20"/>
        <v>2019</v>
      </c>
      <c r="M330" s="45"/>
      <c r="N330" s="46">
        <f t="shared" si="21"/>
        <v>2049</v>
      </c>
      <c r="O330" s="46"/>
      <c r="P330" s="47"/>
      <c r="Q330" s="48">
        <f t="shared" si="25"/>
        <v>35.177142857142854</v>
      </c>
      <c r="R330" s="49">
        <f t="shared" si="24"/>
        <v>82.08</v>
      </c>
      <c r="S330" s="2">
        <v>1</v>
      </c>
      <c r="T330" s="2"/>
    </row>
    <row r="331" spans="1:38">
      <c r="A331">
        <v>322</v>
      </c>
      <c r="B331" s="16">
        <v>307</v>
      </c>
      <c r="C331" s="16">
        <v>31</v>
      </c>
      <c r="D331" s="16" t="s">
        <v>138</v>
      </c>
      <c r="E331" s="16" t="s">
        <v>58</v>
      </c>
      <c r="F331" s="16" t="s">
        <v>115</v>
      </c>
      <c r="G331" s="16">
        <v>1989</v>
      </c>
      <c r="H331" s="16"/>
      <c r="I331" s="19">
        <v>3.64</v>
      </c>
      <c r="J331" s="16"/>
      <c r="K331" s="16" t="s">
        <v>10</v>
      </c>
      <c r="L331" s="50">
        <f t="shared" si="20"/>
        <v>2019</v>
      </c>
      <c r="M331" s="45"/>
      <c r="N331" s="46">
        <f t="shared" si="21"/>
        <v>2049</v>
      </c>
      <c r="O331" s="46"/>
      <c r="P331" s="47"/>
      <c r="Q331" s="48">
        <f t="shared" si="25"/>
        <v>42.12</v>
      </c>
      <c r="R331" s="49">
        <f t="shared" si="24"/>
        <v>98.28</v>
      </c>
      <c r="S331" s="2">
        <v>1</v>
      </c>
      <c r="T331" s="2"/>
    </row>
    <row r="332" spans="1:38">
      <c r="A332">
        <v>323</v>
      </c>
      <c r="B332" s="16">
        <v>308</v>
      </c>
      <c r="C332" s="16">
        <v>31</v>
      </c>
      <c r="D332" s="16" t="s">
        <v>138</v>
      </c>
      <c r="E332" s="16" t="s">
        <v>58</v>
      </c>
      <c r="F332" s="16" t="s">
        <v>115</v>
      </c>
      <c r="G332" s="16">
        <v>1989</v>
      </c>
      <c r="H332" s="16"/>
      <c r="I332" s="19">
        <v>7.39</v>
      </c>
      <c r="J332" s="16"/>
      <c r="K332" s="16" t="s">
        <v>10</v>
      </c>
      <c r="L332" s="50">
        <f t="shared" si="20"/>
        <v>2019</v>
      </c>
      <c r="M332" s="45"/>
      <c r="N332" s="46">
        <f t="shared" si="21"/>
        <v>2049</v>
      </c>
      <c r="O332" s="46"/>
      <c r="P332" s="47"/>
      <c r="Q332" s="48">
        <f t="shared" si="25"/>
        <v>85.512857142857143</v>
      </c>
      <c r="R332" s="49">
        <f t="shared" si="24"/>
        <v>199.53</v>
      </c>
      <c r="S332" s="2">
        <v>1</v>
      </c>
      <c r="T332" s="2"/>
    </row>
    <row r="333" spans="1:38">
      <c r="A333">
        <v>324</v>
      </c>
      <c r="B333" s="16">
        <v>309</v>
      </c>
      <c r="C333" s="16">
        <v>31</v>
      </c>
      <c r="D333" s="16" t="s">
        <v>140</v>
      </c>
      <c r="E333" s="16" t="s">
        <v>40</v>
      </c>
      <c r="F333" s="16" t="s">
        <v>134</v>
      </c>
      <c r="G333" s="16">
        <v>1992</v>
      </c>
      <c r="H333" s="16" t="s">
        <v>3</v>
      </c>
      <c r="I333" s="19">
        <v>2091.0500000000002</v>
      </c>
      <c r="J333" s="16">
        <v>5</v>
      </c>
      <c r="K333" s="16" t="s">
        <v>4</v>
      </c>
      <c r="L333" s="50">
        <f t="shared" si="20"/>
        <v>2022</v>
      </c>
      <c r="M333" s="45"/>
      <c r="N333" s="46">
        <f t="shared" si="21"/>
        <v>2052</v>
      </c>
      <c r="O333" s="46"/>
      <c r="P333" s="47"/>
      <c r="Q333" s="48">
        <f t="shared" si="25"/>
        <v>24196.435714285715</v>
      </c>
      <c r="R333" s="49">
        <f t="shared" si="24"/>
        <v>56458.350000000006</v>
      </c>
      <c r="S333" s="2">
        <v>1</v>
      </c>
      <c r="T333" s="2"/>
    </row>
    <row r="334" spans="1:38">
      <c r="A334">
        <v>325</v>
      </c>
      <c r="B334" s="16">
        <v>310</v>
      </c>
      <c r="C334" s="16">
        <v>31</v>
      </c>
      <c r="D334" s="16" t="s">
        <v>140</v>
      </c>
      <c r="E334" s="16" t="s">
        <v>40</v>
      </c>
      <c r="F334" s="16" t="s">
        <v>29</v>
      </c>
      <c r="G334" s="16">
        <v>1992</v>
      </c>
      <c r="H334" s="16"/>
      <c r="I334" s="19">
        <v>55</v>
      </c>
      <c r="J334" s="16"/>
      <c r="K334" s="16" t="s">
        <v>4</v>
      </c>
      <c r="L334" s="50">
        <f t="shared" si="20"/>
        <v>2022</v>
      </c>
      <c r="M334" s="45"/>
      <c r="N334" s="46">
        <f t="shared" si="21"/>
        <v>2052</v>
      </c>
      <c r="O334" s="46"/>
      <c r="P334" s="47"/>
      <c r="Q334" s="48">
        <f t="shared" si="25"/>
        <v>636.42857142857144</v>
      </c>
      <c r="R334" s="49">
        <f t="shared" si="24"/>
        <v>1485</v>
      </c>
      <c r="S334" s="2">
        <v>1</v>
      </c>
      <c r="T334" s="2"/>
    </row>
    <row r="335" spans="1:38">
      <c r="A335">
        <v>326</v>
      </c>
      <c r="B335" s="16">
        <v>311</v>
      </c>
      <c r="C335" s="16">
        <v>31</v>
      </c>
      <c r="D335" s="16" t="s">
        <v>140</v>
      </c>
      <c r="E335" s="16" t="s">
        <v>40</v>
      </c>
      <c r="F335" s="16" t="s">
        <v>115</v>
      </c>
      <c r="G335" s="16">
        <v>1992</v>
      </c>
      <c r="H335" s="16"/>
      <c r="I335" s="19">
        <v>18</v>
      </c>
      <c r="J335" s="16"/>
      <c r="K335" s="16" t="s">
        <v>10</v>
      </c>
      <c r="L335" s="50">
        <f t="shared" si="20"/>
        <v>2022</v>
      </c>
      <c r="M335" s="45"/>
      <c r="N335" s="46">
        <f t="shared" si="21"/>
        <v>2052</v>
      </c>
      <c r="O335" s="46"/>
      <c r="P335" s="47"/>
      <c r="Q335" s="48">
        <f t="shared" si="25"/>
        <v>208.28571428571428</v>
      </c>
      <c r="R335" s="49">
        <f t="shared" si="24"/>
        <v>486</v>
      </c>
      <c r="S335" s="2">
        <v>1</v>
      </c>
      <c r="T335" s="2"/>
    </row>
    <row r="336" spans="1:38">
      <c r="A336">
        <v>327</v>
      </c>
      <c r="B336" s="16">
        <v>312</v>
      </c>
      <c r="C336" s="16">
        <v>31</v>
      </c>
      <c r="D336" s="16" t="s">
        <v>140</v>
      </c>
      <c r="E336" s="16" t="s">
        <v>40</v>
      </c>
      <c r="F336" s="16" t="s">
        <v>115</v>
      </c>
      <c r="G336" s="16">
        <v>1992</v>
      </c>
      <c r="H336" s="16"/>
      <c r="I336" s="19">
        <v>18</v>
      </c>
      <c r="J336" s="16"/>
      <c r="K336" s="16" t="s">
        <v>10</v>
      </c>
      <c r="L336" s="50">
        <f t="shared" si="20"/>
        <v>2022</v>
      </c>
      <c r="M336" s="45"/>
      <c r="N336" s="46">
        <f t="shared" si="21"/>
        <v>2052</v>
      </c>
      <c r="O336" s="46"/>
      <c r="P336" s="47"/>
      <c r="Q336" s="48">
        <f t="shared" si="25"/>
        <v>208.28571428571428</v>
      </c>
      <c r="R336" s="49">
        <f t="shared" si="24"/>
        <v>486</v>
      </c>
      <c r="S336" s="2">
        <v>1</v>
      </c>
      <c r="T336" s="2"/>
    </row>
    <row r="337" spans="1:37">
      <c r="A337">
        <v>328</v>
      </c>
      <c r="B337" s="16">
        <v>313</v>
      </c>
      <c r="C337" s="16">
        <v>31</v>
      </c>
      <c r="D337" s="16" t="s">
        <v>141</v>
      </c>
      <c r="E337" s="16" t="s">
        <v>40</v>
      </c>
      <c r="F337" s="16" t="s">
        <v>134</v>
      </c>
      <c r="G337" s="16">
        <v>1994</v>
      </c>
      <c r="H337" s="16" t="s">
        <v>3</v>
      </c>
      <c r="I337" s="19">
        <v>1407.12</v>
      </c>
      <c r="J337" s="16">
        <v>5</v>
      </c>
      <c r="K337" s="16" t="s">
        <v>4</v>
      </c>
      <c r="L337" s="50">
        <f t="shared" si="20"/>
        <v>2024</v>
      </c>
      <c r="M337" s="45"/>
      <c r="N337" s="46">
        <f t="shared" si="21"/>
        <v>2054</v>
      </c>
      <c r="O337" s="46"/>
      <c r="P337" s="47"/>
      <c r="Q337" s="48">
        <f t="shared" si="25"/>
        <v>16282.38857142857</v>
      </c>
      <c r="R337" s="49">
        <f t="shared" si="24"/>
        <v>37992.239999999998</v>
      </c>
      <c r="S337" s="2">
        <v>1</v>
      </c>
      <c r="T337" s="2"/>
    </row>
    <row r="338" spans="1:37">
      <c r="A338">
        <v>329</v>
      </c>
      <c r="B338" s="16">
        <v>314</v>
      </c>
      <c r="C338" s="16">
        <v>31</v>
      </c>
      <c r="D338" s="16" t="s">
        <v>141</v>
      </c>
      <c r="E338" s="16" t="s">
        <v>40</v>
      </c>
      <c r="F338" s="16" t="s">
        <v>115</v>
      </c>
      <c r="G338" s="16">
        <v>1994</v>
      </c>
      <c r="H338" s="16"/>
      <c r="I338" s="19">
        <v>24</v>
      </c>
      <c r="J338" s="16"/>
      <c r="K338" s="16" t="s">
        <v>10</v>
      </c>
      <c r="L338" s="50">
        <f t="shared" si="20"/>
        <v>2024</v>
      </c>
      <c r="M338" s="45"/>
      <c r="N338" s="46">
        <f t="shared" si="21"/>
        <v>2054</v>
      </c>
      <c r="O338" s="46"/>
      <c r="P338" s="47"/>
      <c r="Q338" s="48">
        <f t="shared" si="25"/>
        <v>277.71428571428572</v>
      </c>
      <c r="R338" s="49">
        <f t="shared" si="24"/>
        <v>648</v>
      </c>
      <c r="S338" s="2">
        <v>1</v>
      </c>
      <c r="T338" s="2"/>
    </row>
    <row r="339" spans="1:37">
      <c r="A339">
        <v>330</v>
      </c>
      <c r="B339" s="16">
        <v>315</v>
      </c>
      <c r="C339" s="16">
        <v>31</v>
      </c>
      <c r="D339" s="16" t="s">
        <v>142</v>
      </c>
      <c r="E339" s="16" t="s">
        <v>40</v>
      </c>
      <c r="F339" s="16" t="s">
        <v>134</v>
      </c>
      <c r="G339" s="16">
        <v>1994</v>
      </c>
      <c r="H339" s="16" t="s">
        <v>3</v>
      </c>
      <c r="I339" s="19">
        <v>2591.1799999999998</v>
      </c>
      <c r="J339" s="16">
        <v>5</v>
      </c>
      <c r="K339" s="16" t="s">
        <v>4</v>
      </c>
      <c r="L339" s="50">
        <f t="shared" si="20"/>
        <v>2024</v>
      </c>
      <c r="M339" s="45"/>
      <c r="N339" s="46">
        <f t="shared" si="21"/>
        <v>2054</v>
      </c>
      <c r="O339" s="46"/>
      <c r="P339" s="47"/>
      <c r="Q339" s="48">
        <f t="shared" si="25"/>
        <v>29983.654285714285</v>
      </c>
      <c r="R339" s="49">
        <f t="shared" si="24"/>
        <v>69961.86</v>
      </c>
      <c r="S339" s="2">
        <v>1</v>
      </c>
      <c r="T339" s="2"/>
    </row>
    <row r="340" spans="1:37">
      <c r="A340">
        <v>360</v>
      </c>
      <c r="B340" s="16">
        <v>345</v>
      </c>
      <c r="C340" s="16">
        <v>31</v>
      </c>
      <c r="D340" s="16" t="s">
        <v>611</v>
      </c>
      <c r="E340" s="16" t="s">
        <v>40</v>
      </c>
      <c r="F340" s="16" t="s">
        <v>147</v>
      </c>
      <c r="G340" s="16">
        <v>1994</v>
      </c>
      <c r="H340" s="16"/>
      <c r="I340" s="19">
        <v>50.97</v>
      </c>
      <c r="J340" s="16"/>
      <c r="K340" s="16" t="s">
        <v>10</v>
      </c>
      <c r="L340" s="50">
        <f t="shared" si="20"/>
        <v>2024</v>
      </c>
      <c r="M340" s="45"/>
      <c r="N340" s="46">
        <f t="shared" si="21"/>
        <v>2054</v>
      </c>
      <c r="O340" s="46"/>
      <c r="P340" s="47"/>
      <c r="Q340" s="48">
        <f t="shared" si="25"/>
        <v>589.79571428571421</v>
      </c>
      <c r="R340" s="49">
        <f>I340*M$12*M$7</f>
        <v>1783.95</v>
      </c>
      <c r="S340" s="2">
        <v>1</v>
      </c>
      <c r="T340" s="2"/>
    </row>
    <row r="341" spans="1:37">
      <c r="A341">
        <v>331</v>
      </c>
      <c r="B341" s="16">
        <v>316</v>
      </c>
      <c r="C341" s="16">
        <v>31</v>
      </c>
      <c r="D341" s="16" t="s">
        <v>142</v>
      </c>
      <c r="E341" s="16" t="s">
        <v>40</v>
      </c>
      <c r="F341" s="16" t="s">
        <v>109</v>
      </c>
      <c r="G341" s="16">
        <v>1995</v>
      </c>
      <c r="H341" s="16"/>
      <c r="I341" s="19">
        <v>137.08000000000001</v>
      </c>
      <c r="J341" s="16"/>
      <c r="K341" s="16" t="s">
        <v>4</v>
      </c>
      <c r="L341" s="50">
        <f t="shared" si="20"/>
        <v>2025</v>
      </c>
      <c r="M341" s="45"/>
      <c r="N341" s="51">
        <f t="shared" si="21"/>
        <v>2055</v>
      </c>
      <c r="O341" s="46"/>
      <c r="P341" s="47"/>
      <c r="Q341" s="48">
        <f t="shared" si="25"/>
        <v>1586.2114285714288</v>
      </c>
      <c r="R341" s="49"/>
      <c r="S341" s="2">
        <v>1</v>
      </c>
      <c r="T341" s="2"/>
    </row>
    <row r="342" spans="1:37">
      <c r="A342">
        <v>332</v>
      </c>
      <c r="B342" s="16">
        <v>317</v>
      </c>
      <c r="C342" s="16">
        <v>31</v>
      </c>
      <c r="D342" s="16" t="s">
        <v>142</v>
      </c>
      <c r="E342" s="16" t="s">
        <v>40</v>
      </c>
      <c r="F342" s="16" t="s">
        <v>115</v>
      </c>
      <c r="G342" s="16">
        <v>1995</v>
      </c>
      <c r="H342" s="16"/>
      <c r="I342" s="19">
        <v>23.32</v>
      </c>
      <c r="J342" s="16"/>
      <c r="K342" s="16" t="s">
        <v>10</v>
      </c>
      <c r="L342" s="50">
        <f t="shared" si="20"/>
        <v>2025</v>
      </c>
      <c r="M342" s="45"/>
      <c r="N342" s="51">
        <f t="shared" si="21"/>
        <v>2055</v>
      </c>
      <c r="O342" s="46"/>
      <c r="P342" s="47"/>
      <c r="Q342" s="48">
        <f t="shared" si="25"/>
        <v>269.84571428571428</v>
      </c>
      <c r="R342" s="49"/>
      <c r="S342" s="2">
        <v>1</v>
      </c>
      <c r="T342" s="2"/>
    </row>
    <row r="343" spans="1:37">
      <c r="A343">
        <v>333</v>
      </c>
      <c r="B343" s="16">
        <v>318</v>
      </c>
      <c r="C343" s="16">
        <v>31</v>
      </c>
      <c r="D343" s="16" t="s">
        <v>142</v>
      </c>
      <c r="E343" s="16" t="s">
        <v>40</v>
      </c>
      <c r="F343" s="16" t="s">
        <v>115</v>
      </c>
      <c r="G343" s="16">
        <v>1995</v>
      </c>
      <c r="H343" s="16"/>
      <c r="I343" s="19">
        <v>23.32</v>
      </c>
      <c r="J343" s="16"/>
      <c r="K343" s="16" t="s">
        <v>10</v>
      </c>
      <c r="L343" s="50">
        <f t="shared" si="20"/>
        <v>2025</v>
      </c>
      <c r="M343" s="45"/>
      <c r="N343" s="51">
        <f t="shared" si="21"/>
        <v>2055</v>
      </c>
      <c r="O343" s="46"/>
      <c r="P343" s="47"/>
      <c r="Q343" s="48">
        <f t="shared" si="25"/>
        <v>269.84571428571428</v>
      </c>
      <c r="R343" s="49"/>
      <c r="S343" s="2">
        <v>1</v>
      </c>
      <c r="T343" s="2"/>
    </row>
    <row r="344" spans="1:37">
      <c r="A344">
        <v>361</v>
      </c>
      <c r="B344" s="16">
        <v>346</v>
      </c>
      <c r="C344" s="16">
        <v>31</v>
      </c>
      <c r="D344" s="16" t="s">
        <v>613</v>
      </c>
      <c r="E344" s="16" t="s">
        <v>40</v>
      </c>
      <c r="F344" s="16" t="s">
        <v>42</v>
      </c>
      <c r="G344" s="16">
        <v>1995</v>
      </c>
      <c r="H344" s="16"/>
      <c r="I344" s="19">
        <v>21.05</v>
      </c>
      <c r="J344" s="16"/>
      <c r="K344" s="16" t="s">
        <v>4</v>
      </c>
      <c r="L344" s="50">
        <f t="shared" si="20"/>
        <v>2025</v>
      </c>
      <c r="M344" s="45"/>
      <c r="N344" s="51">
        <f t="shared" si="21"/>
        <v>2055</v>
      </c>
      <c r="O344" s="46"/>
      <c r="P344" s="47"/>
      <c r="Q344" s="48">
        <f t="shared" si="25"/>
        <v>243.57857142857142</v>
      </c>
      <c r="R344" s="49"/>
      <c r="S344" s="2">
        <v>1</v>
      </c>
      <c r="T344" s="2"/>
    </row>
    <row r="345" spans="1:37">
      <c r="A345">
        <v>362</v>
      </c>
      <c r="B345" s="16">
        <v>347</v>
      </c>
      <c r="C345" s="16">
        <v>31</v>
      </c>
      <c r="D345" s="16" t="s">
        <v>614</v>
      </c>
      <c r="E345" s="16" t="s">
        <v>40</v>
      </c>
      <c r="F345" s="16" t="s">
        <v>126</v>
      </c>
      <c r="G345" s="16">
        <v>1995</v>
      </c>
      <c r="H345" s="16"/>
      <c r="I345" s="19">
        <v>34.24</v>
      </c>
      <c r="J345" s="16">
        <v>1</v>
      </c>
      <c r="K345" s="16" t="s">
        <v>4</v>
      </c>
      <c r="L345" s="50">
        <f t="shared" ref="L345:L408" si="26">G345+30</f>
        <v>2025</v>
      </c>
      <c r="M345" s="45"/>
      <c r="N345" s="51">
        <f t="shared" ref="N345:N408" si="27">G345+60</f>
        <v>2055</v>
      </c>
      <c r="O345" s="46"/>
      <c r="P345" s="47"/>
      <c r="Q345" s="48">
        <f t="shared" si="25"/>
        <v>396.20571428571429</v>
      </c>
      <c r="R345" s="49"/>
      <c r="S345" s="2">
        <v>1</v>
      </c>
      <c r="T345" s="53">
        <f>SUM(I292:I345)</f>
        <v>24527.739999999998</v>
      </c>
    </row>
    <row r="346" spans="1:37">
      <c r="A346">
        <v>334</v>
      </c>
      <c r="B346" s="16">
        <v>319</v>
      </c>
      <c r="C346" s="16">
        <v>31</v>
      </c>
      <c r="D346" s="16" t="s">
        <v>143</v>
      </c>
      <c r="E346" s="16" t="s">
        <v>44</v>
      </c>
      <c r="F346" s="16" t="s">
        <v>134</v>
      </c>
      <c r="G346" s="16">
        <v>1998</v>
      </c>
      <c r="H346" s="16" t="s">
        <v>3</v>
      </c>
      <c r="I346" s="19">
        <v>5375.96</v>
      </c>
      <c r="J346" s="16">
        <v>7</v>
      </c>
      <c r="K346" s="16" t="s">
        <v>4</v>
      </c>
      <c r="L346" s="50">
        <f t="shared" si="26"/>
        <v>2028</v>
      </c>
      <c r="M346" s="45"/>
      <c r="N346" s="51">
        <f t="shared" si="27"/>
        <v>2058</v>
      </c>
      <c r="O346" s="46"/>
      <c r="P346" s="47"/>
      <c r="Q346" s="48">
        <f t="shared" si="25"/>
        <v>62207.537142857145</v>
      </c>
      <c r="R346" s="49"/>
      <c r="S346" s="2">
        <v>1</v>
      </c>
      <c r="T346" s="2"/>
    </row>
    <row r="347" spans="1:37">
      <c r="A347">
        <v>335</v>
      </c>
      <c r="B347" s="16">
        <v>320</v>
      </c>
      <c r="C347" s="16">
        <v>31</v>
      </c>
      <c r="D347" s="16" t="s">
        <v>143</v>
      </c>
      <c r="E347" s="16" t="s">
        <v>44</v>
      </c>
      <c r="F347" s="16" t="s">
        <v>144</v>
      </c>
      <c r="G347" s="16">
        <v>1998</v>
      </c>
      <c r="H347" s="16"/>
      <c r="I347" s="19">
        <v>68.400000000000006</v>
      </c>
      <c r="J347" s="16"/>
      <c r="K347" s="16" t="s">
        <v>4</v>
      </c>
      <c r="L347" s="50">
        <f t="shared" si="26"/>
        <v>2028</v>
      </c>
      <c r="M347" s="45"/>
      <c r="N347" s="51">
        <f t="shared" si="27"/>
        <v>2058</v>
      </c>
      <c r="O347" s="46"/>
      <c r="P347" s="47"/>
      <c r="Q347" s="48">
        <f t="shared" si="25"/>
        <v>791.48571428571438</v>
      </c>
      <c r="R347" s="49"/>
      <c r="S347" s="2">
        <v>1</v>
      </c>
      <c r="T347" s="2"/>
    </row>
    <row r="348" spans="1:37">
      <c r="A348">
        <v>336</v>
      </c>
      <c r="B348" s="16">
        <v>321</v>
      </c>
      <c r="C348" s="16">
        <v>31</v>
      </c>
      <c r="D348" s="16" t="s">
        <v>143</v>
      </c>
      <c r="E348" s="16" t="s">
        <v>44</v>
      </c>
      <c r="F348" s="16" t="s">
        <v>115</v>
      </c>
      <c r="G348" s="16">
        <v>1998</v>
      </c>
      <c r="H348" s="16"/>
      <c r="I348" s="19">
        <v>19.91</v>
      </c>
      <c r="J348" s="16"/>
      <c r="K348" s="16" t="s">
        <v>10</v>
      </c>
      <c r="L348" s="50">
        <f t="shared" si="26"/>
        <v>2028</v>
      </c>
      <c r="M348" s="45"/>
      <c r="N348" s="51">
        <f t="shared" si="27"/>
        <v>2058</v>
      </c>
      <c r="O348" s="46"/>
      <c r="P348" s="47"/>
      <c r="Q348" s="48">
        <f t="shared" si="25"/>
        <v>230.38714285714286</v>
      </c>
      <c r="R348" s="49"/>
      <c r="S348" s="2">
        <v>1</v>
      </c>
      <c r="T348" s="2"/>
    </row>
    <row r="349" spans="1:37">
      <c r="A349">
        <v>337</v>
      </c>
      <c r="B349" s="16">
        <v>322</v>
      </c>
      <c r="C349" s="16">
        <v>31</v>
      </c>
      <c r="D349" s="16" t="s">
        <v>143</v>
      </c>
      <c r="E349" s="16" t="s">
        <v>44</v>
      </c>
      <c r="F349" s="16" t="s">
        <v>115</v>
      </c>
      <c r="G349" s="16">
        <v>1998</v>
      </c>
      <c r="H349" s="16"/>
      <c r="I349" s="19">
        <v>19.91</v>
      </c>
      <c r="J349" s="16"/>
      <c r="K349" s="16" t="s">
        <v>10</v>
      </c>
      <c r="L349" s="50">
        <f t="shared" si="26"/>
        <v>2028</v>
      </c>
      <c r="M349" s="45"/>
      <c r="N349" s="51">
        <f t="shared" si="27"/>
        <v>2058</v>
      </c>
      <c r="O349" s="46"/>
      <c r="P349" s="47"/>
      <c r="Q349" s="48">
        <f t="shared" si="25"/>
        <v>230.38714285714286</v>
      </c>
      <c r="R349" s="49"/>
      <c r="S349" s="2">
        <v>1</v>
      </c>
      <c r="T349" s="2"/>
    </row>
    <row r="350" spans="1:37">
      <c r="A350">
        <v>338</v>
      </c>
      <c r="B350" s="16">
        <v>323</v>
      </c>
      <c r="C350" s="16">
        <v>31</v>
      </c>
      <c r="D350" s="16" t="s">
        <v>143</v>
      </c>
      <c r="E350" s="16" t="s">
        <v>44</v>
      </c>
      <c r="F350" s="16" t="s">
        <v>115</v>
      </c>
      <c r="G350" s="16">
        <v>1998</v>
      </c>
      <c r="H350" s="16"/>
      <c r="I350" s="19">
        <v>19.91</v>
      </c>
      <c r="J350" s="16"/>
      <c r="K350" s="16" t="s">
        <v>10</v>
      </c>
      <c r="L350" s="50">
        <f t="shared" si="26"/>
        <v>2028</v>
      </c>
      <c r="M350" s="45"/>
      <c r="N350" s="51">
        <f t="shared" si="27"/>
        <v>2058</v>
      </c>
      <c r="O350" s="46"/>
      <c r="P350" s="47"/>
      <c r="Q350" s="48">
        <f t="shared" si="25"/>
        <v>230.38714285714286</v>
      </c>
      <c r="R350" s="49"/>
      <c r="S350" s="2">
        <v>1</v>
      </c>
      <c r="T350" s="2"/>
    </row>
    <row r="351" spans="1:37">
      <c r="A351">
        <v>339</v>
      </c>
      <c r="B351" s="16">
        <v>324</v>
      </c>
      <c r="C351" s="16">
        <v>31</v>
      </c>
      <c r="D351" s="16" t="s">
        <v>143</v>
      </c>
      <c r="E351" s="16" t="s">
        <v>44</v>
      </c>
      <c r="F351" s="16" t="s">
        <v>115</v>
      </c>
      <c r="G351" s="16">
        <v>1998</v>
      </c>
      <c r="H351" s="16"/>
      <c r="I351" s="19">
        <v>19.91</v>
      </c>
      <c r="J351" s="16"/>
      <c r="K351" s="16" t="s">
        <v>10</v>
      </c>
      <c r="L351" s="50">
        <f t="shared" si="26"/>
        <v>2028</v>
      </c>
      <c r="M351" s="45"/>
      <c r="N351" s="51">
        <f t="shared" si="27"/>
        <v>2058</v>
      </c>
      <c r="O351" s="46"/>
      <c r="P351" s="47"/>
      <c r="Q351" s="48">
        <f t="shared" si="25"/>
        <v>230.38714285714286</v>
      </c>
      <c r="R351" s="49"/>
      <c r="S351" s="2">
        <v>1</v>
      </c>
      <c r="T351" s="2"/>
    </row>
    <row r="352" spans="1:37">
      <c r="A352">
        <v>340</v>
      </c>
      <c r="B352" s="16">
        <v>325</v>
      </c>
      <c r="C352" s="16">
        <v>31</v>
      </c>
      <c r="D352" s="16" t="s">
        <v>143</v>
      </c>
      <c r="E352" s="16" t="s">
        <v>44</v>
      </c>
      <c r="F352" s="16" t="s">
        <v>115</v>
      </c>
      <c r="G352" s="16">
        <v>1998</v>
      </c>
      <c r="H352" s="16"/>
      <c r="I352" s="19">
        <v>19.91</v>
      </c>
      <c r="J352" s="16"/>
      <c r="K352" s="16" t="s">
        <v>10</v>
      </c>
      <c r="L352" s="50">
        <f t="shared" si="26"/>
        <v>2028</v>
      </c>
      <c r="M352" s="45"/>
      <c r="N352" s="51">
        <f t="shared" si="27"/>
        <v>2058</v>
      </c>
      <c r="O352" s="46"/>
      <c r="P352" s="47"/>
      <c r="Q352" s="48">
        <f t="shared" si="25"/>
        <v>230.38714285714286</v>
      </c>
      <c r="R352" s="49"/>
      <c r="S352" s="2">
        <v>1</v>
      </c>
      <c r="T352" s="2"/>
      <c r="AI352" s="3"/>
      <c r="AJ352" s="3"/>
      <c r="AK352" s="3"/>
    </row>
    <row r="353" spans="1:37">
      <c r="A353">
        <v>341</v>
      </c>
      <c r="B353" s="16">
        <v>326</v>
      </c>
      <c r="C353" s="16">
        <v>31</v>
      </c>
      <c r="D353" s="16" t="s">
        <v>143</v>
      </c>
      <c r="E353" s="16" t="s">
        <v>44</v>
      </c>
      <c r="F353" s="16" t="s">
        <v>115</v>
      </c>
      <c r="G353" s="16">
        <v>1998</v>
      </c>
      <c r="H353" s="16"/>
      <c r="I353" s="19">
        <v>19.91</v>
      </c>
      <c r="J353" s="16"/>
      <c r="K353" s="16" t="s">
        <v>10</v>
      </c>
      <c r="L353" s="50">
        <f t="shared" si="26"/>
        <v>2028</v>
      </c>
      <c r="M353" s="45"/>
      <c r="N353" s="51">
        <f t="shared" si="27"/>
        <v>2058</v>
      </c>
      <c r="O353" s="46"/>
      <c r="P353" s="47"/>
      <c r="Q353" s="48">
        <f t="shared" si="25"/>
        <v>230.38714285714286</v>
      </c>
      <c r="R353" s="49"/>
      <c r="S353" s="2">
        <v>1</v>
      </c>
      <c r="T353" s="2"/>
    </row>
    <row r="354" spans="1:37">
      <c r="A354">
        <v>342</v>
      </c>
      <c r="B354" s="16">
        <v>327</v>
      </c>
      <c r="C354" s="16">
        <v>31</v>
      </c>
      <c r="D354" s="16" t="s">
        <v>143</v>
      </c>
      <c r="E354" s="16" t="s">
        <v>44</v>
      </c>
      <c r="F354" s="16" t="s">
        <v>115</v>
      </c>
      <c r="G354" s="16">
        <v>1998</v>
      </c>
      <c r="H354" s="16"/>
      <c r="I354" s="19">
        <v>19.91</v>
      </c>
      <c r="J354" s="16"/>
      <c r="K354" s="16" t="s">
        <v>10</v>
      </c>
      <c r="L354" s="50">
        <f t="shared" si="26"/>
        <v>2028</v>
      </c>
      <c r="M354" s="45"/>
      <c r="N354" s="51">
        <f t="shared" si="27"/>
        <v>2058</v>
      </c>
      <c r="O354" s="46"/>
      <c r="P354" s="47"/>
      <c r="Q354" s="48">
        <f t="shared" si="25"/>
        <v>230.38714285714286</v>
      </c>
      <c r="R354" s="49"/>
      <c r="S354" s="2">
        <v>1</v>
      </c>
      <c r="T354" s="2"/>
      <c r="AI354" s="3"/>
      <c r="AJ354" s="3"/>
      <c r="AK354" s="3"/>
    </row>
    <row r="355" spans="1:37">
      <c r="A355">
        <v>343</v>
      </c>
      <c r="B355" s="16">
        <v>328</v>
      </c>
      <c r="C355" s="16">
        <v>31</v>
      </c>
      <c r="D355" s="16" t="s">
        <v>143</v>
      </c>
      <c r="E355" s="16" t="s">
        <v>44</v>
      </c>
      <c r="F355" s="16" t="s">
        <v>115</v>
      </c>
      <c r="G355" s="16">
        <v>1998</v>
      </c>
      <c r="H355" s="16"/>
      <c r="I355" s="19">
        <v>19.91</v>
      </c>
      <c r="J355" s="16"/>
      <c r="K355" s="16" t="s">
        <v>10</v>
      </c>
      <c r="L355" s="50">
        <f t="shared" si="26"/>
        <v>2028</v>
      </c>
      <c r="M355" s="45"/>
      <c r="N355" s="51">
        <f t="shared" si="27"/>
        <v>2058</v>
      </c>
      <c r="O355" s="46"/>
      <c r="P355" s="47"/>
      <c r="Q355" s="48">
        <f t="shared" si="25"/>
        <v>230.38714285714286</v>
      </c>
      <c r="R355" s="49"/>
      <c r="S355" s="2">
        <v>1</v>
      </c>
      <c r="T355" s="2"/>
      <c r="AI355" s="3"/>
      <c r="AJ355" s="3"/>
      <c r="AK355" s="3"/>
    </row>
    <row r="356" spans="1:37">
      <c r="A356">
        <v>344</v>
      </c>
      <c r="B356" s="16">
        <v>329</v>
      </c>
      <c r="C356" s="16">
        <v>31</v>
      </c>
      <c r="D356" s="16" t="s">
        <v>143</v>
      </c>
      <c r="E356" s="16" t="s">
        <v>44</v>
      </c>
      <c r="F356" s="16" t="s">
        <v>115</v>
      </c>
      <c r="G356" s="16">
        <v>1998</v>
      </c>
      <c r="H356" s="16"/>
      <c r="I356" s="19">
        <v>19.91</v>
      </c>
      <c r="J356" s="16"/>
      <c r="K356" s="16" t="s">
        <v>10</v>
      </c>
      <c r="L356" s="50">
        <f t="shared" si="26"/>
        <v>2028</v>
      </c>
      <c r="M356" s="45"/>
      <c r="N356" s="51">
        <f t="shared" si="27"/>
        <v>2058</v>
      </c>
      <c r="O356" s="46"/>
      <c r="P356" s="47"/>
      <c r="Q356" s="48">
        <f t="shared" si="25"/>
        <v>230.38714285714286</v>
      </c>
      <c r="R356" s="49"/>
      <c r="S356" s="2">
        <v>1</v>
      </c>
      <c r="T356" s="2"/>
      <c r="AI356" s="3"/>
      <c r="AJ356" s="3"/>
      <c r="AK356" s="3"/>
    </row>
    <row r="357" spans="1:37">
      <c r="A357">
        <v>345</v>
      </c>
      <c r="B357" s="16">
        <v>330</v>
      </c>
      <c r="C357" s="16">
        <v>31</v>
      </c>
      <c r="D357" s="16" t="s">
        <v>145</v>
      </c>
      <c r="E357" s="16" t="s">
        <v>100</v>
      </c>
      <c r="F357" s="16" t="s">
        <v>134</v>
      </c>
      <c r="G357" s="16">
        <v>2002</v>
      </c>
      <c r="H357" s="16" t="s">
        <v>3</v>
      </c>
      <c r="I357" s="19">
        <v>3163.45</v>
      </c>
      <c r="J357" s="16">
        <v>5</v>
      </c>
      <c r="K357" s="16" t="s">
        <v>4</v>
      </c>
      <c r="L357" s="50">
        <f t="shared" si="26"/>
        <v>2032</v>
      </c>
      <c r="M357" s="45"/>
      <c r="N357" s="51">
        <f t="shared" si="27"/>
        <v>2062</v>
      </c>
      <c r="O357" s="46"/>
      <c r="P357" s="47"/>
      <c r="Q357" s="48">
        <f t="shared" si="25"/>
        <v>36605.635714285709</v>
      </c>
      <c r="R357" s="49"/>
      <c r="S357" s="2">
        <v>1</v>
      </c>
      <c r="T357" s="2"/>
    </row>
    <row r="358" spans="1:37">
      <c r="A358">
        <v>346</v>
      </c>
      <c r="B358" s="16">
        <v>331</v>
      </c>
      <c r="C358" s="16">
        <v>31</v>
      </c>
      <c r="D358" s="16" t="s">
        <v>145</v>
      </c>
      <c r="E358" s="16" t="s">
        <v>100</v>
      </c>
      <c r="F358" s="16" t="s">
        <v>115</v>
      </c>
      <c r="G358" s="16">
        <v>2002</v>
      </c>
      <c r="H358" s="16"/>
      <c r="I358" s="19">
        <v>23.67</v>
      </c>
      <c r="J358" s="16"/>
      <c r="K358" s="16" t="s">
        <v>10</v>
      </c>
      <c r="L358" s="50">
        <f t="shared" si="26"/>
        <v>2032</v>
      </c>
      <c r="M358" s="45"/>
      <c r="N358" s="51">
        <f t="shared" si="27"/>
        <v>2062</v>
      </c>
      <c r="O358" s="46"/>
      <c r="P358" s="47"/>
      <c r="Q358" s="48">
        <f t="shared" si="25"/>
        <v>273.89571428571429</v>
      </c>
      <c r="R358" s="49"/>
      <c r="S358" s="2">
        <v>1</v>
      </c>
      <c r="T358" s="2"/>
    </row>
    <row r="359" spans="1:37">
      <c r="A359">
        <v>347</v>
      </c>
      <c r="B359" s="16">
        <v>332</v>
      </c>
      <c r="C359" s="16">
        <v>31</v>
      </c>
      <c r="D359" s="16" t="s">
        <v>145</v>
      </c>
      <c r="E359" s="16" t="s">
        <v>100</v>
      </c>
      <c r="F359" s="16" t="s">
        <v>115</v>
      </c>
      <c r="G359" s="16">
        <v>2002</v>
      </c>
      <c r="H359" s="16"/>
      <c r="I359" s="19">
        <v>23.67</v>
      </c>
      <c r="J359" s="16"/>
      <c r="K359" s="16" t="s">
        <v>10</v>
      </c>
      <c r="L359" s="50">
        <f t="shared" si="26"/>
        <v>2032</v>
      </c>
      <c r="M359" s="45"/>
      <c r="N359" s="51">
        <f t="shared" si="27"/>
        <v>2062</v>
      </c>
      <c r="O359" s="46"/>
      <c r="P359" s="47"/>
      <c r="Q359" s="48">
        <f t="shared" si="25"/>
        <v>273.89571428571429</v>
      </c>
      <c r="R359" s="49"/>
      <c r="S359" s="2">
        <v>1</v>
      </c>
      <c r="T359" s="2"/>
    </row>
    <row r="360" spans="1:37">
      <c r="A360">
        <v>348</v>
      </c>
      <c r="B360" s="16">
        <v>333</v>
      </c>
      <c r="C360" s="16">
        <v>31</v>
      </c>
      <c r="D360" s="16" t="s">
        <v>145</v>
      </c>
      <c r="E360" s="16" t="s">
        <v>100</v>
      </c>
      <c r="F360" s="16" t="s">
        <v>115</v>
      </c>
      <c r="G360" s="16">
        <v>2002</v>
      </c>
      <c r="H360" s="16"/>
      <c r="I360" s="19">
        <v>23.67</v>
      </c>
      <c r="J360" s="16"/>
      <c r="K360" s="16" t="s">
        <v>10</v>
      </c>
      <c r="L360" s="50">
        <f t="shared" si="26"/>
        <v>2032</v>
      </c>
      <c r="M360" s="45"/>
      <c r="N360" s="51">
        <f t="shared" si="27"/>
        <v>2062</v>
      </c>
      <c r="O360" s="46"/>
      <c r="P360" s="47"/>
      <c r="Q360" s="48">
        <f t="shared" si="25"/>
        <v>273.89571428571429</v>
      </c>
      <c r="R360" s="49"/>
      <c r="S360" s="2">
        <v>1</v>
      </c>
      <c r="T360" s="2"/>
    </row>
    <row r="361" spans="1:37">
      <c r="A361">
        <v>355</v>
      </c>
      <c r="B361" s="16">
        <v>340</v>
      </c>
      <c r="C361" s="16">
        <v>31</v>
      </c>
      <c r="D361" s="16" t="s">
        <v>610</v>
      </c>
      <c r="E361" s="16" t="s">
        <v>100</v>
      </c>
      <c r="F361" s="16" t="s">
        <v>147</v>
      </c>
      <c r="G361" s="16">
        <v>2002</v>
      </c>
      <c r="H361" s="16" t="s">
        <v>3</v>
      </c>
      <c r="I361" s="19">
        <v>185.19</v>
      </c>
      <c r="J361" s="16">
        <v>1</v>
      </c>
      <c r="K361" s="16" t="s">
        <v>612</v>
      </c>
      <c r="L361" s="50">
        <f t="shared" si="26"/>
        <v>2032</v>
      </c>
      <c r="M361" s="45"/>
      <c r="N361" s="51">
        <f t="shared" si="27"/>
        <v>2062</v>
      </c>
      <c r="O361" s="46"/>
      <c r="P361" s="47"/>
      <c r="Q361" s="48">
        <f t="shared" si="25"/>
        <v>2142.9128571428569</v>
      </c>
      <c r="R361" s="49"/>
      <c r="S361" s="2">
        <v>1</v>
      </c>
      <c r="T361" s="2"/>
    </row>
    <row r="362" spans="1:37">
      <c r="A362">
        <v>357</v>
      </c>
      <c r="B362" s="16">
        <v>342</v>
      </c>
      <c r="C362" s="16">
        <v>31</v>
      </c>
      <c r="D362" s="16" t="s">
        <v>148</v>
      </c>
      <c r="E362" s="16" t="s">
        <v>51</v>
      </c>
      <c r="F362" s="16" t="s">
        <v>149</v>
      </c>
      <c r="G362" s="16">
        <v>2002</v>
      </c>
      <c r="H362" s="16"/>
      <c r="I362" s="19">
        <v>3.74</v>
      </c>
      <c r="J362" s="16"/>
      <c r="K362" s="16" t="s">
        <v>10</v>
      </c>
      <c r="L362" s="50">
        <f t="shared" si="26"/>
        <v>2032</v>
      </c>
      <c r="M362" s="45"/>
      <c r="N362" s="51">
        <f t="shared" si="27"/>
        <v>2062</v>
      </c>
      <c r="O362" s="46"/>
      <c r="P362" s="47"/>
      <c r="Q362" s="48">
        <f t="shared" si="25"/>
        <v>43.277142857142856</v>
      </c>
      <c r="R362" s="49"/>
      <c r="S362" s="2">
        <v>1</v>
      </c>
      <c r="T362" s="2"/>
    </row>
    <row r="363" spans="1:37">
      <c r="A363">
        <v>349</v>
      </c>
      <c r="B363" s="16">
        <v>334</v>
      </c>
      <c r="C363" s="16">
        <v>31</v>
      </c>
      <c r="D363" s="16" t="s">
        <v>146</v>
      </c>
      <c r="E363" s="16" t="s">
        <v>100</v>
      </c>
      <c r="F363" s="16" t="s">
        <v>134</v>
      </c>
      <c r="G363" s="16">
        <v>2005</v>
      </c>
      <c r="H363" s="16" t="s">
        <v>3</v>
      </c>
      <c r="I363" s="19">
        <v>2620.64</v>
      </c>
      <c r="J363" s="16">
        <v>5</v>
      </c>
      <c r="K363" s="16" t="s">
        <v>4</v>
      </c>
      <c r="L363" s="50">
        <f t="shared" si="26"/>
        <v>2035</v>
      </c>
      <c r="M363" s="45"/>
      <c r="N363" s="51">
        <f t="shared" si="27"/>
        <v>2065</v>
      </c>
      <c r="O363" s="46"/>
      <c r="P363" s="47"/>
      <c r="Q363" s="48">
        <f t="shared" si="25"/>
        <v>30324.548571428568</v>
      </c>
      <c r="R363" s="49"/>
      <c r="S363" s="2">
        <v>1</v>
      </c>
      <c r="T363" s="2"/>
    </row>
    <row r="364" spans="1:37">
      <c r="A364">
        <v>350</v>
      </c>
      <c r="B364" s="16">
        <v>335</v>
      </c>
      <c r="C364" s="16">
        <v>31</v>
      </c>
      <c r="D364" s="16" t="s">
        <v>146</v>
      </c>
      <c r="E364" s="16" t="s">
        <v>100</v>
      </c>
      <c r="F364" s="16" t="s">
        <v>115</v>
      </c>
      <c r="G364" s="16">
        <v>2005</v>
      </c>
      <c r="H364" s="16"/>
      <c r="I364" s="19">
        <v>10.8</v>
      </c>
      <c r="J364" s="16"/>
      <c r="K364" s="16" t="s">
        <v>10</v>
      </c>
      <c r="L364" s="50">
        <f t="shared" si="26"/>
        <v>2035</v>
      </c>
      <c r="M364" s="45"/>
      <c r="N364" s="51">
        <f t="shared" si="27"/>
        <v>2065</v>
      </c>
      <c r="O364" s="46"/>
      <c r="P364" s="47"/>
      <c r="Q364" s="48">
        <f t="shared" si="25"/>
        <v>124.97142857142858</v>
      </c>
      <c r="R364" s="49"/>
      <c r="S364" s="2">
        <v>1</v>
      </c>
      <c r="T364" s="2"/>
    </row>
    <row r="365" spans="1:37">
      <c r="A365">
        <v>351</v>
      </c>
      <c r="B365" s="16">
        <v>336</v>
      </c>
      <c r="C365" s="16">
        <v>31</v>
      </c>
      <c r="D365" s="16" t="s">
        <v>146</v>
      </c>
      <c r="E365" s="16" t="s">
        <v>100</v>
      </c>
      <c r="F365" s="16" t="s">
        <v>115</v>
      </c>
      <c r="G365" s="16">
        <v>2005</v>
      </c>
      <c r="H365" s="16"/>
      <c r="I365" s="19">
        <v>10.8</v>
      </c>
      <c r="J365" s="16"/>
      <c r="K365" s="16" t="s">
        <v>10</v>
      </c>
      <c r="L365" s="50">
        <f t="shared" si="26"/>
        <v>2035</v>
      </c>
      <c r="M365" s="45"/>
      <c r="N365" s="51">
        <f t="shared" si="27"/>
        <v>2065</v>
      </c>
      <c r="O365" s="46"/>
      <c r="P365" s="47"/>
      <c r="Q365" s="48">
        <f t="shared" si="25"/>
        <v>124.97142857142858</v>
      </c>
      <c r="R365" s="49"/>
      <c r="S365" s="2">
        <v>1</v>
      </c>
      <c r="T365" s="2"/>
    </row>
    <row r="366" spans="1:37">
      <c r="A366">
        <v>352</v>
      </c>
      <c r="B366" s="16">
        <v>337</v>
      </c>
      <c r="C366" s="16">
        <v>31</v>
      </c>
      <c r="D366" s="16" t="s">
        <v>146</v>
      </c>
      <c r="E366" s="16" t="s">
        <v>100</v>
      </c>
      <c r="F366" s="16" t="s">
        <v>115</v>
      </c>
      <c r="G366" s="16">
        <v>2005</v>
      </c>
      <c r="H366" s="16"/>
      <c r="I366" s="19">
        <v>10.8</v>
      </c>
      <c r="J366" s="16"/>
      <c r="K366" s="16" t="s">
        <v>10</v>
      </c>
      <c r="L366" s="50">
        <f t="shared" si="26"/>
        <v>2035</v>
      </c>
      <c r="M366" s="45"/>
      <c r="N366" s="51">
        <f t="shared" si="27"/>
        <v>2065</v>
      </c>
      <c r="O366" s="46"/>
      <c r="P366" s="47"/>
      <c r="Q366" s="48">
        <f t="shared" si="25"/>
        <v>124.97142857142858</v>
      </c>
      <c r="R366" s="49"/>
      <c r="S366" s="2">
        <v>1</v>
      </c>
      <c r="T366" s="2"/>
    </row>
    <row r="367" spans="1:37">
      <c r="A367">
        <v>353</v>
      </c>
      <c r="B367" s="16">
        <v>338</v>
      </c>
      <c r="C367" s="16">
        <v>31</v>
      </c>
      <c r="D367" s="16" t="s">
        <v>146</v>
      </c>
      <c r="E367" s="16" t="s">
        <v>100</v>
      </c>
      <c r="F367" s="16" t="s">
        <v>115</v>
      </c>
      <c r="G367" s="16">
        <v>2005</v>
      </c>
      <c r="H367" s="16"/>
      <c r="I367" s="19">
        <v>10.8</v>
      </c>
      <c r="J367" s="16"/>
      <c r="K367" s="16" t="s">
        <v>10</v>
      </c>
      <c r="L367" s="50">
        <f t="shared" si="26"/>
        <v>2035</v>
      </c>
      <c r="M367" s="45"/>
      <c r="N367" s="51">
        <f t="shared" si="27"/>
        <v>2065</v>
      </c>
      <c r="O367" s="46"/>
      <c r="P367" s="47"/>
      <c r="Q367" s="48">
        <f t="shared" si="25"/>
        <v>124.97142857142858</v>
      </c>
      <c r="R367" s="49"/>
      <c r="S367" s="2">
        <v>1</v>
      </c>
      <c r="T367" s="2"/>
    </row>
    <row r="368" spans="1:37">
      <c r="A368">
        <v>354</v>
      </c>
      <c r="B368" s="16">
        <v>339</v>
      </c>
      <c r="C368" s="16">
        <v>31</v>
      </c>
      <c r="D368" s="16" t="s">
        <v>146</v>
      </c>
      <c r="E368" s="16" t="s">
        <v>100</v>
      </c>
      <c r="F368" s="16" t="s">
        <v>115</v>
      </c>
      <c r="G368" s="16">
        <v>2005</v>
      </c>
      <c r="H368" s="16"/>
      <c r="I368" s="19">
        <v>10.8</v>
      </c>
      <c r="J368" s="16"/>
      <c r="K368" s="16" t="s">
        <v>10</v>
      </c>
      <c r="L368" s="50">
        <f t="shared" si="26"/>
        <v>2035</v>
      </c>
      <c r="M368" s="45"/>
      <c r="N368" s="51">
        <f t="shared" si="27"/>
        <v>2065</v>
      </c>
      <c r="O368" s="46"/>
      <c r="P368" s="47"/>
      <c r="Q368" s="48">
        <f t="shared" si="25"/>
        <v>124.97142857142858</v>
      </c>
      <c r="R368" s="49"/>
      <c r="S368" s="2">
        <v>1</v>
      </c>
      <c r="T368" s="2"/>
    </row>
    <row r="369" spans="1:22">
      <c r="A369">
        <v>356</v>
      </c>
      <c r="B369" s="16">
        <v>341</v>
      </c>
      <c r="C369" s="16">
        <v>31</v>
      </c>
      <c r="D369" s="16" t="s">
        <v>148</v>
      </c>
      <c r="E369" s="16" t="s">
        <v>51</v>
      </c>
      <c r="F369" s="16" t="s">
        <v>134</v>
      </c>
      <c r="G369" s="16">
        <v>2012</v>
      </c>
      <c r="H369" s="16" t="s">
        <v>3</v>
      </c>
      <c r="I369" s="19">
        <v>3633.78</v>
      </c>
      <c r="J369" s="16">
        <v>5</v>
      </c>
      <c r="K369" s="16" t="s">
        <v>4</v>
      </c>
      <c r="L369" s="50">
        <f t="shared" si="26"/>
        <v>2042</v>
      </c>
      <c r="M369" s="45"/>
      <c r="N369" s="51">
        <f t="shared" si="27"/>
        <v>2072</v>
      </c>
      <c r="O369" s="46"/>
      <c r="P369" s="47"/>
      <c r="Q369" s="48">
        <f t="shared" si="25"/>
        <v>42048.025714285715</v>
      </c>
      <c r="R369" s="49"/>
      <c r="S369" s="2">
        <v>1</v>
      </c>
      <c r="T369" s="2"/>
    </row>
    <row r="370" spans="1:22">
      <c r="A370">
        <v>358</v>
      </c>
      <c r="B370" s="16">
        <v>343</v>
      </c>
      <c r="C370" s="16">
        <v>31</v>
      </c>
      <c r="D370" s="16" t="s">
        <v>148</v>
      </c>
      <c r="E370" s="16" t="s">
        <v>51</v>
      </c>
      <c r="F370" s="16" t="s">
        <v>115</v>
      </c>
      <c r="G370" s="16">
        <v>2012</v>
      </c>
      <c r="H370" s="16"/>
      <c r="I370" s="19">
        <v>57.86</v>
      </c>
      <c r="J370" s="16"/>
      <c r="K370" s="16" t="s">
        <v>10</v>
      </c>
      <c r="L370" s="50">
        <f t="shared" si="26"/>
        <v>2042</v>
      </c>
      <c r="M370" s="45"/>
      <c r="N370" s="51">
        <f t="shared" si="27"/>
        <v>2072</v>
      </c>
      <c r="O370" s="46"/>
      <c r="P370" s="47"/>
      <c r="Q370" s="48">
        <f t="shared" si="25"/>
        <v>669.52285714285711</v>
      </c>
      <c r="R370" s="49"/>
      <c r="S370" s="2">
        <v>1</v>
      </c>
      <c r="T370" s="2"/>
    </row>
    <row r="371" spans="1:22">
      <c r="A371">
        <v>359</v>
      </c>
      <c r="B371" s="16">
        <v>344</v>
      </c>
      <c r="C371" s="16">
        <v>31</v>
      </c>
      <c r="D371" s="16" t="s">
        <v>148</v>
      </c>
      <c r="E371" s="16" t="s">
        <v>51</v>
      </c>
      <c r="F371" s="16" t="s">
        <v>115</v>
      </c>
      <c r="G371" s="16">
        <v>2012</v>
      </c>
      <c r="H371" s="16"/>
      <c r="I371" s="19">
        <v>57.86</v>
      </c>
      <c r="J371" s="16"/>
      <c r="K371" s="16" t="s">
        <v>10</v>
      </c>
      <c r="L371" s="50">
        <f t="shared" si="26"/>
        <v>2042</v>
      </c>
      <c r="M371" s="45"/>
      <c r="N371" s="51">
        <f t="shared" si="27"/>
        <v>2072</v>
      </c>
      <c r="O371" s="46"/>
      <c r="P371" s="47"/>
      <c r="Q371" s="48">
        <f t="shared" si="25"/>
        <v>669.52285714285711</v>
      </c>
      <c r="R371" s="49"/>
      <c r="S371" s="2">
        <v>1</v>
      </c>
      <c r="T371" s="2"/>
    </row>
    <row r="372" spans="1:22">
      <c r="A372">
        <v>365</v>
      </c>
      <c r="B372" s="16">
        <v>350</v>
      </c>
      <c r="C372" s="16">
        <v>41</v>
      </c>
      <c r="D372" s="16" t="s">
        <v>153</v>
      </c>
      <c r="E372" s="16" t="s">
        <v>564</v>
      </c>
      <c r="F372" s="16" t="s">
        <v>114</v>
      </c>
      <c r="G372" s="16">
        <v>1982</v>
      </c>
      <c r="H372" s="16"/>
      <c r="I372" s="19">
        <v>6.48</v>
      </c>
      <c r="J372" s="16"/>
      <c r="K372" s="16" t="s">
        <v>10</v>
      </c>
      <c r="L372" s="44">
        <f t="shared" si="26"/>
        <v>2012</v>
      </c>
      <c r="M372" s="45"/>
      <c r="N372" s="46">
        <f t="shared" si="27"/>
        <v>2042</v>
      </c>
      <c r="O372" s="46"/>
      <c r="P372" s="47"/>
      <c r="Q372" s="48"/>
      <c r="R372" s="49">
        <f>I372*M$12*M$7</f>
        <v>226.8</v>
      </c>
      <c r="S372" s="2">
        <v>1</v>
      </c>
      <c r="T372" s="2"/>
    </row>
    <row r="373" spans="1:22">
      <c r="A373">
        <v>366</v>
      </c>
      <c r="B373" s="16">
        <v>351</v>
      </c>
      <c r="C373" s="16">
        <v>41</v>
      </c>
      <c r="D373" s="16" t="s">
        <v>154</v>
      </c>
      <c r="E373" s="16" t="s">
        <v>564</v>
      </c>
      <c r="F373" s="16" t="s">
        <v>114</v>
      </c>
      <c r="G373" s="16">
        <v>1984</v>
      </c>
      <c r="H373" s="16"/>
      <c r="I373" s="19">
        <v>6.48</v>
      </c>
      <c r="J373" s="16"/>
      <c r="K373" s="16" t="s">
        <v>10</v>
      </c>
      <c r="L373" s="44">
        <f t="shared" si="26"/>
        <v>2014</v>
      </c>
      <c r="M373" s="45"/>
      <c r="N373" s="46">
        <f t="shared" si="27"/>
        <v>2044</v>
      </c>
      <c r="O373" s="46"/>
      <c r="P373" s="47"/>
      <c r="Q373" s="48"/>
      <c r="R373" s="49">
        <f>I373*M$12*M$7</f>
        <v>226.8</v>
      </c>
      <c r="S373" s="2">
        <v>1</v>
      </c>
      <c r="T373" s="2"/>
    </row>
    <row r="374" spans="1:22">
      <c r="A374">
        <v>367</v>
      </c>
      <c r="B374" s="16">
        <v>352</v>
      </c>
      <c r="C374" s="16">
        <v>41</v>
      </c>
      <c r="D374" s="16" t="s">
        <v>155</v>
      </c>
      <c r="E374" s="16" t="s">
        <v>64</v>
      </c>
      <c r="F374" s="16" t="s">
        <v>114</v>
      </c>
      <c r="G374" s="16">
        <v>1986</v>
      </c>
      <c r="H374" s="16"/>
      <c r="I374" s="19">
        <v>5.19</v>
      </c>
      <c r="J374" s="16"/>
      <c r="K374" s="16" t="s">
        <v>10</v>
      </c>
      <c r="L374" s="50">
        <f t="shared" si="26"/>
        <v>2016</v>
      </c>
      <c r="M374" s="45"/>
      <c r="N374" s="46">
        <f t="shared" si="27"/>
        <v>2046</v>
      </c>
      <c r="O374" s="46"/>
      <c r="P374" s="47"/>
      <c r="Q374" s="48">
        <f>I374*M$6</f>
        <v>77.850000000000009</v>
      </c>
      <c r="R374" s="49">
        <f>I374*M$12*M$7</f>
        <v>181.65</v>
      </c>
      <c r="S374" s="2">
        <v>1</v>
      </c>
      <c r="T374" s="2"/>
    </row>
    <row r="375" spans="1:22">
      <c r="A375">
        <v>368</v>
      </c>
      <c r="B375" s="16">
        <v>353</v>
      </c>
      <c r="C375" s="16">
        <v>41</v>
      </c>
      <c r="D375" s="16" t="s">
        <v>156</v>
      </c>
      <c r="E375" s="16" t="s">
        <v>64</v>
      </c>
      <c r="F375" s="16" t="s">
        <v>114</v>
      </c>
      <c r="G375" s="16">
        <v>1987</v>
      </c>
      <c r="H375" s="16"/>
      <c r="I375" s="19">
        <v>5.98</v>
      </c>
      <c r="J375" s="16"/>
      <c r="K375" s="16" t="s">
        <v>10</v>
      </c>
      <c r="L375" s="50">
        <f t="shared" si="26"/>
        <v>2017</v>
      </c>
      <c r="M375" s="45"/>
      <c r="N375" s="46">
        <f t="shared" si="27"/>
        <v>2047</v>
      </c>
      <c r="O375" s="46"/>
      <c r="P375" s="47"/>
      <c r="Q375" s="48">
        <f>I375*M$6</f>
        <v>89.7</v>
      </c>
      <c r="R375" s="49">
        <f>I375*M$12*M$7</f>
        <v>209.3</v>
      </c>
      <c r="S375" s="2">
        <v>1</v>
      </c>
      <c r="T375" s="2"/>
    </row>
    <row r="376" spans="1:22">
      <c r="A376">
        <v>364</v>
      </c>
      <c r="B376" s="16">
        <v>349</v>
      </c>
      <c r="C376" s="16">
        <v>41</v>
      </c>
      <c r="D376" s="16" t="s">
        <v>152</v>
      </c>
      <c r="E376" s="16" t="s">
        <v>1</v>
      </c>
      <c r="F376" s="16" t="s">
        <v>109</v>
      </c>
      <c r="G376" s="16">
        <v>1990</v>
      </c>
      <c r="H376" s="16" t="s">
        <v>3</v>
      </c>
      <c r="I376" s="19">
        <v>20660.400000000001</v>
      </c>
      <c r="J376" s="16">
        <v>1</v>
      </c>
      <c r="K376" s="16" t="s">
        <v>4</v>
      </c>
      <c r="L376" s="50">
        <f t="shared" si="26"/>
        <v>2020</v>
      </c>
      <c r="M376" s="45"/>
      <c r="N376" s="46">
        <f t="shared" si="27"/>
        <v>2050</v>
      </c>
      <c r="O376" s="46"/>
      <c r="P376" s="47"/>
      <c r="Q376" s="48">
        <f>I376*M$6</f>
        <v>309906</v>
      </c>
      <c r="R376" s="49">
        <f>I376*M$12*M$7</f>
        <v>723114</v>
      </c>
      <c r="S376" s="2">
        <v>1</v>
      </c>
      <c r="T376" s="2"/>
    </row>
    <row r="377" spans="1:22">
      <c r="A377">
        <v>369</v>
      </c>
      <c r="B377" s="16">
        <v>354</v>
      </c>
      <c r="C377" s="16">
        <v>41</v>
      </c>
      <c r="D377" s="16" t="s">
        <v>157</v>
      </c>
      <c r="E377" s="16" t="s">
        <v>1</v>
      </c>
      <c r="F377" s="16" t="s">
        <v>114</v>
      </c>
      <c r="G377" s="16">
        <v>2007</v>
      </c>
      <c r="H377" s="16"/>
      <c r="I377" s="19">
        <v>7</v>
      </c>
      <c r="J377" s="16"/>
      <c r="K377" s="16" t="s">
        <v>10</v>
      </c>
      <c r="L377" s="50">
        <f t="shared" si="26"/>
        <v>2037</v>
      </c>
      <c r="M377" s="45"/>
      <c r="N377" s="51">
        <f t="shared" si="27"/>
        <v>2067</v>
      </c>
      <c r="O377" s="46"/>
      <c r="P377" s="47"/>
      <c r="Q377" s="48">
        <f>I377*M$6</f>
        <v>105</v>
      </c>
      <c r="R377" s="49"/>
      <c r="S377" s="2">
        <v>1</v>
      </c>
      <c r="T377" s="2"/>
    </row>
    <row r="378" spans="1:22">
      <c r="A378">
        <v>363</v>
      </c>
      <c r="B378" s="16">
        <v>348</v>
      </c>
      <c r="C378" s="16">
        <v>41</v>
      </c>
      <c r="D378" s="16" t="s">
        <v>150</v>
      </c>
      <c r="E378" s="16" t="s">
        <v>1</v>
      </c>
      <c r="F378" s="16" t="s">
        <v>151</v>
      </c>
      <c r="G378" s="16">
        <v>2012</v>
      </c>
      <c r="H378" s="16" t="s">
        <v>3</v>
      </c>
      <c r="I378" s="19">
        <v>1458.67</v>
      </c>
      <c r="J378" s="16">
        <v>3</v>
      </c>
      <c r="K378" s="16" t="s">
        <v>10</v>
      </c>
      <c r="L378" s="50">
        <f t="shared" si="26"/>
        <v>2042</v>
      </c>
      <c r="M378" s="45"/>
      <c r="N378" s="51">
        <f t="shared" si="27"/>
        <v>2072</v>
      </c>
      <c r="O378" s="46"/>
      <c r="P378" s="47"/>
      <c r="Q378" s="48">
        <f>I378*M$6</f>
        <v>21880.050000000003</v>
      </c>
      <c r="R378" s="49"/>
      <c r="S378" s="2">
        <v>1</v>
      </c>
      <c r="T378" s="2" t="s">
        <v>615</v>
      </c>
      <c r="U378" s="6">
        <f>SUM(Q378:Q384)</f>
        <v>21945.450000000004</v>
      </c>
      <c r="V378" s="6">
        <f>SUM(R378:R384)</f>
        <v>761837.99999999988</v>
      </c>
    </row>
    <row r="379" spans="1:22">
      <c r="A379">
        <v>389</v>
      </c>
      <c r="B379" s="16">
        <v>374</v>
      </c>
      <c r="C379" s="16">
        <v>42</v>
      </c>
      <c r="D379" s="16" t="s">
        <v>178</v>
      </c>
      <c r="E379" s="16" t="s">
        <v>51</v>
      </c>
      <c r="F379" s="16" t="s">
        <v>178</v>
      </c>
      <c r="G379" s="16">
        <v>1978</v>
      </c>
      <c r="H379" s="16" t="s">
        <v>3</v>
      </c>
      <c r="I379" s="19">
        <v>11354.06</v>
      </c>
      <c r="J379" s="16">
        <v>5</v>
      </c>
      <c r="K379" s="16" t="s">
        <v>4</v>
      </c>
      <c r="L379" s="44">
        <f t="shared" si="26"/>
        <v>2008</v>
      </c>
      <c r="M379" s="45"/>
      <c r="N379" s="46">
        <f t="shared" si="27"/>
        <v>2038</v>
      </c>
      <c r="O379" s="46"/>
      <c r="P379" s="47"/>
      <c r="Q379" s="48"/>
      <c r="R379" s="49">
        <f t="shared" ref="R379:R418" si="28">I379*M$12*M$7</f>
        <v>397392.1</v>
      </c>
      <c r="S379" s="2">
        <v>1</v>
      </c>
      <c r="T379" s="2"/>
    </row>
    <row r="380" spans="1:22">
      <c r="A380">
        <v>390</v>
      </c>
      <c r="B380" s="16">
        <v>375</v>
      </c>
      <c r="C380" s="16">
        <v>42</v>
      </c>
      <c r="D380" s="16" t="s">
        <v>311</v>
      </c>
      <c r="E380" s="16" t="s">
        <v>47</v>
      </c>
      <c r="F380" s="16" t="s">
        <v>42</v>
      </c>
      <c r="G380" s="16">
        <v>1980</v>
      </c>
      <c r="H380" s="16"/>
      <c r="I380" s="19">
        <v>4</v>
      </c>
      <c r="J380" s="16"/>
      <c r="K380" s="16" t="s">
        <v>13</v>
      </c>
      <c r="L380" s="44">
        <f t="shared" si="26"/>
        <v>2010</v>
      </c>
      <c r="M380" s="45"/>
      <c r="N380" s="46">
        <f t="shared" si="27"/>
        <v>2040</v>
      </c>
      <c r="O380" s="46"/>
      <c r="P380" s="47"/>
      <c r="Q380" s="48"/>
      <c r="R380" s="49">
        <f t="shared" si="28"/>
        <v>140</v>
      </c>
      <c r="S380" s="2">
        <v>1</v>
      </c>
      <c r="T380" s="2"/>
    </row>
    <row r="381" spans="1:22">
      <c r="A381">
        <v>391</v>
      </c>
      <c r="B381" s="16">
        <v>376</v>
      </c>
      <c r="C381" s="16">
        <v>42</v>
      </c>
      <c r="D381" s="16" t="s">
        <v>311</v>
      </c>
      <c r="E381" s="16" t="s">
        <v>47</v>
      </c>
      <c r="F381" s="16" t="s">
        <v>42</v>
      </c>
      <c r="G381" s="16">
        <v>1980</v>
      </c>
      <c r="H381" s="16"/>
      <c r="I381" s="19">
        <v>6</v>
      </c>
      <c r="J381" s="16"/>
      <c r="K381" s="16" t="s">
        <v>13</v>
      </c>
      <c r="L381" s="44">
        <f t="shared" si="26"/>
        <v>2010</v>
      </c>
      <c r="M381" s="45"/>
      <c r="N381" s="46">
        <f t="shared" si="27"/>
        <v>2040</v>
      </c>
      <c r="O381" s="46"/>
      <c r="P381" s="47"/>
      <c r="Q381" s="48"/>
      <c r="R381" s="49">
        <f t="shared" si="28"/>
        <v>210</v>
      </c>
      <c r="S381" s="2">
        <v>1</v>
      </c>
      <c r="T381" s="2"/>
    </row>
    <row r="382" spans="1:22">
      <c r="A382">
        <v>370</v>
      </c>
      <c r="B382" s="16">
        <v>355</v>
      </c>
      <c r="C382" s="16">
        <v>42</v>
      </c>
      <c r="D382" s="16" t="s">
        <v>161</v>
      </c>
      <c r="E382" s="16" t="s">
        <v>1</v>
      </c>
      <c r="F382" s="16" t="s">
        <v>147</v>
      </c>
      <c r="G382" s="16">
        <v>1984</v>
      </c>
      <c r="H382" s="16" t="s">
        <v>3</v>
      </c>
      <c r="I382" s="19">
        <v>4738.91</v>
      </c>
      <c r="J382" s="16">
        <v>7</v>
      </c>
      <c r="K382" s="16" t="s">
        <v>72</v>
      </c>
      <c r="L382" s="44">
        <f t="shared" si="26"/>
        <v>2014</v>
      </c>
      <c r="M382" s="45"/>
      <c r="N382" s="46">
        <f t="shared" si="27"/>
        <v>2044</v>
      </c>
      <c r="O382" s="46"/>
      <c r="P382" s="47"/>
      <c r="Q382" s="48"/>
      <c r="R382" s="49">
        <f t="shared" si="28"/>
        <v>165861.85</v>
      </c>
      <c r="S382" s="2">
        <v>1</v>
      </c>
      <c r="T382" s="2" t="s">
        <v>616</v>
      </c>
      <c r="U382" s="6">
        <f>SUM(Q382:Q427)</f>
        <v>369002.83659000008</v>
      </c>
      <c r="V382" s="6">
        <f>SUM(R382:R427)</f>
        <v>1114839.9187100008</v>
      </c>
    </row>
    <row r="383" spans="1:22">
      <c r="A383">
        <v>371</v>
      </c>
      <c r="B383" s="16">
        <v>356</v>
      </c>
      <c r="C383" s="16">
        <v>42</v>
      </c>
      <c r="D383" s="16" t="s">
        <v>162</v>
      </c>
      <c r="E383" s="16" t="s">
        <v>560</v>
      </c>
      <c r="F383" s="16"/>
      <c r="G383" s="16">
        <v>1984</v>
      </c>
      <c r="H383" s="16" t="s">
        <v>562</v>
      </c>
      <c r="I383" s="19">
        <v>5659.47</v>
      </c>
      <c r="J383" s="16"/>
      <c r="K383" s="16" t="s">
        <v>72</v>
      </c>
      <c r="L383" s="44">
        <f t="shared" si="26"/>
        <v>2014</v>
      </c>
      <c r="M383" s="45"/>
      <c r="N383" s="46">
        <f t="shared" si="27"/>
        <v>2044</v>
      </c>
      <c r="O383" s="46"/>
      <c r="P383" s="47"/>
      <c r="Q383" s="48"/>
      <c r="R383" s="49">
        <f t="shared" si="28"/>
        <v>198081.45</v>
      </c>
      <c r="S383" s="2">
        <v>1</v>
      </c>
      <c r="T383" s="53">
        <f>SUM(I382:I427)</f>
        <v>45398.439999999995</v>
      </c>
      <c r="U383" s="6">
        <f>SUM(U382:V382)</f>
        <v>1483842.7553000008</v>
      </c>
    </row>
    <row r="384" spans="1:22">
      <c r="A384">
        <v>415</v>
      </c>
      <c r="B384" s="16">
        <v>400</v>
      </c>
      <c r="C384" s="16">
        <v>42</v>
      </c>
      <c r="D384" s="16" t="s">
        <v>311</v>
      </c>
      <c r="E384" s="16" t="s">
        <v>47</v>
      </c>
      <c r="F384" s="16" t="s">
        <v>33</v>
      </c>
      <c r="G384" s="16">
        <v>1985</v>
      </c>
      <c r="H384" s="16"/>
      <c r="I384" s="19">
        <v>4.3600000000000003</v>
      </c>
      <c r="J384" s="16"/>
      <c r="K384" s="16" t="s">
        <v>13</v>
      </c>
      <c r="L384" s="50">
        <f t="shared" si="26"/>
        <v>2015</v>
      </c>
      <c r="M384" s="45"/>
      <c r="N384" s="46">
        <f t="shared" si="27"/>
        <v>2045</v>
      </c>
      <c r="O384" s="46"/>
      <c r="P384" s="47"/>
      <c r="Q384" s="48">
        <f t="shared" ref="Q384:Q418" si="29">I384*M$6</f>
        <v>65.400000000000006</v>
      </c>
      <c r="R384" s="49">
        <f t="shared" si="28"/>
        <v>152.60000000000002</v>
      </c>
      <c r="S384" s="2">
        <v>1</v>
      </c>
      <c r="T384" s="2"/>
    </row>
    <row r="385" spans="1:34">
      <c r="A385">
        <v>374</v>
      </c>
      <c r="B385" s="16">
        <v>359</v>
      </c>
      <c r="C385" s="16">
        <v>42</v>
      </c>
      <c r="D385" s="16" t="s">
        <v>167</v>
      </c>
      <c r="E385" s="16" t="s">
        <v>47</v>
      </c>
      <c r="F385" s="16" t="s">
        <v>120</v>
      </c>
      <c r="G385" s="16">
        <v>1987</v>
      </c>
      <c r="H385" s="16" t="s">
        <v>3</v>
      </c>
      <c r="I385" s="19">
        <v>3664.15</v>
      </c>
      <c r="J385" s="16">
        <v>4</v>
      </c>
      <c r="K385" s="16" t="s">
        <v>4</v>
      </c>
      <c r="L385" s="50">
        <f t="shared" si="26"/>
        <v>2017</v>
      </c>
      <c r="M385" s="45"/>
      <c r="N385" s="46">
        <f t="shared" si="27"/>
        <v>2047</v>
      </c>
      <c r="O385" s="46"/>
      <c r="P385" s="47"/>
      <c r="Q385" s="48">
        <f t="shared" si="29"/>
        <v>54962.25</v>
      </c>
      <c r="R385" s="49">
        <f t="shared" si="28"/>
        <v>128245.25</v>
      </c>
      <c r="S385" s="2">
        <v>1</v>
      </c>
      <c r="T385" s="2"/>
    </row>
    <row r="386" spans="1:34">
      <c r="A386">
        <v>375</v>
      </c>
      <c r="B386" s="16">
        <v>360</v>
      </c>
      <c r="C386" s="16">
        <v>42</v>
      </c>
      <c r="D386" s="16" t="s">
        <v>167</v>
      </c>
      <c r="E386" s="16" t="s">
        <v>47</v>
      </c>
      <c r="F386" s="16" t="s">
        <v>168</v>
      </c>
      <c r="G386" s="16">
        <v>1987</v>
      </c>
      <c r="H386" s="16" t="s">
        <v>3</v>
      </c>
      <c r="I386" s="19">
        <v>1264.18</v>
      </c>
      <c r="J386" s="16">
        <v>2</v>
      </c>
      <c r="K386" s="16" t="s">
        <v>10</v>
      </c>
      <c r="L386" s="50">
        <f t="shared" si="26"/>
        <v>2017</v>
      </c>
      <c r="M386" s="45"/>
      <c r="N386" s="46">
        <f t="shared" si="27"/>
        <v>2047</v>
      </c>
      <c r="O386" s="46"/>
      <c r="P386" s="47"/>
      <c r="Q386" s="48">
        <f t="shared" si="29"/>
        <v>18962.7</v>
      </c>
      <c r="R386" s="49">
        <f t="shared" si="28"/>
        <v>44246.3</v>
      </c>
      <c r="S386" s="2">
        <v>1</v>
      </c>
      <c r="T386" s="53">
        <f>SUM(I381:I382)</f>
        <v>4744.91</v>
      </c>
    </row>
    <row r="387" spans="1:34">
      <c r="A387">
        <v>376</v>
      </c>
      <c r="B387" s="16">
        <v>361</v>
      </c>
      <c r="C387" s="16">
        <v>42</v>
      </c>
      <c r="D387" s="16" t="s">
        <v>167</v>
      </c>
      <c r="E387" s="16" t="s">
        <v>47</v>
      </c>
      <c r="F387" s="16" t="s">
        <v>9</v>
      </c>
      <c r="G387" s="16">
        <v>1987</v>
      </c>
      <c r="H387" s="16" t="s">
        <v>3</v>
      </c>
      <c r="I387" s="19">
        <v>1214.2</v>
      </c>
      <c r="J387" s="16">
        <v>2</v>
      </c>
      <c r="K387" s="16" t="s">
        <v>4</v>
      </c>
      <c r="L387" s="50">
        <f t="shared" si="26"/>
        <v>2017</v>
      </c>
      <c r="M387" s="45"/>
      <c r="N387" s="46">
        <f t="shared" si="27"/>
        <v>2047</v>
      </c>
      <c r="O387" s="46"/>
      <c r="P387" s="47"/>
      <c r="Q387" s="48">
        <f t="shared" si="29"/>
        <v>18213</v>
      </c>
      <c r="R387" s="49">
        <f t="shared" si="28"/>
        <v>42497</v>
      </c>
      <c r="S387" s="2">
        <v>1</v>
      </c>
      <c r="T387" s="53">
        <f>SUM(I385:I398)</f>
        <v>9513.67</v>
      </c>
    </row>
    <row r="388" spans="1:34">
      <c r="A388">
        <v>377</v>
      </c>
      <c r="B388" s="16">
        <v>362</v>
      </c>
      <c r="C388" s="16">
        <v>42</v>
      </c>
      <c r="D388" s="16" t="s">
        <v>167</v>
      </c>
      <c r="E388" s="16" t="s">
        <v>47</v>
      </c>
      <c r="F388" s="16" t="s">
        <v>169</v>
      </c>
      <c r="G388" s="16">
        <v>1987</v>
      </c>
      <c r="H388" s="16" t="s">
        <v>3</v>
      </c>
      <c r="I388" s="19">
        <v>686.84</v>
      </c>
      <c r="J388" s="16">
        <v>2</v>
      </c>
      <c r="K388" s="16" t="s">
        <v>4</v>
      </c>
      <c r="L388" s="50">
        <f t="shared" si="26"/>
        <v>2017</v>
      </c>
      <c r="M388" s="45"/>
      <c r="N388" s="46">
        <f t="shared" si="27"/>
        <v>2047</v>
      </c>
      <c r="O388" s="46"/>
      <c r="P388" s="47"/>
      <c r="Q388" s="48">
        <f t="shared" si="29"/>
        <v>10302.6</v>
      </c>
      <c r="R388" s="49">
        <f t="shared" si="28"/>
        <v>24039.4</v>
      </c>
      <c r="S388" s="2">
        <v>1</v>
      </c>
      <c r="T388" s="2"/>
    </row>
    <row r="389" spans="1:34">
      <c r="A389">
        <v>378</v>
      </c>
      <c r="B389" s="16">
        <v>363</v>
      </c>
      <c r="C389" s="16">
        <v>42</v>
      </c>
      <c r="D389" s="16" t="s">
        <v>167</v>
      </c>
      <c r="E389" s="16" t="s">
        <v>47</v>
      </c>
      <c r="F389" s="16" t="s">
        <v>170</v>
      </c>
      <c r="G389" s="16">
        <v>1987</v>
      </c>
      <c r="H389" s="16" t="s">
        <v>3</v>
      </c>
      <c r="I389" s="19">
        <v>686.84</v>
      </c>
      <c r="J389" s="16">
        <v>2</v>
      </c>
      <c r="K389" s="16" t="s">
        <v>4</v>
      </c>
      <c r="L389" s="50">
        <f t="shared" si="26"/>
        <v>2017</v>
      </c>
      <c r="M389" s="45"/>
      <c r="N389" s="46">
        <f t="shared" si="27"/>
        <v>2047</v>
      </c>
      <c r="O389" s="46"/>
      <c r="P389" s="47"/>
      <c r="Q389" s="48">
        <f t="shared" si="29"/>
        <v>10302.6</v>
      </c>
      <c r="R389" s="49">
        <f t="shared" si="28"/>
        <v>24039.4</v>
      </c>
      <c r="S389" s="2">
        <v>1</v>
      </c>
      <c r="T389" s="2"/>
    </row>
    <row r="390" spans="1:34">
      <c r="A390">
        <v>379</v>
      </c>
      <c r="B390" s="16">
        <v>364</v>
      </c>
      <c r="C390" s="16">
        <v>42</v>
      </c>
      <c r="D390" s="16" t="s">
        <v>167</v>
      </c>
      <c r="E390" s="16" t="s">
        <v>47</v>
      </c>
      <c r="F390" s="16" t="s">
        <v>171</v>
      </c>
      <c r="G390" s="16">
        <v>1987</v>
      </c>
      <c r="H390" s="16" t="s">
        <v>3</v>
      </c>
      <c r="I390" s="19">
        <v>686.84</v>
      </c>
      <c r="J390" s="16">
        <v>2</v>
      </c>
      <c r="K390" s="16" t="s">
        <v>4</v>
      </c>
      <c r="L390" s="50">
        <f t="shared" si="26"/>
        <v>2017</v>
      </c>
      <c r="M390" s="45"/>
      <c r="N390" s="46">
        <f t="shared" si="27"/>
        <v>2047</v>
      </c>
      <c r="O390" s="46"/>
      <c r="P390" s="47"/>
      <c r="Q390" s="48">
        <f t="shared" si="29"/>
        <v>10302.6</v>
      </c>
      <c r="R390" s="49">
        <f t="shared" si="28"/>
        <v>24039.4</v>
      </c>
      <c r="S390" s="2">
        <v>1</v>
      </c>
      <c r="T390" s="2"/>
    </row>
    <row r="391" spans="1:34">
      <c r="A391">
        <v>380</v>
      </c>
      <c r="B391" s="16">
        <v>365</v>
      </c>
      <c r="C391" s="16">
        <v>42</v>
      </c>
      <c r="D391" s="16" t="s">
        <v>167</v>
      </c>
      <c r="E391" s="16" t="s">
        <v>47</v>
      </c>
      <c r="F391" s="16" t="s">
        <v>172</v>
      </c>
      <c r="G391" s="16">
        <v>1987</v>
      </c>
      <c r="H391" s="16" t="s">
        <v>3</v>
      </c>
      <c r="I391" s="19">
        <v>686.84</v>
      </c>
      <c r="J391" s="16">
        <v>2</v>
      </c>
      <c r="K391" s="16" t="s">
        <v>4</v>
      </c>
      <c r="L391" s="50">
        <f t="shared" si="26"/>
        <v>2017</v>
      </c>
      <c r="M391" s="45"/>
      <c r="N391" s="46">
        <f t="shared" si="27"/>
        <v>2047</v>
      </c>
      <c r="O391" s="46"/>
      <c r="P391" s="47"/>
      <c r="Q391" s="48">
        <f t="shared" si="29"/>
        <v>10302.6</v>
      </c>
      <c r="R391" s="49">
        <f t="shared" si="28"/>
        <v>24039.4</v>
      </c>
      <c r="S391" s="2">
        <v>1</v>
      </c>
      <c r="T391" s="2"/>
    </row>
    <row r="392" spans="1:34">
      <c r="A392">
        <v>381</v>
      </c>
      <c r="B392" s="16">
        <v>366</v>
      </c>
      <c r="C392" s="16">
        <v>42</v>
      </c>
      <c r="D392" s="16" t="s">
        <v>167</v>
      </c>
      <c r="E392" s="16" t="s">
        <v>47</v>
      </c>
      <c r="F392" s="16" t="s">
        <v>173</v>
      </c>
      <c r="G392" s="16">
        <v>1987</v>
      </c>
      <c r="H392" s="16"/>
      <c r="I392" s="19">
        <v>218.7</v>
      </c>
      <c r="J392" s="16"/>
      <c r="K392" s="16" t="s">
        <v>13</v>
      </c>
      <c r="L392" s="50">
        <f t="shared" si="26"/>
        <v>2017</v>
      </c>
      <c r="M392" s="45"/>
      <c r="N392" s="46">
        <f t="shared" si="27"/>
        <v>2047</v>
      </c>
      <c r="O392" s="46"/>
      <c r="P392" s="47"/>
      <c r="Q392" s="48">
        <f t="shared" si="29"/>
        <v>3280.5</v>
      </c>
      <c r="R392" s="49">
        <f t="shared" si="28"/>
        <v>7654.5</v>
      </c>
      <c r="S392" s="2">
        <v>1</v>
      </c>
      <c r="T392" s="2"/>
    </row>
    <row r="393" spans="1:34">
      <c r="A393">
        <v>382</v>
      </c>
      <c r="B393" s="16">
        <v>367</v>
      </c>
      <c r="C393" s="16">
        <v>42</v>
      </c>
      <c r="D393" s="16" t="s">
        <v>167</v>
      </c>
      <c r="E393" s="16" t="s">
        <v>47</v>
      </c>
      <c r="F393" s="16" t="s">
        <v>33</v>
      </c>
      <c r="G393" s="16">
        <v>1987</v>
      </c>
      <c r="H393" s="16"/>
      <c r="I393" s="19">
        <v>62.24</v>
      </c>
      <c r="J393" s="16"/>
      <c r="K393" s="16" t="s">
        <v>13</v>
      </c>
      <c r="L393" s="50">
        <f t="shared" si="26"/>
        <v>2017</v>
      </c>
      <c r="M393" s="45"/>
      <c r="N393" s="46">
        <f t="shared" si="27"/>
        <v>2047</v>
      </c>
      <c r="O393" s="46"/>
      <c r="P393" s="47"/>
      <c r="Q393" s="48">
        <f t="shared" si="29"/>
        <v>933.6</v>
      </c>
      <c r="R393" s="49">
        <f t="shared" si="28"/>
        <v>2178.4</v>
      </c>
      <c r="S393" s="2">
        <v>1</v>
      </c>
      <c r="T393" s="2"/>
    </row>
    <row r="394" spans="1:34">
      <c r="A394">
        <v>383</v>
      </c>
      <c r="B394" s="16">
        <v>368</v>
      </c>
      <c r="C394" s="16">
        <v>42</v>
      </c>
      <c r="D394" s="16" t="s">
        <v>167</v>
      </c>
      <c r="E394" s="16" t="s">
        <v>47</v>
      </c>
      <c r="F394" s="16" t="s">
        <v>33</v>
      </c>
      <c r="G394" s="16">
        <v>1987</v>
      </c>
      <c r="H394" s="16"/>
      <c r="I394" s="19">
        <v>25.72</v>
      </c>
      <c r="J394" s="16"/>
      <c r="K394" s="16" t="s">
        <v>4</v>
      </c>
      <c r="L394" s="50">
        <f t="shared" si="26"/>
        <v>2017</v>
      </c>
      <c r="M394" s="45"/>
      <c r="N394" s="46">
        <f t="shared" si="27"/>
        <v>2047</v>
      </c>
      <c r="O394" s="46"/>
      <c r="P394" s="47"/>
      <c r="Q394" s="48">
        <f t="shared" si="29"/>
        <v>385.79999999999995</v>
      </c>
      <c r="R394" s="49">
        <f t="shared" si="28"/>
        <v>900.19999999999993</v>
      </c>
      <c r="S394" s="2">
        <v>1</v>
      </c>
      <c r="T394" s="2"/>
    </row>
    <row r="395" spans="1:34">
      <c r="A395">
        <v>384</v>
      </c>
      <c r="B395" s="16">
        <v>369</v>
      </c>
      <c r="C395" s="16">
        <v>42</v>
      </c>
      <c r="D395" s="16" t="s">
        <v>167</v>
      </c>
      <c r="E395" s="16" t="s">
        <v>47</v>
      </c>
      <c r="F395" s="16" t="s">
        <v>34</v>
      </c>
      <c r="G395" s="16">
        <v>1987</v>
      </c>
      <c r="H395" s="16"/>
      <c r="I395" s="19">
        <v>54.52</v>
      </c>
      <c r="J395" s="16"/>
      <c r="K395" s="16" t="s">
        <v>4</v>
      </c>
      <c r="L395" s="50">
        <f t="shared" si="26"/>
        <v>2017</v>
      </c>
      <c r="M395" s="45"/>
      <c r="N395" s="46">
        <f t="shared" si="27"/>
        <v>2047</v>
      </c>
      <c r="O395" s="46"/>
      <c r="P395" s="47"/>
      <c r="Q395" s="48">
        <f t="shared" si="29"/>
        <v>817.80000000000007</v>
      </c>
      <c r="R395" s="49">
        <f t="shared" si="28"/>
        <v>1908.2</v>
      </c>
      <c r="S395" s="2">
        <v>1</v>
      </c>
      <c r="T395" s="2"/>
    </row>
    <row r="396" spans="1:34">
      <c r="A396">
        <v>392</v>
      </c>
      <c r="B396" s="16">
        <v>377</v>
      </c>
      <c r="C396" s="16">
        <v>42</v>
      </c>
      <c r="D396" s="16" t="s">
        <v>311</v>
      </c>
      <c r="E396" s="16" t="s">
        <v>47</v>
      </c>
      <c r="F396" s="16" t="s">
        <v>120</v>
      </c>
      <c r="G396" s="16">
        <v>1988</v>
      </c>
      <c r="H396" s="16"/>
      <c r="I396" s="19">
        <v>109.29</v>
      </c>
      <c r="J396" s="16"/>
      <c r="K396" s="16" t="s">
        <v>13</v>
      </c>
      <c r="L396" s="50">
        <f t="shared" si="26"/>
        <v>2018</v>
      </c>
      <c r="M396" s="45"/>
      <c r="N396" s="46">
        <f t="shared" si="27"/>
        <v>2048</v>
      </c>
      <c r="O396" s="46"/>
      <c r="P396" s="47"/>
      <c r="Q396" s="48">
        <f t="shared" si="29"/>
        <v>1639.3500000000001</v>
      </c>
      <c r="R396" s="49">
        <f t="shared" si="28"/>
        <v>3825.15</v>
      </c>
      <c r="S396" s="2">
        <v>1</v>
      </c>
      <c r="T396" s="2"/>
    </row>
    <row r="397" spans="1:34">
      <c r="A397">
        <v>393</v>
      </c>
      <c r="B397" s="16">
        <v>378</v>
      </c>
      <c r="C397" s="16">
        <v>42</v>
      </c>
      <c r="D397" s="16" t="s">
        <v>311</v>
      </c>
      <c r="E397" s="16" t="s">
        <v>47</v>
      </c>
      <c r="F397" s="16" t="s">
        <v>312</v>
      </c>
      <c r="G397" s="16">
        <v>1988</v>
      </c>
      <c r="H397" s="16"/>
      <c r="I397" s="19">
        <v>87.6</v>
      </c>
      <c r="J397" s="16"/>
      <c r="K397" s="16" t="s">
        <v>13</v>
      </c>
      <c r="L397" s="50">
        <f t="shared" si="26"/>
        <v>2018</v>
      </c>
      <c r="M397" s="45"/>
      <c r="N397" s="46">
        <f t="shared" si="27"/>
        <v>2048</v>
      </c>
      <c r="O397" s="46"/>
      <c r="P397" s="47"/>
      <c r="Q397" s="48">
        <f t="shared" si="29"/>
        <v>1314</v>
      </c>
      <c r="R397" s="49">
        <f t="shared" si="28"/>
        <v>3066</v>
      </c>
      <c r="S397" s="2">
        <v>1</v>
      </c>
      <c r="T397" s="2"/>
    </row>
    <row r="398" spans="1:34">
      <c r="A398">
        <v>394</v>
      </c>
      <c r="B398" s="16">
        <v>379</v>
      </c>
      <c r="C398" s="16">
        <v>42</v>
      </c>
      <c r="D398" s="16" t="s">
        <v>311</v>
      </c>
      <c r="E398" s="16" t="s">
        <v>47</v>
      </c>
      <c r="F398" s="16" t="s">
        <v>313</v>
      </c>
      <c r="G398" s="16">
        <v>1988</v>
      </c>
      <c r="H398" s="16"/>
      <c r="I398" s="19">
        <v>65.709999999999994</v>
      </c>
      <c r="J398" s="16"/>
      <c r="K398" s="16" t="s">
        <v>13</v>
      </c>
      <c r="L398" s="50">
        <f t="shared" si="26"/>
        <v>2018</v>
      </c>
      <c r="M398" s="45"/>
      <c r="N398" s="46">
        <f t="shared" si="27"/>
        <v>2048</v>
      </c>
      <c r="O398" s="46"/>
      <c r="P398" s="47"/>
      <c r="Q398" s="48">
        <f t="shared" si="29"/>
        <v>985.64999999999986</v>
      </c>
      <c r="R398" s="49">
        <f t="shared" si="28"/>
        <v>2299.85</v>
      </c>
      <c r="S398" s="2">
        <v>1</v>
      </c>
      <c r="T398" s="2"/>
    </row>
    <row r="399" spans="1:34">
      <c r="A399">
        <v>395</v>
      </c>
      <c r="B399" s="16">
        <v>380</v>
      </c>
      <c r="C399" s="16">
        <v>42</v>
      </c>
      <c r="D399" s="16" t="s">
        <v>311</v>
      </c>
      <c r="E399" s="16" t="s">
        <v>47</v>
      </c>
      <c r="F399" s="16" t="s">
        <v>314</v>
      </c>
      <c r="G399" s="16">
        <v>1988</v>
      </c>
      <c r="H399" s="16"/>
      <c r="I399" s="19">
        <v>20.68</v>
      </c>
      <c r="J399" s="16"/>
      <c r="K399" s="16" t="s">
        <v>13</v>
      </c>
      <c r="L399" s="50">
        <f t="shared" si="26"/>
        <v>2018</v>
      </c>
      <c r="M399" s="45"/>
      <c r="N399" s="46">
        <f t="shared" si="27"/>
        <v>2048</v>
      </c>
      <c r="O399" s="46"/>
      <c r="P399" s="47"/>
      <c r="Q399" s="48">
        <f t="shared" si="29"/>
        <v>310.2</v>
      </c>
      <c r="R399" s="49">
        <f t="shared" si="28"/>
        <v>723.8</v>
      </c>
      <c r="S399" s="2">
        <v>1</v>
      </c>
      <c r="T399" s="2"/>
    </row>
    <row r="400" spans="1:34">
      <c r="A400">
        <v>396</v>
      </c>
      <c r="B400" s="16">
        <v>381</v>
      </c>
      <c r="C400" s="16">
        <v>42</v>
      </c>
      <c r="D400" s="16" t="s">
        <v>311</v>
      </c>
      <c r="E400" s="16" t="s">
        <v>47</v>
      </c>
      <c r="F400" s="16" t="s">
        <v>315</v>
      </c>
      <c r="G400" s="16">
        <v>1988</v>
      </c>
      <c r="H400" s="16"/>
      <c r="I400" s="19">
        <v>28.98</v>
      </c>
      <c r="J400" s="16"/>
      <c r="K400" s="16" t="s">
        <v>13</v>
      </c>
      <c r="L400" s="50">
        <f t="shared" si="26"/>
        <v>2018</v>
      </c>
      <c r="M400" s="45"/>
      <c r="N400" s="46">
        <f t="shared" si="27"/>
        <v>2048</v>
      </c>
      <c r="O400" s="46"/>
      <c r="P400" s="47"/>
      <c r="Q400" s="48">
        <f t="shared" si="29"/>
        <v>434.7</v>
      </c>
      <c r="R400" s="49">
        <f t="shared" si="28"/>
        <v>1014.3000000000001</v>
      </c>
      <c r="S400" s="2">
        <v>1</v>
      </c>
      <c r="T400" s="4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8">
      <c r="A401">
        <v>397</v>
      </c>
      <c r="B401" s="16">
        <v>382</v>
      </c>
      <c r="C401" s="16">
        <v>42</v>
      </c>
      <c r="D401" s="16" t="s">
        <v>311</v>
      </c>
      <c r="E401" s="16" t="s">
        <v>47</v>
      </c>
      <c r="F401" s="16" t="s">
        <v>316</v>
      </c>
      <c r="G401" s="16">
        <v>1988</v>
      </c>
      <c r="H401" s="16"/>
      <c r="I401" s="19">
        <v>16.48</v>
      </c>
      <c r="J401" s="16"/>
      <c r="K401" s="16" t="s">
        <v>13</v>
      </c>
      <c r="L401" s="50">
        <f t="shared" si="26"/>
        <v>2018</v>
      </c>
      <c r="M401" s="45"/>
      <c r="N401" s="46">
        <f t="shared" si="27"/>
        <v>2048</v>
      </c>
      <c r="O401" s="46"/>
      <c r="P401" s="47"/>
      <c r="Q401" s="48">
        <f t="shared" si="29"/>
        <v>247.20000000000002</v>
      </c>
      <c r="R401" s="49">
        <f t="shared" si="28"/>
        <v>576.80000000000007</v>
      </c>
      <c r="S401" s="2">
        <v>1</v>
      </c>
      <c r="T401" s="4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8">
      <c r="A402">
        <v>398</v>
      </c>
      <c r="B402" s="16">
        <v>383</v>
      </c>
      <c r="C402" s="16">
        <v>42</v>
      </c>
      <c r="D402" s="16" t="s">
        <v>311</v>
      </c>
      <c r="E402" s="16" t="s">
        <v>47</v>
      </c>
      <c r="F402" s="16" t="s">
        <v>317</v>
      </c>
      <c r="G402" s="16">
        <v>1988</v>
      </c>
      <c r="H402" s="16"/>
      <c r="I402" s="19">
        <v>28.98</v>
      </c>
      <c r="J402" s="16"/>
      <c r="K402" s="16" t="s">
        <v>13</v>
      </c>
      <c r="L402" s="50">
        <f t="shared" si="26"/>
        <v>2018</v>
      </c>
      <c r="M402" s="45"/>
      <c r="N402" s="46">
        <f t="shared" si="27"/>
        <v>2048</v>
      </c>
      <c r="O402" s="46"/>
      <c r="P402" s="47"/>
      <c r="Q402" s="48">
        <f t="shared" si="29"/>
        <v>434.7</v>
      </c>
      <c r="R402" s="49">
        <f t="shared" si="28"/>
        <v>1014.3000000000001</v>
      </c>
      <c r="S402" s="2">
        <v>1</v>
      </c>
      <c r="T402" s="2"/>
    </row>
    <row r="403" spans="1:38">
      <c r="A403">
        <v>399</v>
      </c>
      <c r="B403" s="16">
        <v>384</v>
      </c>
      <c r="C403" s="16">
        <v>42</v>
      </c>
      <c r="D403" s="16" t="s">
        <v>311</v>
      </c>
      <c r="E403" s="16" t="s">
        <v>47</v>
      </c>
      <c r="F403" s="16" t="s">
        <v>318</v>
      </c>
      <c r="G403" s="16">
        <v>1988</v>
      </c>
      <c r="H403" s="16"/>
      <c r="I403" s="19">
        <v>28.98</v>
      </c>
      <c r="J403" s="16"/>
      <c r="K403" s="16" t="s">
        <v>13</v>
      </c>
      <c r="L403" s="50">
        <f t="shared" si="26"/>
        <v>2018</v>
      </c>
      <c r="M403" s="45"/>
      <c r="N403" s="46">
        <f t="shared" si="27"/>
        <v>2048</v>
      </c>
      <c r="O403" s="46"/>
      <c r="P403" s="47"/>
      <c r="Q403" s="48">
        <f t="shared" si="29"/>
        <v>434.7</v>
      </c>
      <c r="R403" s="49">
        <f t="shared" si="28"/>
        <v>1014.3000000000001</v>
      </c>
      <c r="S403" s="2">
        <v>1</v>
      </c>
      <c r="T403" s="2"/>
    </row>
    <row r="404" spans="1:38">
      <c r="A404">
        <v>400</v>
      </c>
      <c r="B404" s="16">
        <v>385</v>
      </c>
      <c r="C404" s="16">
        <v>42</v>
      </c>
      <c r="D404" s="16" t="s">
        <v>311</v>
      </c>
      <c r="E404" s="16" t="s">
        <v>47</v>
      </c>
      <c r="F404" s="16" t="s">
        <v>319</v>
      </c>
      <c r="G404" s="16">
        <v>1988</v>
      </c>
      <c r="H404" s="16"/>
      <c r="I404" s="19">
        <v>28.98</v>
      </c>
      <c r="J404" s="16"/>
      <c r="K404" s="16" t="s">
        <v>13</v>
      </c>
      <c r="L404" s="50">
        <f t="shared" si="26"/>
        <v>2018</v>
      </c>
      <c r="M404" s="45"/>
      <c r="N404" s="46">
        <f t="shared" si="27"/>
        <v>2048</v>
      </c>
      <c r="O404" s="46"/>
      <c r="P404" s="47"/>
      <c r="Q404" s="48">
        <f t="shared" si="29"/>
        <v>434.7</v>
      </c>
      <c r="R404" s="49">
        <f t="shared" si="28"/>
        <v>1014.3000000000001</v>
      </c>
      <c r="S404" s="2">
        <v>1</v>
      </c>
      <c r="T404" s="2"/>
    </row>
    <row r="405" spans="1:38" s="3" customFormat="1">
      <c r="A405">
        <v>401</v>
      </c>
      <c r="B405" s="16">
        <v>386</v>
      </c>
      <c r="C405" s="16">
        <v>42</v>
      </c>
      <c r="D405" s="16" t="s">
        <v>311</v>
      </c>
      <c r="E405" s="16" t="s">
        <v>47</v>
      </c>
      <c r="F405" s="16" t="s">
        <v>320</v>
      </c>
      <c r="G405" s="16">
        <v>1988</v>
      </c>
      <c r="H405" s="16"/>
      <c r="I405" s="19">
        <v>16.48</v>
      </c>
      <c r="J405" s="16"/>
      <c r="K405" s="16" t="s">
        <v>13</v>
      </c>
      <c r="L405" s="50">
        <f t="shared" si="26"/>
        <v>2018</v>
      </c>
      <c r="M405" s="45"/>
      <c r="N405" s="46">
        <f t="shared" si="27"/>
        <v>2048</v>
      </c>
      <c r="O405" s="46"/>
      <c r="P405" s="47"/>
      <c r="Q405" s="48">
        <f t="shared" si="29"/>
        <v>247.20000000000002</v>
      </c>
      <c r="R405" s="49">
        <f t="shared" si="28"/>
        <v>576.80000000000007</v>
      </c>
      <c r="S405" s="2">
        <v>1</v>
      </c>
      <c r="T405" s="2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1:38" s="3" customFormat="1">
      <c r="A406">
        <v>402</v>
      </c>
      <c r="B406" s="16">
        <v>387</v>
      </c>
      <c r="C406" s="16">
        <v>42</v>
      </c>
      <c r="D406" s="16" t="s">
        <v>311</v>
      </c>
      <c r="E406" s="16" t="s">
        <v>47</v>
      </c>
      <c r="F406" s="16" t="s">
        <v>321</v>
      </c>
      <c r="G406" s="16">
        <v>1988</v>
      </c>
      <c r="H406" s="16"/>
      <c r="I406" s="19">
        <v>28.98</v>
      </c>
      <c r="J406" s="16"/>
      <c r="K406" s="16" t="s">
        <v>13</v>
      </c>
      <c r="L406" s="50">
        <f t="shared" si="26"/>
        <v>2018</v>
      </c>
      <c r="M406" s="45"/>
      <c r="N406" s="46">
        <f t="shared" si="27"/>
        <v>2048</v>
      </c>
      <c r="O406" s="46"/>
      <c r="P406" s="47"/>
      <c r="Q406" s="48">
        <f t="shared" si="29"/>
        <v>434.7</v>
      </c>
      <c r="R406" s="49">
        <f t="shared" si="28"/>
        <v>1014.3000000000001</v>
      </c>
      <c r="S406" s="2">
        <v>1</v>
      </c>
      <c r="T406" s="2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</row>
    <row r="407" spans="1:38">
      <c r="A407">
        <v>403</v>
      </c>
      <c r="B407" s="16">
        <v>388</v>
      </c>
      <c r="C407" s="16">
        <v>42</v>
      </c>
      <c r="D407" s="16" t="s">
        <v>311</v>
      </c>
      <c r="E407" s="16" t="s">
        <v>47</v>
      </c>
      <c r="F407" s="16" t="s">
        <v>322</v>
      </c>
      <c r="G407" s="16">
        <v>1988</v>
      </c>
      <c r="H407" s="16"/>
      <c r="I407" s="19">
        <v>28.98</v>
      </c>
      <c r="J407" s="16"/>
      <c r="K407" s="16" t="s">
        <v>13</v>
      </c>
      <c r="L407" s="50">
        <f t="shared" si="26"/>
        <v>2018</v>
      </c>
      <c r="M407" s="45"/>
      <c r="N407" s="46">
        <f t="shared" si="27"/>
        <v>2048</v>
      </c>
      <c r="O407" s="46"/>
      <c r="P407" s="47"/>
      <c r="Q407" s="48">
        <f t="shared" si="29"/>
        <v>434.7</v>
      </c>
      <c r="R407" s="49">
        <f t="shared" si="28"/>
        <v>1014.3000000000001</v>
      </c>
      <c r="S407" s="2">
        <v>1</v>
      </c>
      <c r="T407" s="2"/>
    </row>
    <row r="408" spans="1:38">
      <c r="A408">
        <v>404</v>
      </c>
      <c r="B408" s="16">
        <v>389</v>
      </c>
      <c r="C408" s="16">
        <v>42</v>
      </c>
      <c r="D408" s="16" t="s">
        <v>311</v>
      </c>
      <c r="E408" s="16" t="s">
        <v>47</v>
      </c>
      <c r="F408" s="16" t="s">
        <v>323</v>
      </c>
      <c r="G408" s="16">
        <v>1988</v>
      </c>
      <c r="H408" s="16"/>
      <c r="I408" s="19">
        <v>28.98</v>
      </c>
      <c r="J408" s="16"/>
      <c r="K408" s="16" t="s">
        <v>13</v>
      </c>
      <c r="L408" s="50">
        <f t="shared" si="26"/>
        <v>2018</v>
      </c>
      <c r="M408" s="45"/>
      <c r="N408" s="46">
        <f t="shared" si="27"/>
        <v>2048</v>
      </c>
      <c r="O408" s="46"/>
      <c r="P408" s="47"/>
      <c r="Q408" s="48">
        <f t="shared" si="29"/>
        <v>434.7</v>
      </c>
      <c r="R408" s="49">
        <f t="shared" si="28"/>
        <v>1014.3000000000001</v>
      </c>
      <c r="S408" s="2">
        <v>1</v>
      </c>
      <c r="T408" s="2"/>
    </row>
    <row r="409" spans="1:38">
      <c r="A409">
        <v>405</v>
      </c>
      <c r="B409" s="16">
        <v>390</v>
      </c>
      <c r="C409" s="16">
        <v>42</v>
      </c>
      <c r="D409" s="16" t="s">
        <v>311</v>
      </c>
      <c r="E409" s="16" t="s">
        <v>47</v>
      </c>
      <c r="F409" s="16" t="s">
        <v>324</v>
      </c>
      <c r="G409" s="16">
        <v>1988</v>
      </c>
      <c r="H409" s="16"/>
      <c r="I409" s="19">
        <v>28.98</v>
      </c>
      <c r="J409" s="16"/>
      <c r="K409" s="16" t="s">
        <v>13</v>
      </c>
      <c r="L409" s="50">
        <f t="shared" ref="L409:L472" si="30">G409+30</f>
        <v>2018</v>
      </c>
      <c r="M409" s="45"/>
      <c r="N409" s="46">
        <f t="shared" ref="N409:N472" si="31">G409+60</f>
        <v>2048</v>
      </c>
      <c r="O409" s="46"/>
      <c r="P409" s="47"/>
      <c r="Q409" s="48">
        <f t="shared" si="29"/>
        <v>434.7</v>
      </c>
      <c r="R409" s="49">
        <f t="shared" si="28"/>
        <v>1014.3000000000001</v>
      </c>
      <c r="S409" s="2">
        <v>1</v>
      </c>
      <c r="T409" s="2"/>
    </row>
    <row r="410" spans="1:38">
      <c r="A410">
        <v>406</v>
      </c>
      <c r="B410" s="16">
        <v>391</v>
      </c>
      <c r="C410" s="16">
        <v>42</v>
      </c>
      <c r="D410" s="16" t="s">
        <v>311</v>
      </c>
      <c r="E410" s="16" t="s">
        <v>47</v>
      </c>
      <c r="F410" s="16" t="s">
        <v>325</v>
      </c>
      <c r="G410" s="16">
        <v>1988</v>
      </c>
      <c r="H410" s="16"/>
      <c r="I410" s="19">
        <v>16.47</v>
      </c>
      <c r="J410" s="16"/>
      <c r="K410" s="16" t="s">
        <v>13</v>
      </c>
      <c r="L410" s="50">
        <f t="shared" si="30"/>
        <v>2018</v>
      </c>
      <c r="M410" s="45"/>
      <c r="N410" s="46">
        <f t="shared" si="31"/>
        <v>2048</v>
      </c>
      <c r="O410" s="46"/>
      <c r="P410" s="47"/>
      <c r="Q410" s="48">
        <f t="shared" si="29"/>
        <v>247.04999999999998</v>
      </c>
      <c r="R410" s="49">
        <f t="shared" si="28"/>
        <v>576.44999999999993</v>
      </c>
      <c r="S410" s="2">
        <v>1</v>
      </c>
      <c r="T410" s="2"/>
    </row>
    <row r="411" spans="1:38">
      <c r="A411">
        <v>407</v>
      </c>
      <c r="B411" s="16">
        <v>392</v>
      </c>
      <c r="C411" s="16">
        <v>42</v>
      </c>
      <c r="D411" s="16" t="s">
        <v>311</v>
      </c>
      <c r="E411" s="16" t="s">
        <v>47</v>
      </c>
      <c r="F411" s="16" t="s">
        <v>326</v>
      </c>
      <c r="G411" s="16">
        <v>1988</v>
      </c>
      <c r="H411" s="16"/>
      <c r="I411" s="19">
        <v>16.47</v>
      </c>
      <c r="J411" s="16"/>
      <c r="K411" s="16" t="s">
        <v>13</v>
      </c>
      <c r="L411" s="50">
        <f t="shared" si="30"/>
        <v>2018</v>
      </c>
      <c r="M411" s="45"/>
      <c r="N411" s="46">
        <f t="shared" si="31"/>
        <v>2048</v>
      </c>
      <c r="O411" s="46"/>
      <c r="P411" s="47"/>
      <c r="Q411" s="48">
        <f t="shared" si="29"/>
        <v>247.04999999999998</v>
      </c>
      <c r="R411" s="49">
        <f t="shared" si="28"/>
        <v>576.44999999999993</v>
      </c>
      <c r="S411" s="2">
        <v>1</v>
      </c>
      <c r="T411" s="2"/>
    </row>
    <row r="412" spans="1:38">
      <c r="A412">
        <v>408</v>
      </c>
      <c r="B412" s="16">
        <v>393</v>
      </c>
      <c r="C412" s="16">
        <v>42</v>
      </c>
      <c r="D412" s="16" t="s">
        <v>311</v>
      </c>
      <c r="E412" s="16" t="s">
        <v>47</v>
      </c>
      <c r="F412" s="16" t="s">
        <v>327</v>
      </c>
      <c r="G412" s="16">
        <v>1988</v>
      </c>
      <c r="H412" s="16"/>
      <c r="I412" s="19">
        <v>28.98</v>
      </c>
      <c r="J412" s="16"/>
      <c r="K412" s="16" t="s">
        <v>13</v>
      </c>
      <c r="L412" s="50">
        <f t="shared" si="30"/>
        <v>2018</v>
      </c>
      <c r="M412" s="45"/>
      <c r="N412" s="46">
        <f t="shared" si="31"/>
        <v>2048</v>
      </c>
      <c r="O412" s="46"/>
      <c r="P412" s="47"/>
      <c r="Q412" s="48">
        <f t="shared" si="29"/>
        <v>434.7</v>
      </c>
      <c r="R412" s="49">
        <f t="shared" si="28"/>
        <v>1014.3000000000001</v>
      </c>
      <c r="S412" s="2">
        <v>1</v>
      </c>
      <c r="T412" s="2"/>
    </row>
    <row r="413" spans="1:38">
      <c r="A413">
        <v>409</v>
      </c>
      <c r="B413" s="16">
        <v>394</v>
      </c>
      <c r="C413" s="16">
        <v>42</v>
      </c>
      <c r="D413" s="16" t="s">
        <v>311</v>
      </c>
      <c r="E413" s="16" t="s">
        <v>47</v>
      </c>
      <c r="F413" s="16" t="s">
        <v>328</v>
      </c>
      <c r="G413" s="16">
        <v>1988</v>
      </c>
      <c r="H413" s="16"/>
      <c r="I413" s="19">
        <v>28.98</v>
      </c>
      <c r="J413" s="16"/>
      <c r="K413" s="16" t="s">
        <v>13</v>
      </c>
      <c r="L413" s="50">
        <f t="shared" si="30"/>
        <v>2018</v>
      </c>
      <c r="M413" s="45"/>
      <c r="N413" s="46">
        <f t="shared" si="31"/>
        <v>2048</v>
      </c>
      <c r="O413" s="46"/>
      <c r="P413" s="47"/>
      <c r="Q413" s="48">
        <f t="shared" si="29"/>
        <v>434.7</v>
      </c>
      <c r="R413" s="49">
        <f t="shared" si="28"/>
        <v>1014.3000000000001</v>
      </c>
      <c r="S413" s="2">
        <v>1</v>
      </c>
      <c r="T413" s="2"/>
    </row>
    <row r="414" spans="1:38">
      <c r="A414">
        <v>410</v>
      </c>
      <c r="B414" s="16">
        <v>395</v>
      </c>
      <c r="C414" s="16">
        <v>42</v>
      </c>
      <c r="D414" s="16" t="s">
        <v>311</v>
      </c>
      <c r="E414" s="16" t="s">
        <v>47</v>
      </c>
      <c r="F414" s="16" t="s">
        <v>329</v>
      </c>
      <c r="G414" s="16">
        <v>1988</v>
      </c>
      <c r="H414" s="16"/>
      <c r="I414" s="19">
        <v>28.98</v>
      </c>
      <c r="J414" s="16"/>
      <c r="K414" s="16" t="s">
        <v>13</v>
      </c>
      <c r="L414" s="50">
        <f t="shared" si="30"/>
        <v>2018</v>
      </c>
      <c r="M414" s="45"/>
      <c r="N414" s="46">
        <f t="shared" si="31"/>
        <v>2048</v>
      </c>
      <c r="O414" s="46"/>
      <c r="P414" s="47"/>
      <c r="Q414" s="48">
        <f t="shared" si="29"/>
        <v>434.7</v>
      </c>
      <c r="R414" s="49">
        <f t="shared" si="28"/>
        <v>1014.3000000000001</v>
      </c>
      <c r="S414" s="2">
        <v>1</v>
      </c>
      <c r="T414" s="2"/>
    </row>
    <row r="415" spans="1:38">
      <c r="A415">
        <v>411</v>
      </c>
      <c r="B415" s="16">
        <v>396</v>
      </c>
      <c r="C415" s="16">
        <v>42</v>
      </c>
      <c r="D415" s="16" t="s">
        <v>311</v>
      </c>
      <c r="E415" s="16" t="s">
        <v>47</v>
      </c>
      <c r="F415" s="16" t="s">
        <v>330</v>
      </c>
      <c r="G415" s="16">
        <v>1988</v>
      </c>
      <c r="H415" s="16"/>
      <c r="I415" s="19">
        <v>28.98</v>
      </c>
      <c r="J415" s="16"/>
      <c r="K415" s="16" t="s">
        <v>13</v>
      </c>
      <c r="L415" s="50">
        <f t="shared" si="30"/>
        <v>2018</v>
      </c>
      <c r="M415" s="45"/>
      <c r="N415" s="46">
        <f t="shared" si="31"/>
        <v>2048</v>
      </c>
      <c r="O415" s="46"/>
      <c r="P415" s="47"/>
      <c r="Q415" s="48">
        <f t="shared" si="29"/>
        <v>434.7</v>
      </c>
      <c r="R415" s="49">
        <f t="shared" si="28"/>
        <v>1014.3000000000001</v>
      </c>
      <c r="S415" s="2">
        <v>1</v>
      </c>
      <c r="T415" s="2"/>
    </row>
    <row r="416" spans="1:38">
      <c r="A416">
        <v>412</v>
      </c>
      <c r="B416" s="16">
        <v>397</v>
      </c>
      <c r="C416" s="16">
        <v>42</v>
      </c>
      <c r="D416" s="16" t="s">
        <v>311</v>
      </c>
      <c r="E416" s="16" t="s">
        <v>47</v>
      </c>
      <c r="F416" s="16" t="s">
        <v>331</v>
      </c>
      <c r="G416" s="16">
        <v>1988</v>
      </c>
      <c r="H416" s="16"/>
      <c r="I416" s="19">
        <v>28.98</v>
      </c>
      <c r="J416" s="16"/>
      <c r="K416" s="16" t="s">
        <v>13</v>
      </c>
      <c r="L416" s="50">
        <f t="shared" si="30"/>
        <v>2018</v>
      </c>
      <c r="M416" s="45"/>
      <c r="N416" s="46">
        <f t="shared" si="31"/>
        <v>2048</v>
      </c>
      <c r="O416" s="46"/>
      <c r="P416" s="47"/>
      <c r="Q416" s="48">
        <f t="shared" si="29"/>
        <v>434.7</v>
      </c>
      <c r="R416" s="49">
        <f t="shared" si="28"/>
        <v>1014.3000000000001</v>
      </c>
      <c r="S416" s="2">
        <v>1</v>
      </c>
      <c r="T416" s="2"/>
    </row>
    <row r="417" spans="1:38">
      <c r="A417">
        <v>413</v>
      </c>
      <c r="B417" s="16">
        <v>398</v>
      </c>
      <c r="C417" s="16">
        <v>42</v>
      </c>
      <c r="D417" s="16" t="s">
        <v>311</v>
      </c>
      <c r="E417" s="16" t="s">
        <v>47</v>
      </c>
      <c r="F417" s="16" t="s">
        <v>332</v>
      </c>
      <c r="G417" s="16">
        <v>1988</v>
      </c>
      <c r="H417" s="16"/>
      <c r="I417" s="19">
        <v>28.98</v>
      </c>
      <c r="J417" s="16"/>
      <c r="K417" s="16" t="s">
        <v>13</v>
      </c>
      <c r="L417" s="50">
        <f t="shared" si="30"/>
        <v>2018</v>
      </c>
      <c r="M417" s="45"/>
      <c r="N417" s="46">
        <f t="shared" si="31"/>
        <v>2048</v>
      </c>
      <c r="O417" s="46"/>
      <c r="P417" s="47"/>
      <c r="Q417" s="48">
        <f t="shared" si="29"/>
        <v>434.7</v>
      </c>
      <c r="R417" s="49">
        <f t="shared" si="28"/>
        <v>1014.3000000000001</v>
      </c>
      <c r="S417" s="2">
        <v>1</v>
      </c>
      <c r="T417" s="2"/>
    </row>
    <row r="418" spans="1:38">
      <c r="A418">
        <v>387</v>
      </c>
      <c r="B418" s="16">
        <v>372</v>
      </c>
      <c r="C418" s="16">
        <v>42</v>
      </c>
      <c r="D418" s="16" t="s">
        <v>167</v>
      </c>
      <c r="E418" s="16" t="s">
        <v>47</v>
      </c>
      <c r="F418" s="16" t="s">
        <v>175</v>
      </c>
      <c r="G418" s="16">
        <v>1991</v>
      </c>
      <c r="H418" s="16"/>
      <c r="I418" s="19">
        <v>7.4</v>
      </c>
      <c r="J418" s="16"/>
      <c r="K418" s="16" t="s">
        <v>13</v>
      </c>
      <c r="L418" s="50">
        <f t="shared" si="30"/>
        <v>2021</v>
      </c>
      <c r="M418" s="45"/>
      <c r="N418" s="46">
        <f t="shared" si="31"/>
        <v>2051</v>
      </c>
      <c r="O418" s="46"/>
      <c r="P418" s="47"/>
      <c r="Q418" s="48">
        <f t="shared" si="29"/>
        <v>111</v>
      </c>
      <c r="R418" s="49">
        <f t="shared" si="28"/>
        <v>259</v>
      </c>
      <c r="S418" s="2">
        <v>1</v>
      </c>
      <c r="T418" s="2"/>
    </row>
    <row r="419" spans="1:38">
      <c r="A419">
        <v>372</v>
      </c>
      <c r="B419" s="16">
        <v>357</v>
      </c>
      <c r="C419" s="16">
        <v>42</v>
      </c>
      <c r="D419" s="16" t="s">
        <v>163</v>
      </c>
      <c r="E419" s="16" t="s">
        <v>1</v>
      </c>
      <c r="F419" s="16" t="s">
        <v>164</v>
      </c>
      <c r="G419" s="16">
        <v>1993</v>
      </c>
      <c r="H419" s="16" t="s">
        <v>3</v>
      </c>
      <c r="I419" s="19">
        <v>19148.21</v>
      </c>
      <c r="J419" s="16">
        <v>10</v>
      </c>
      <c r="K419" s="16" t="s">
        <v>72</v>
      </c>
      <c r="L419" s="50">
        <f t="shared" si="30"/>
        <v>2023</v>
      </c>
      <c r="M419" s="45"/>
      <c r="N419" s="46">
        <f t="shared" si="31"/>
        <v>2053</v>
      </c>
      <c r="O419" s="46"/>
      <c r="P419" s="47"/>
      <c r="Q419" s="48">
        <f>I419*M$6*M$14</f>
        <v>131720.53658999997</v>
      </c>
      <c r="R419" s="49">
        <f>I419*M$14*M$7</f>
        <v>307347.91871</v>
      </c>
      <c r="S419" s="2">
        <v>1</v>
      </c>
      <c r="T419" s="2"/>
    </row>
    <row r="420" spans="1:38">
      <c r="A420">
        <v>385</v>
      </c>
      <c r="B420" s="16">
        <v>370</v>
      </c>
      <c r="C420" s="16">
        <v>42</v>
      </c>
      <c r="D420" s="16" t="s">
        <v>167</v>
      </c>
      <c r="E420" s="16" t="s">
        <v>47</v>
      </c>
      <c r="F420" s="16" t="s">
        <v>174</v>
      </c>
      <c r="G420" s="16">
        <v>1993</v>
      </c>
      <c r="H420" s="16" t="s">
        <v>3</v>
      </c>
      <c r="I420" s="19">
        <v>2578.7399999999998</v>
      </c>
      <c r="J420" s="16">
        <v>4</v>
      </c>
      <c r="K420" s="16" t="s">
        <v>4</v>
      </c>
      <c r="L420" s="50">
        <f t="shared" si="30"/>
        <v>2023</v>
      </c>
      <c r="M420" s="45"/>
      <c r="N420" s="46">
        <f t="shared" si="31"/>
        <v>2053</v>
      </c>
      <c r="O420" s="46"/>
      <c r="P420" s="47"/>
      <c r="Q420" s="48">
        <f>I420*M$6</f>
        <v>38681.1</v>
      </c>
      <c r="R420" s="49">
        <f>I420*M$12*M$7</f>
        <v>90255.9</v>
      </c>
      <c r="S420" s="2">
        <v>1</v>
      </c>
      <c r="T420" s="2"/>
    </row>
    <row r="421" spans="1:38">
      <c r="A421">
        <v>386</v>
      </c>
      <c r="B421" s="16">
        <v>371</v>
      </c>
      <c r="C421" s="16">
        <v>42</v>
      </c>
      <c r="D421" s="16" t="s">
        <v>167</v>
      </c>
      <c r="E421" s="16" t="s">
        <v>47</v>
      </c>
      <c r="F421" s="16" t="s">
        <v>34</v>
      </c>
      <c r="G421" s="16">
        <v>1993</v>
      </c>
      <c r="H421" s="16"/>
      <c r="I421" s="19">
        <v>19.32</v>
      </c>
      <c r="J421" s="16"/>
      <c r="K421" s="16" t="s">
        <v>4</v>
      </c>
      <c r="L421" s="50">
        <f t="shared" si="30"/>
        <v>2023</v>
      </c>
      <c r="M421" s="45"/>
      <c r="N421" s="46">
        <f t="shared" si="31"/>
        <v>2053</v>
      </c>
      <c r="O421" s="46"/>
      <c r="P421" s="47"/>
      <c r="Q421" s="48">
        <f>I421*M$6</f>
        <v>289.8</v>
      </c>
      <c r="R421" s="49">
        <f>I421*M$12*M$7</f>
        <v>676.2</v>
      </c>
      <c r="S421" s="2">
        <v>1</v>
      </c>
      <c r="T421" s="2"/>
    </row>
    <row r="422" spans="1:38">
      <c r="A422">
        <v>373</v>
      </c>
      <c r="B422" s="16">
        <v>358</v>
      </c>
      <c r="C422" s="16">
        <v>42</v>
      </c>
      <c r="D422" s="16" t="s">
        <v>165</v>
      </c>
      <c r="E422" s="16" t="s">
        <v>55</v>
      </c>
      <c r="F422" s="16" t="s">
        <v>166</v>
      </c>
      <c r="G422" s="16">
        <v>1995</v>
      </c>
      <c r="H422" s="16"/>
      <c r="I422" s="19">
        <v>688.27</v>
      </c>
      <c r="J422" s="16"/>
      <c r="K422" s="16" t="s">
        <v>10</v>
      </c>
      <c r="L422" s="50">
        <f t="shared" si="30"/>
        <v>2025</v>
      </c>
      <c r="M422" s="45"/>
      <c r="N422" s="51">
        <f t="shared" si="31"/>
        <v>2055</v>
      </c>
      <c r="O422" s="46"/>
      <c r="P422" s="47"/>
      <c r="Q422" s="48">
        <f>I422*M$6</f>
        <v>10324.049999999999</v>
      </c>
      <c r="R422" s="49"/>
      <c r="S422" s="2">
        <v>1</v>
      </c>
      <c r="T422" s="2"/>
    </row>
    <row r="423" spans="1:38">
      <c r="A423">
        <v>414</v>
      </c>
      <c r="B423" s="16">
        <v>399</v>
      </c>
      <c r="C423" s="16">
        <v>42</v>
      </c>
      <c r="D423" s="16" t="s">
        <v>311</v>
      </c>
      <c r="E423" s="16" t="s">
        <v>47</v>
      </c>
      <c r="F423" s="16" t="s">
        <v>173</v>
      </c>
      <c r="G423" s="16">
        <v>1995</v>
      </c>
      <c r="H423" s="16"/>
      <c r="I423" s="19">
        <v>19.87</v>
      </c>
      <c r="J423" s="16"/>
      <c r="K423" s="16" t="s">
        <v>13</v>
      </c>
      <c r="L423" s="50">
        <f t="shared" si="30"/>
        <v>2025</v>
      </c>
      <c r="M423" s="45"/>
      <c r="N423" s="51">
        <f t="shared" si="31"/>
        <v>2055</v>
      </c>
      <c r="O423" s="46"/>
      <c r="P423" s="47"/>
      <c r="Q423" s="48">
        <f>I423*M$6</f>
        <v>298.05</v>
      </c>
      <c r="R423" s="49"/>
      <c r="S423" s="2">
        <v>1</v>
      </c>
      <c r="T423" s="2"/>
    </row>
    <row r="424" spans="1:38">
      <c r="A424">
        <v>388</v>
      </c>
      <c r="B424" s="16">
        <v>373</v>
      </c>
      <c r="C424" s="16">
        <v>42</v>
      </c>
      <c r="D424" s="16" t="s">
        <v>176</v>
      </c>
      <c r="E424" s="16" t="s">
        <v>51</v>
      </c>
      <c r="F424" s="16" t="s">
        <v>177</v>
      </c>
      <c r="G424" s="16">
        <v>2003</v>
      </c>
      <c r="H424" s="16" t="s">
        <v>3</v>
      </c>
      <c r="I424" s="19">
        <v>2470.89</v>
      </c>
      <c r="J424" s="16">
        <v>3</v>
      </c>
      <c r="K424" s="16" t="s">
        <v>4</v>
      </c>
      <c r="L424" s="50">
        <f t="shared" si="30"/>
        <v>2033</v>
      </c>
      <c r="M424" s="45"/>
      <c r="N424" s="51">
        <f t="shared" si="31"/>
        <v>2063</v>
      </c>
      <c r="O424" s="46"/>
      <c r="P424" s="47"/>
      <c r="Q424" s="48">
        <f>I424*M$6</f>
        <v>37063.35</v>
      </c>
      <c r="R424" s="49"/>
      <c r="S424" s="2">
        <v>1</v>
      </c>
      <c r="T424" s="2"/>
    </row>
    <row r="425" spans="1:38">
      <c r="A425">
        <v>416</v>
      </c>
      <c r="B425" s="16">
        <v>401</v>
      </c>
      <c r="C425" s="16">
        <v>43</v>
      </c>
      <c r="D425" s="16" t="s">
        <v>181</v>
      </c>
      <c r="E425" s="16" t="s">
        <v>47</v>
      </c>
      <c r="F425" s="16" t="s">
        <v>182</v>
      </c>
      <c r="G425" s="16">
        <v>1962</v>
      </c>
      <c r="H425" s="16"/>
      <c r="I425" s="19">
        <v>24</v>
      </c>
      <c r="J425" s="16"/>
      <c r="K425" s="16" t="s">
        <v>4</v>
      </c>
      <c r="L425" s="44">
        <f t="shared" si="30"/>
        <v>1992</v>
      </c>
      <c r="M425" s="45"/>
      <c r="N425" s="46">
        <f t="shared" si="31"/>
        <v>2022</v>
      </c>
      <c r="O425" s="46">
        <f>N425+30</f>
        <v>2052</v>
      </c>
      <c r="P425" s="47"/>
      <c r="Q425" s="48">
        <f>I425*M$6*M$12</f>
        <v>360</v>
      </c>
      <c r="R425" s="49">
        <f t="shared" ref="R425:R456" si="32">I425*M$12*M$7</f>
        <v>840</v>
      </c>
      <c r="S425" s="2">
        <v>1</v>
      </c>
      <c r="T425" s="2"/>
    </row>
    <row r="426" spans="1:38">
      <c r="A426">
        <v>417</v>
      </c>
      <c r="B426" s="16">
        <v>402</v>
      </c>
      <c r="C426" s="16">
        <v>43</v>
      </c>
      <c r="D426" s="16" t="s">
        <v>183</v>
      </c>
      <c r="E426" s="16" t="s">
        <v>44</v>
      </c>
      <c r="F426" s="16" t="s">
        <v>182</v>
      </c>
      <c r="G426" s="16">
        <v>1969</v>
      </c>
      <c r="H426" s="16"/>
      <c r="I426" s="19">
        <v>9</v>
      </c>
      <c r="J426" s="16"/>
      <c r="K426" s="16" t="s">
        <v>4</v>
      </c>
      <c r="L426" s="44">
        <f t="shared" si="30"/>
        <v>1999</v>
      </c>
      <c r="M426" s="45"/>
      <c r="N426" s="46">
        <f t="shared" si="31"/>
        <v>2029</v>
      </c>
      <c r="O426" s="46"/>
      <c r="P426" s="47"/>
      <c r="Q426" s="48"/>
      <c r="R426" s="49">
        <f t="shared" si="32"/>
        <v>315</v>
      </c>
      <c r="S426" s="2">
        <v>1</v>
      </c>
      <c r="T426" s="2"/>
    </row>
    <row r="427" spans="1:38">
      <c r="A427">
        <v>505</v>
      </c>
      <c r="B427" s="16">
        <v>490</v>
      </c>
      <c r="C427" s="16">
        <v>43</v>
      </c>
      <c r="D427" s="16" t="s">
        <v>237</v>
      </c>
      <c r="E427" s="16" t="s">
        <v>40</v>
      </c>
      <c r="F427" s="16" t="s">
        <v>186</v>
      </c>
      <c r="G427" s="16">
        <v>1974</v>
      </c>
      <c r="H427" s="16"/>
      <c r="I427" s="19">
        <v>24.03</v>
      </c>
      <c r="J427" s="16"/>
      <c r="K427" s="16" t="s">
        <v>13</v>
      </c>
      <c r="L427" s="44">
        <f t="shared" si="30"/>
        <v>2004</v>
      </c>
      <c r="M427" s="45"/>
      <c r="N427" s="46">
        <f t="shared" si="31"/>
        <v>2034</v>
      </c>
      <c r="O427" s="46"/>
      <c r="P427" s="47"/>
      <c r="Q427" s="48"/>
      <c r="R427" s="49">
        <f t="shared" si="32"/>
        <v>841.05000000000007</v>
      </c>
      <c r="S427" s="2">
        <v>1</v>
      </c>
      <c r="T427" s="2"/>
    </row>
    <row r="428" spans="1:38">
      <c r="A428">
        <v>461</v>
      </c>
      <c r="B428" s="16">
        <v>446</v>
      </c>
      <c r="C428" s="16">
        <v>43</v>
      </c>
      <c r="D428" s="16" t="s">
        <v>212</v>
      </c>
      <c r="E428" s="16" t="s">
        <v>28</v>
      </c>
      <c r="F428" s="16" t="s">
        <v>186</v>
      </c>
      <c r="G428" s="16">
        <v>1975</v>
      </c>
      <c r="H428" s="16"/>
      <c r="I428" s="19">
        <v>16.809999999999999</v>
      </c>
      <c r="J428" s="16"/>
      <c r="K428" s="16" t="s">
        <v>13</v>
      </c>
      <c r="L428" s="44">
        <f t="shared" si="30"/>
        <v>2005</v>
      </c>
      <c r="M428" s="45"/>
      <c r="N428" s="46">
        <f t="shared" si="31"/>
        <v>2035</v>
      </c>
      <c r="O428" s="46"/>
      <c r="P428" s="47"/>
      <c r="Q428" s="48"/>
      <c r="R428" s="49">
        <f t="shared" si="32"/>
        <v>588.34999999999991</v>
      </c>
      <c r="S428" s="2">
        <v>1</v>
      </c>
      <c r="T428" s="2"/>
      <c r="AL428" s="4"/>
    </row>
    <row r="429" spans="1:38">
      <c r="A429">
        <v>462</v>
      </c>
      <c r="B429" s="16">
        <v>447</v>
      </c>
      <c r="C429" s="16">
        <v>43</v>
      </c>
      <c r="D429" s="16" t="s">
        <v>212</v>
      </c>
      <c r="E429" s="16" t="s">
        <v>28</v>
      </c>
      <c r="F429" s="16" t="s">
        <v>185</v>
      </c>
      <c r="G429" s="16">
        <v>1975</v>
      </c>
      <c r="H429" s="16"/>
      <c r="I429" s="19">
        <v>65.28</v>
      </c>
      <c r="J429" s="16"/>
      <c r="K429" s="16" t="s">
        <v>10</v>
      </c>
      <c r="L429" s="44">
        <f t="shared" si="30"/>
        <v>2005</v>
      </c>
      <c r="M429" s="45"/>
      <c r="N429" s="46">
        <f t="shared" si="31"/>
        <v>2035</v>
      </c>
      <c r="O429" s="46"/>
      <c r="P429" s="47"/>
      <c r="Q429" s="48"/>
      <c r="R429" s="49">
        <f t="shared" si="32"/>
        <v>2284.8000000000002</v>
      </c>
      <c r="S429" s="2">
        <v>1</v>
      </c>
      <c r="T429" s="2"/>
    </row>
    <row r="430" spans="1:38">
      <c r="A430">
        <v>418</v>
      </c>
      <c r="B430" s="16">
        <v>403</v>
      </c>
      <c r="C430" s="16">
        <v>43</v>
      </c>
      <c r="D430" s="16" t="s">
        <v>184</v>
      </c>
      <c r="E430" s="16" t="s">
        <v>31</v>
      </c>
      <c r="F430" s="16" t="s">
        <v>149</v>
      </c>
      <c r="G430" s="16">
        <v>1977</v>
      </c>
      <c r="H430" s="16"/>
      <c r="I430" s="19">
        <v>42.7</v>
      </c>
      <c r="J430" s="16"/>
      <c r="K430" s="16" t="s">
        <v>4</v>
      </c>
      <c r="L430" s="44">
        <f t="shared" si="30"/>
        <v>2007</v>
      </c>
      <c r="M430" s="45"/>
      <c r="N430" s="46">
        <f t="shared" si="31"/>
        <v>2037</v>
      </c>
      <c r="O430" s="46"/>
      <c r="P430" s="47"/>
      <c r="Q430" s="48"/>
      <c r="R430" s="49">
        <f t="shared" si="32"/>
        <v>1494.5</v>
      </c>
      <c r="S430" s="2">
        <v>1</v>
      </c>
      <c r="T430" s="2"/>
    </row>
    <row r="431" spans="1:38">
      <c r="A431">
        <v>419</v>
      </c>
      <c r="B431" s="16">
        <v>404</v>
      </c>
      <c r="C431" s="16">
        <v>43</v>
      </c>
      <c r="D431" s="16" t="s">
        <v>184</v>
      </c>
      <c r="E431" s="16" t="s">
        <v>31</v>
      </c>
      <c r="F431" s="16" t="s">
        <v>185</v>
      </c>
      <c r="G431" s="16">
        <v>1977</v>
      </c>
      <c r="H431" s="16"/>
      <c r="I431" s="19">
        <v>48</v>
      </c>
      <c r="J431" s="16"/>
      <c r="K431" s="16" t="s">
        <v>10</v>
      </c>
      <c r="L431" s="44">
        <f t="shared" si="30"/>
        <v>2007</v>
      </c>
      <c r="M431" s="45"/>
      <c r="N431" s="46">
        <f t="shared" si="31"/>
        <v>2037</v>
      </c>
      <c r="O431" s="46"/>
      <c r="P431" s="47"/>
      <c r="Q431" s="48"/>
      <c r="R431" s="49">
        <f t="shared" si="32"/>
        <v>1680</v>
      </c>
      <c r="S431" s="2">
        <v>1</v>
      </c>
      <c r="T431" s="2"/>
    </row>
    <row r="432" spans="1:38">
      <c r="A432">
        <v>420</v>
      </c>
      <c r="B432" s="16">
        <v>405</v>
      </c>
      <c r="C432" s="16">
        <v>43</v>
      </c>
      <c r="D432" s="16" t="s">
        <v>184</v>
      </c>
      <c r="E432" s="16" t="s">
        <v>31</v>
      </c>
      <c r="F432" s="16" t="s">
        <v>186</v>
      </c>
      <c r="G432" s="16">
        <v>1977</v>
      </c>
      <c r="H432" s="16"/>
      <c r="I432" s="19">
        <v>9</v>
      </c>
      <c r="J432" s="16"/>
      <c r="K432" s="16" t="s">
        <v>25</v>
      </c>
      <c r="L432" s="44">
        <f t="shared" si="30"/>
        <v>2007</v>
      </c>
      <c r="M432" s="45"/>
      <c r="N432" s="46">
        <f t="shared" si="31"/>
        <v>2037</v>
      </c>
      <c r="O432" s="46"/>
      <c r="P432" s="47"/>
      <c r="Q432" s="48"/>
      <c r="R432" s="49">
        <f t="shared" si="32"/>
        <v>315</v>
      </c>
      <c r="S432" s="2">
        <v>1</v>
      </c>
      <c r="T432" s="2"/>
    </row>
    <row r="433" spans="1:38">
      <c r="A433">
        <v>506</v>
      </c>
      <c r="B433" s="16">
        <v>491</v>
      </c>
      <c r="C433" s="16">
        <v>43</v>
      </c>
      <c r="D433" s="16" t="s">
        <v>238</v>
      </c>
      <c r="E433" s="16" t="s">
        <v>40</v>
      </c>
      <c r="F433" s="16" t="s">
        <v>186</v>
      </c>
      <c r="G433" s="16">
        <v>1977</v>
      </c>
      <c r="H433" s="16"/>
      <c r="I433" s="19">
        <v>9</v>
      </c>
      <c r="J433" s="16"/>
      <c r="K433" s="16" t="s">
        <v>10</v>
      </c>
      <c r="L433" s="44">
        <f t="shared" si="30"/>
        <v>2007</v>
      </c>
      <c r="M433" s="45"/>
      <c r="N433" s="46">
        <f t="shared" si="31"/>
        <v>2037</v>
      </c>
      <c r="O433" s="46"/>
      <c r="P433" s="47"/>
      <c r="Q433" s="48"/>
      <c r="R433" s="49">
        <f t="shared" si="32"/>
        <v>315</v>
      </c>
      <c r="S433" s="2">
        <v>1</v>
      </c>
      <c r="T433" s="2"/>
    </row>
    <row r="434" spans="1:38">
      <c r="A434">
        <v>421</v>
      </c>
      <c r="B434" s="16">
        <v>406</v>
      </c>
      <c r="C434" s="16">
        <v>43</v>
      </c>
      <c r="D434" s="16" t="s">
        <v>187</v>
      </c>
      <c r="E434" s="16" t="s">
        <v>44</v>
      </c>
      <c r="F434" s="16" t="s">
        <v>188</v>
      </c>
      <c r="G434" s="16">
        <v>1982</v>
      </c>
      <c r="H434" s="16"/>
      <c r="I434" s="19">
        <v>126</v>
      </c>
      <c r="J434" s="16"/>
      <c r="K434" s="16" t="s">
        <v>10</v>
      </c>
      <c r="L434" s="44">
        <f t="shared" si="30"/>
        <v>2012</v>
      </c>
      <c r="M434" s="45"/>
      <c r="N434" s="46">
        <f t="shared" si="31"/>
        <v>2042</v>
      </c>
      <c r="O434" s="46"/>
      <c r="P434" s="47"/>
      <c r="Q434" s="48"/>
      <c r="R434" s="49">
        <f t="shared" si="32"/>
        <v>4410</v>
      </c>
      <c r="S434" s="2">
        <v>1</v>
      </c>
      <c r="T434" s="2"/>
    </row>
    <row r="435" spans="1:38">
      <c r="A435">
        <v>473</v>
      </c>
      <c r="B435" s="16">
        <v>458</v>
      </c>
      <c r="C435" s="16">
        <v>43</v>
      </c>
      <c r="D435" s="16" t="s">
        <v>219</v>
      </c>
      <c r="E435" s="16" t="s">
        <v>55</v>
      </c>
      <c r="F435" s="16" t="s">
        <v>149</v>
      </c>
      <c r="G435" s="16">
        <v>1982</v>
      </c>
      <c r="H435" s="16"/>
      <c r="I435" s="19">
        <v>12.97</v>
      </c>
      <c r="J435" s="16"/>
      <c r="K435" s="16" t="s">
        <v>13</v>
      </c>
      <c r="L435" s="44">
        <f t="shared" si="30"/>
        <v>2012</v>
      </c>
      <c r="M435" s="45"/>
      <c r="N435" s="46">
        <f t="shared" si="31"/>
        <v>2042</v>
      </c>
      <c r="O435" s="46"/>
      <c r="P435" s="47"/>
      <c r="Q435" s="48"/>
      <c r="R435" s="49">
        <f t="shared" si="32"/>
        <v>453.95000000000005</v>
      </c>
      <c r="S435" s="2">
        <v>1</v>
      </c>
      <c r="T435" s="2"/>
    </row>
    <row r="436" spans="1:38">
      <c r="A436">
        <v>495</v>
      </c>
      <c r="B436" s="16">
        <v>480</v>
      </c>
      <c r="C436" s="16">
        <v>43</v>
      </c>
      <c r="D436" s="16" t="s">
        <v>227</v>
      </c>
      <c r="E436" s="16" t="s">
        <v>1</v>
      </c>
      <c r="F436" s="16" t="s">
        <v>149</v>
      </c>
      <c r="G436" s="16">
        <v>1982</v>
      </c>
      <c r="H436" s="16"/>
      <c r="I436" s="19">
        <v>42</v>
      </c>
      <c r="J436" s="16"/>
      <c r="K436" s="16" t="s">
        <v>4</v>
      </c>
      <c r="L436" s="44">
        <f t="shared" si="30"/>
        <v>2012</v>
      </c>
      <c r="M436" s="45"/>
      <c r="N436" s="46">
        <f t="shared" si="31"/>
        <v>2042</v>
      </c>
      <c r="O436" s="46"/>
      <c r="P436" s="47"/>
      <c r="Q436" s="48"/>
      <c r="R436" s="49">
        <f t="shared" si="32"/>
        <v>1470</v>
      </c>
      <c r="S436" s="2">
        <v>1</v>
      </c>
      <c r="T436" s="2"/>
    </row>
    <row r="437" spans="1:38">
      <c r="A437">
        <v>424</v>
      </c>
      <c r="B437" s="16">
        <v>409</v>
      </c>
      <c r="C437" s="16">
        <v>43</v>
      </c>
      <c r="D437" s="16" t="s">
        <v>190</v>
      </c>
      <c r="E437" s="16" t="s">
        <v>40</v>
      </c>
      <c r="F437" s="16" t="s">
        <v>191</v>
      </c>
      <c r="G437" s="16">
        <v>1983</v>
      </c>
      <c r="H437" s="16"/>
      <c r="I437" s="19">
        <v>45</v>
      </c>
      <c r="J437" s="16"/>
      <c r="K437" s="16" t="s">
        <v>13</v>
      </c>
      <c r="L437" s="44">
        <f t="shared" si="30"/>
        <v>2013</v>
      </c>
      <c r="M437" s="45"/>
      <c r="N437" s="46">
        <f t="shared" si="31"/>
        <v>2043</v>
      </c>
      <c r="O437" s="46"/>
      <c r="P437" s="47"/>
      <c r="Q437" s="48"/>
      <c r="R437" s="49">
        <f t="shared" si="32"/>
        <v>1575</v>
      </c>
      <c r="S437" s="2">
        <v>1</v>
      </c>
      <c r="T437" s="2"/>
      <c r="AL437" s="3"/>
    </row>
    <row r="438" spans="1:38">
      <c r="A438">
        <v>507</v>
      </c>
      <c r="B438" s="16">
        <v>492</v>
      </c>
      <c r="C438" s="16">
        <v>43</v>
      </c>
      <c r="D438" s="16" t="s">
        <v>239</v>
      </c>
      <c r="E438" s="16" t="s">
        <v>31</v>
      </c>
      <c r="F438" s="16" t="s">
        <v>186</v>
      </c>
      <c r="G438" s="16">
        <v>1983</v>
      </c>
      <c r="H438" s="16"/>
      <c r="I438" s="19">
        <v>28.19</v>
      </c>
      <c r="J438" s="16"/>
      <c r="K438" s="16" t="s">
        <v>13</v>
      </c>
      <c r="L438" s="44">
        <f t="shared" si="30"/>
        <v>2013</v>
      </c>
      <c r="M438" s="45"/>
      <c r="N438" s="46">
        <f t="shared" si="31"/>
        <v>2043</v>
      </c>
      <c r="O438" s="46"/>
      <c r="P438" s="47"/>
      <c r="Q438" s="48"/>
      <c r="R438" s="49">
        <f t="shared" si="32"/>
        <v>986.65000000000009</v>
      </c>
      <c r="S438" s="2">
        <v>1</v>
      </c>
      <c r="T438" s="2"/>
    </row>
    <row r="439" spans="1:38">
      <c r="A439">
        <v>508</v>
      </c>
      <c r="B439" s="16">
        <v>493</v>
      </c>
      <c r="C439" s="16">
        <v>43</v>
      </c>
      <c r="D439" s="16" t="s">
        <v>240</v>
      </c>
      <c r="E439" s="16" t="s">
        <v>51</v>
      </c>
      <c r="F439" s="16" t="s">
        <v>186</v>
      </c>
      <c r="G439" s="16">
        <v>1983</v>
      </c>
      <c r="H439" s="16"/>
      <c r="I439" s="19">
        <v>19.36</v>
      </c>
      <c r="J439" s="16"/>
      <c r="K439" s="16" t="s">
        <v>13</v>
      </c>
      <c r="L439" s="44">
        <f t="shared" si="30"/>
        <v>2013</v>
      </c>
      <c r="M439" s="45"/>
      <c r="N439" s="46">
        <f t="shared" si="31"/>
        <v>2043</v>
      </c>
      <c r="O439" s="46"/>
      <c r="P439" s="47"/>
      <c r="Q439" s="48"/>
      <c r="R439" s="49">
        <f t="shared" si="32"/>
        <v>677.6</v>
      </c>
      <c r="S439" s="2">
        <v>1</v>
      </c>
      <c r="T439" s="2"/>
    </row>
    <row r="440" spans="1:38">
      <c r="A440">
        <v>509</v>
      </c>
      <c r="B440" s="16">
        <v>494</v>
      </c>
      <c r="C440" s="16">
        <v>43</v>
      </c>
      <c r="D440" s="16" t="s">
        <v>241</v>
      </c>
      <c r="E440" s="16" t="s">
        <v>51</v>
      </c>
      <c r="F440" s="16" t="s">
        <v>186</v>
      </c>
      <c r="G440" s="16">
        <v>1983</v>
      </c>
      <c r="H440" s="16"/>
      <c r="I440" s="19">
        <v>21.16</v>
      </c>
      <c r="J440" s="16"/>
      <c r="K440" s="16" t="s">
        <v>10</v>
      </c>
      <c r="L440" s="44">
        <f t="shared" si="30"/>
        <v>2013</v>
      </c>
      <c r="M440" s="45"/>
      <c r="N440" s="46">
        <f t="shared" si="31"/>
        <v>2043</v>
      </c>
      <c r="O440" s="46"/>
      <c r="P440" s="47"/>
      <c r="Q440" s="48"/>
      <c r="R440" s="49">
        <f t="shared" si="32"/>
        <v>740.6</v>
      </c>
      <c r="S440" s="2">
        <v>1</v>
      </c>
      <c r="T440" s="2"/>
    </row>
    <row r="441" spans="1:38">
      <c r="A441">
        <v>422</v>
      </c>
      <c r="B441" s="16">
        <v>407</v>
      </c>
      <c r="C441" s="16">
        <v>43</v>
      </c>
      <c r="D441" s="16" t="s">
        <v>187</v>
      </c>
      <c r="E441" s="16" t="s">
        <v>44</v>
      </c>
      <c r="F441" s="16" t="s">
        <v>189</v>
      </c>
      <c r="G441" s="16">
        <v>1985</v>
      </c>
      <c r="H441" s="16"/>
      <c r="I441" s="19">
        <v>9</v>
      </c>
      <c r="J441" s="16"/>
      <c r="K441" s="16" t="s">
        <v>13</v>
      </c>
      <c r="L441" s="50">
        <f t="shared" si="30"/>
        <v>2015</v>
      </c>
      <c r="M441" s="45"/>
      <c r="N441" s="46">
        <f t="shared" si="31"/>
        <v>2045</v>
      </c>
      <c r="O441" s="46"/>
      <c r="P441" s="47"/>
      <c r="Q441" s="48">
        <f t="shared" ref="Q441:Q472" si="33">I441*M$6</f>
        <v>135</v>
      </c>
      <c r="R441" s="49">
        <f t="shared" si="32"/>
        <v>315</v>
      </c>
      <c r="S441" s="2">
        <v>1</v>
      </c>
      <c r="T441" s="2"/>
      <c r="AL441" s="3"/>
    </row>
    <row r="442" spans="1:38">
      <c r="A442">
        <v>425</v>
      </c>
      <c r="B442" s="16">
        <v>410</v>
      </c>
      <c r="C442" s="16">
        <v>43</v>
      </c>
      <c r="D442" s="16" t="s">
        <v>192</v>
      </c>
      <c r="E442" s="16" t="s">
        <v>79</v>
      </c>
      <c r="F442" s="16" t="s">
        <v>120</v>
      </c>
      <c r="G442" s="16">
        <v>1985</v>
      </c>
      <c r="H442" s="16"/>
      <c r="I442" s="19">
        <v>298.42</v>
      </c>
      <c r="J442" s="16"/>
      <c r="K442" s="16" t="s">
        <v>4</v>
      </c>
      <c r="L442" s="50">
        <f t="shared" si="30"/>
        <v>2015</v>
      </c>
      <c r="M442" s="45"/>
      <c r="N442" s="46">
        <f t="shared" si="31"/>
        <v>2045</v>
      </c>
      <c r="O442" s="46"/>
      <c r="P442" s="47"/>
      <c r="Q442" s="48">
        <f t="shared" si="33"/>
        <v>4476.3</v>
      </c>
      <c r="R442" s="49">
        <f t="shared" si="32"/>
        <v>10444.700000000001</v>
      </c>
      <c r="S442" s="2">
        <v>1</v>
      </c>
      <c r="T442" s="2"/>
    </row>
    <row r="443" spans="1:38">
      <c r="A443">
        <v>427</v>
      </c>
      <c r="B443" s="16">
        <v>412</v>
      </c>
      <c r="C443" s="16">
        <v>43</v>
      </c>
      <c r="D443" s="16" t="s">
        <v>192</v>
      </c>
      <c r="E443" s="16" t="s">
        <v>79</v>
      </c>
      <c r="F443" s="16" t="s">
        <v>149</v>
      </c>
      <c r="G443" s="16">
        <v>1985</v>
      </c>
      <c r="H443" s="16"/>
      <c r="I443" s="19">
        <v>42.9</v>
      </c>
      <c r="J443" s="16"/>
      <c r="K443" s="16" t="s">
        <v>4</v>
      </c>
      <c r="L443" s="50">
        <f t="shared" si="30"/>
        <v>2015</v>
      </c>
      <c r="M443" s="45"/>
      <c r="N443" s="46">
        <f t="shared" si="31"/>
        <v>2045</v>
      </c>
      <c r="O443" s="46"/>
      <c r="P443" s="47"/>
      <c r="Q443" s="48">
        <f t="shared" si="33"/>
        <v>643.5</v>
      </c>
      <c r="R443" s="49">
        <f t="shared" si="32"/>
        <v>1501.5</v>
      </c>
      <c r="S443" s="2">
        <v>1</v>
      </c>
      <c r="T443" s="2"/>
    </row>
    <row r="444" spans="1:38">
      <c r="A444">
        <v>429</v>
      </c>
      <c r="B444" s="16">
        <v>414</v>
      </c>
      <c r="C444" s="16">
        <v>43</v>
      </c>
      <c r="D444" s="16" t="s">
        <v>192</v>
      </c>
      <c r="E444" s="16" t="s">
        <v>79</v>
      </c>
      <c r="F444" s="16" t="s">
        <v>193</v>
      </c>
      <c r="G444" s="16">
        <v>1986</v>
      </c>
      <c r="H444" s="16"/>
      <c r="I444" s="19">
        <v>108.3</v>
      </c>
      <c r="J444" s="16"/>
      <c r="K444" s="16" t="s">
        <v>10</v>
      </c>
      <c r="L444" s="50">
        <f t="shared" si="30"/>
        <v>2016</v>
      </c>
      <c r="M444" s="45"/>
      <c r="N444" s="46">
        <f t="shared" si="31"/>
        <v>2046</v>
      </c>
      <c r="O444" s="46"/>
      <c r="P444" s="47"/>
      <c r="Q444" s="48">
        <f t="shared" si="33"/>
        <v>1624.5</v>
      </c>
      <c r="R444" s="49">
        <f t="shared" si="32"/>
        <v>3790.5</v>
      </c>
      <c r="S444" s="2">
        <v>1</v>
      </c>
      <c r="T444" s="2"/>
    </row>
    <row r="445" spans="1:38">
      <c r="A445">
        <v>430</v>
      </c>
      <c r="B445" s="16">
        <v>415</v>
      </c>
      <c r="C445" s="16">
        <v>43</v>
      </c>
      <c r="D445" s="16" t="s">
        <v>192</v>
      </c>
      <c r="E445" s="16" t="s">
        <v>79</v>
      </c>
      <c r="F445" s="16" t="s">
        <v>194</v>
      </c>
      <c r="G445" s="16">
        <v>1986</v>
      </c>
      <c r="H445" s="16"/>
      <c r="I445" s="19">
        <v>64.31</v>
      </c>
      <c r="J445" s="16"/>
      <c r="K445" s="16" t="s">
        <v>4</v>
      </c>
      <c r="L445" s="50">
        <f t="shared" si="30"/>
        <v>2016</v>
      </c>
      <c r="M445" s="45"/>
      <c r="N445" s="46">
        <f t="shared" si="31"/>
        <v>2046</v>
      </c>
      <c r="O445" s="46"/>
      <c r="P445" s="47"/>
      <c r="Q445" s="48">
        <f t="shared" si="33"/>
        <v>964.65000000000009</v>
      </c>
      <c r="R445" s="49">
        <f t="shared" si="32"/>
        <v>2250.85</v>
      </c>
      <c r="S445" s="2">
        <v>1</v>
      </c>
      <c r="T445" s="2"/>
    </row>
    <row r="446" spans="1:38">
      <c r="A446">
        <v>431</v>
      </c>
      <c r="B446" s="16">
        <v>416</v>
      </c>
      <c r="C446" s="16">
        <v>43</v>
      </c>
      <c r="D446" s="16" t="s">
        <v>195</v>
      </c>
      <c r="E446" s="16" t="s">
        <v>47</v>
      </c>
      <c r="F446" s="16" t="s">
        <v>196</v>
      </c>
      <c r="G446" s="16">
        <v>1986</v>
      </c>
      <c r="H446" s="16"/>
      <c r="I446" s="19">
        <v>16</v>
      </c>
      <c r="J446" s="16"/>
      <c r="K446" s="16" t="s">
        <v>13</v>
      </c>
      <c r="L446" s="50">
        <f t="shared" si="30"/>
        <v>2016</v>
      </c>
      <c r="M446" s="45"/>
      <c r="N446" s="46">
        <f t="shared" si="31"/>
        <v>2046</v>
      </c>
      <c r="O446" s="46"/>
      <c r="P446" s="47"/>
      <c r="Q446" s="48">
        <f t="shared" si="33"/>
        <v>240</v>
      </c>
      <c r="R446" s="49">
        <f t="shared" si="32"/>
        <v>560</v>
      </c>
      <c r="S446" s="2">
        <v>1</v>
      </c>
      <c r="T446" s="2"/>
      <c r="AL446" s="3"/>
    </row>
    <row r="447" spans="1:38">
      <c r="A447">
        <v>432</v>
      </c>
      <c r="B447" s="16">
        <v>417</v>
      </c>
      <c r="C447" s="16">
        <v>43</v>
      </c>
      <c r="D447" s="16" t="s">
        <v>195</v>
      </c>
      <c r="E447" s="16" t="s">
        <v>47</v>
      </c>
      <c r="F447" s="16" t="s">
        <v>149</v>
      </c>
      <c r="G447" s="16">
        <v>1986</v>
      </c>
      <c r="H447" s="16"/>
      <c r="I447" s="19">
        <v>10</v>
      </c>
      <c r="J447" s="16"/>
      <c r="K447" s="16" t="s">
        <v>4</v>
      </c>
      <c r="L447" s="50">
        <f t="shared" si="30"/>
        <v>2016</v>
      </c>
      <c r="M447" s="45"/>
      <c r="N447" s="46">
        <f t="shared" si="31"/>
        <v>2046</v>
      </c>
      <c r="O447" s="46"/>
      <c r="P447" s="47"/>
      <c r="Q447" s="48">
        <f t="shared" si="33"/>
        <v>150</v>
      </c>
      <c r="R447" s="49">
        <f t="shared" si="32"/>
        <v>350</v>
      </c>
      <c r="S447" s="2">
        <v>1</v>
      </c>
      <c r="T447" s="2"/>
    </row>
    <row r="448" spans="1:38">
      <c r="A448">
        <v>433</v>
      </c>
      <c r="B448" s="16">
        <v>418</v>
      </c>
      <c r="C448" s="16">
        <v>43</v>
      </c>
      <c r="D448" s="16" t="s">
        <v>195</v>
      </c>
      <c r="E448" s="16" t="s">
        <v>47</v>
      </c>
      <c r="F448" s="16" t="s">
        <v>186</v>
      </c>
      <c r="G448" s="16">
        <v>1986</v>
      </c>
      <c r="H448" s="16"/>
      <c r="I448" s="19">
        <v>16</v>
      </c>
      <c r="J448" s="16"/>
      <c r="K448" s="16" t="s">
        <v>13</v>
      </c>
      <c r="L448" s="50">
        <f t="shared" si="30"/>
        <v>2016</v>
      </c>
      <c r="M448" s="45"/>
      <c r="N448" s="46">
        <f t="shared" si="31"/>
        <v>2046</v>
      </c>
      <c r="O448" s="46"/>
      <c r="P448" s="47"/>
      <c r="Q448" s="48">
        <f t="shared" si="33"/>
        <v>240</v>
      </c>
      <c r="R448" s="49">
        <f t="shared" si="32"/>
        <v>560</v>
      </c>
      <c r="S448" s="2">
        <v>1</v>
      </c>
      <c r="T448" s="2"/>
      <c r="AL448" s="3"/>
    </row>
    <row r="449" spans="1:38">
      <c r="A449">
        <v>434</v>
      </c>
      <c r="B449" s="16">
        <v>419</v>
      </c>
      <c r="C449" s="16">
        <v>43</v>
      </c>
      <c r="D449" s="16" t="s">
        <v>197</v>
      </c>
      <c r="E449" s="16" t="s">
        <v>44</v>
      </c>
      <c r="F449" s="16" t="s">
        <v>149</v>
      </c>
      <c r="G449" s="16">
        <v>1986</v>
      </c>
      <c r="H449" s="16"/>
      <c r="I449" s="19">
        <v>27</v>
      </c>
      <c r="J449" s="16"/>
      <c r="K449" s="16" t="s">
        <v>4</v>
      </c>
      <c r="L449" s="50">
        <f t="shared" si="30"/>
        <v>2016</v>
      </c>
      <c r="M449" s="45"/>
      <c r="N449" s="46">
        <f t="shared" si="31"/>
        <v>2046</v>
      </c>
      <c r="O449" s="46"/>
      <c r="P449" s="47"/>
      <c r="Q449" s="48">
        <f t="shared" si="33"/>
        <v>405</v>
      </c>
      <c r="R449" s="49">
        <f t="shared" si="32"/>
        <v>945</v>
      </c>
      <c r="S449" s="2">
        <v>1</v>
      </c>
      <c r="T449" s="2"/>
    </row>
    <row r="450" spans="1:38">
      <c r="A450">
        <v>435</v>
      </c>
      <c r="B450" s="16">
        <v>420</v>
      </c>
      <c r="C450" s="16">
        <v>43</v>
      </c>
      <c r="D450" s="16" t="s">
        <v>198</v>
      </c>
      <c r="E450" s="16" t="s">
        <v>40</v>
      </c>
      <c r="F450" s="16" t="s">
        <v>149</v>
      </c>
      <c r="G450" s="16">
        <v>1986</v>
      </c>
      <c r="H450" s="16"/>
      <c r="I450" s="19">
        <v>10.08</v>
      </c>
      <c r="J450" s="16"/>
      <c r="K450" s="16" t="s">
        <v>4</v>
      </c>
      <c r="L450" s="50">
        <f t="shared" si="30"/>
        <v>2016</v>
      </c>
      <c r="M450" s="45"/>
      <c r="N450" s="46">
        <f t="shared" si="31"/>
        <v>2046</v>
      </c>
      <c r="O450" s="46"/>
      <c r="P450" s="47"/>
      <c r="Q450" s="48">
        <f t="shared" si="33"/>
        <v>151.19999999999999</v>
      </c>
      <c r="R450" s="49">
        <f t="shared" si="32"/>
        <v>352.8</v>
      </c>
      <c r="S450" s="2">
        <v>1</v>
      </c>
      <c r="T450" s="2"/>
    </row>
    <row r="451" spans="1:38">
      <c r="A451">
        <v>436</v>
      </c>
      <c r="B451" s="16">
        <v>421</v>
      </c>
      <c r="C451" s="16">
        <v>43</v>
      </c>
      <c r="D451" s="16" t="s">
        <v>199</v>
      </c>
      <c r="E451" s="16" t="s">
        <v>64</v>
      </c>
      <c r="F451" s="16" t="s">
        <v>149</v>
      </c>
      <c r="G451" s="16">
        <v>1986</v>
      </c>
      <c r="H451" s="16"/>
      <c r="I451" s="19">
        <v>7.2</v>
      </c>
      <c r="J451" s="16"/>
      <c r="K451" s="16" t="s">
        <v>4</v>
      </c>
      <c r="L451" s="50">
        <f t="shared" si="30"/>
        <v>2016</v>
      </c>
      <c r="M451" s="45"/>
      <c r="N451" s="46">
        <f t="shared" si="31"/>
        <v>2046</v>
      </c>
      <c r="O451" s="46"/>
      <c r="P451" s="47"/>
      <c r="Q451" s="48">
        <f t="shared" si="33"/>
        <v>108</v>
      </c>
      <c r="R451" s="49">
        <f t="shared" si="32"/>
        <v>252</v>
      </c>
      <c r="S451" s="2">
        <v>1</v>
      </c>
      <c r="T451" s="2"/>
    </row>
    <row r="452" spans="1:38">
      <c r="A452">
        <v>437</v>
      </c>
      <c r="B452" s="16">
        <v>422</v>
      </c>
      <c r="C452" s="16">
        <v>43</v>
      </c>
      <c r="D452" s="16" t="s">
        <v>200</v>
      </c>
      <c r="E452" s="16" t="s">
        <v>47</v>
      </c>
      <c r="F452" s="16" t="s">
        <v>149</v>
      </c>
      <c r="G452" s="16">
        <v>1986</v>
      </c>
      <c r="H452" s="16"/>
      <c r="I452" s="19">
        <v>16.670000000000002</v>
      </c>
      <c r="J452" s="16"/>
      <c r="K452" s="16" t="s">
        <v>4</v>
      </c>
      <c r="L452" s="50">
        <f t="shared" si="30"/>
        <v>2016</v>
      </c>
      <c r="M452" s="45"/>
      <c r="N452" s="46">
        <f t="shared" si="31"/>
        <v>2046</v>
      </c>
      <c r="O452" s="46"/>
      <c r="P452" s="47"/>
      <c r="Q452" s="48">
        <f t="shared" si="33"/>
        <v>250.05</v>
      </c>
      <c r="R452" s="49">
        <f t="shared" si="32"/>
        <v>583.45000000000005</v>
      </c>
      <c r="S452" s="2">
        <v>1</v>
      </c>
      <c r="T452" s="2"/>
    </row>
    <row r="453" spans="1:38">
      <c r="A453">
        <v>454</v>
      </c>
      <c r="B453" s="16">
        <v>439</v>
      </c>
      <c r="C453" s="16">
        <v>43</v>
      </c>
      <c r="D453" s="16" t="s">
        <v>208</v>
      </c>
      <c r="E453" s="16" t="s">
        <v>51</v>
      </c>
      <c r="F453" s="16" t="s">
        <v>186</v>
      </c>
      <c r="G453" s="16">
        <v>1986</v>
      </c>
      <c r="H453" s="16"/>
      <c r="I453" s="19">
        <v>14.08</v>
      </c>
      <c r="J453" s="16"/>
      <c r="K453" s="16" t="s">
        <v>13</v>
      </c>
      <c r="L453" s="50">
        <f t="shared" si="30"/>
        <v>2016</v>
      </c>
      <c r="M453" s="45"/>
      <c r="N453" s="46">
        <f t="shared" si="31"/>
        <v>2046</v>
      </c>
      <c r="O453" s="46"/>
      <c r="P453" s="47"/>
      <c r="Q453" s="48">
        <f t="shared" si="33"/>
        <v>211.2</v>
      </c>
      <c r="R453" s="49">
        <f t="shared" si="32"/>
        <v>492.8</v>
      </c>
      <c r="S453" s="2">
        <v>1</v>
      </c>
      <c r="T453" s="2"/>
      <c r="AL453" s="3"/>
    </row>
    <row r="454" spans="1:38">
      <c r="A454">
        <v>455</v>
      </c>
      <c r="B454" s="16">
        <v>440</v>
      </c>
      <c r="C454" s="16">
        <v>43</v>
      </c>
      <c r="D454" s="16" t="s">
        <v>208</v>
      </c>
      <c r="E454" s="16" t="s">
        <v>51</v>
      </c>
      <c r="F454" s="16" t="s">
        <v>186</v>
      </c>
      <c r="G454" s="16">
        <v>1986</v>
      </c>
      <c r="H454" s="16"/>
      <c r="I454" s="19">
        <v>14.08</v>
      </c>
      <c r="J454" s="16"/>
      <c r="K454" s="16" t="s">
        <v>13</v>
      </c>
      <c r="L454" s="50">
        <f t="shared" si="30"/>
        <v>2016</v>
      </c>
      <c r="M454" s="45"/>
      <c r="N454" s="46">
        <f t="shared" si="31"/>
        <v>2046</v>
      </c>
      <c r="O454" s="46"/>
      <c r="P454" s="47"/>
      <c r="Q454" s="48">
        <f t="shared" si="33"/>
        <v>211.2</v>
      </c>
      <c r="R454" s="49">
        <f t="shared" si="32"/>
        <v>492.8</v>
      </c>
      <c r="S454" s="2">
        <v>1</v>
      </c>
      <c r="T454" s="2"/>
      <c r="AL454" s="3"/>
    </row>
    <row r="455" spans="1:38">
      <c r="A455">
        <v>456</v>
      </c>
      <c r="B455" s="16">
        <v>441</v>
      </c>
      <c r="C455" s="16">
        <v>43</v>
      </c>
      <c r="D455" s="16" t="s">
        <v>208</v>
      </c>
      <c r="E455" s="16" t="s">
        <v>51</v>
      </c>
      <c r="F455" s="16" t="s">
        <v>186</v>
      </c>
      <c r="G455" s="16">
        <v>1986</v>
      </c>
      <c r="H455" s="16"/>
      <c r="I455" s="19">
        <v>14.08</v>
      </c>
      <c r="J455" s="16"/>
      <c r="K455" s="16" t="s">
        <v>13</v>
      </c>
      <c r="L455" s="50">
        <f t="shared" si="30"/>
        <v>2016</v>
      </c>
      <c r="M455" s="45"/>
      <c r="N455" s="46">
        <f t="shared" si="31"/>
        <v>2046</v>
      </c>
      <c r="O455" s="46"/>
      <c r="P455" s="47"/>
      <c r="Q455" s="48">
        <f t="shared" si="33"/>
        <v>211.2</v>
      </c>
      <c r="R455" s="49">
        <f t="shared" si="32"/>
        <v>492.8</v>
      </c>
      <c r="S455" s="2">
        <v>1</v>
      </c>
      <c r="T455" s="2"/>
      <c r="AL455" s="3"/>
    </row>
    <row r="456" spans="1:38">
      <c r="A456">
        <v>510</v>
      </c>
      <c r="B456" s="16">
        <v>495</v>
      </c>
      <c r="C456" s="16">
        <v>43</v>
      </c>
      <c r="D456" s="16" t="s">
        <v>242</v>
      </c>
      <c r="E456" s="16" t="s">
        <v>51</v>
      </c>
      <c r="F456" s="16" t="s">
        <v>149</v>
      </c>
      <c r="G456" s="16">
        <v>1986</v>
      </c>
      <c r="H456" s="16"/>
      <c r="I456" s="19">
        <v>15</v>
      </c>
      <c r="J456" s="16"/>
      <c r="K456" s="16" t="s">
        <v>4</v>
      </c>
      <c r="L456" s="50">
        <f t="shared" si="30"/>
        <v>2016</v>
      </c>
      <c r="M456" s="45"/>
      <c r="N456" s="46">
        <f t="shared" si="31"/>
        <v>2046</v>
      </c>
      <c r="O456" s="46"/>
      <c r="P456" s="47"/>
      <c r="Q456" s="48">
        <f t="shared" si="33"/>
        <v>225</v>
      </c>
      <c r="R456" s="49">
        <f t="shared" si="32"/>
        <v>525</v>
      </c>
      <c r="S456" s="2">
        <v>1</v>
      </c>
      <c r="T456" s="2"/>
    </row>
    <row r="457" spans="1:38">
      <c r="A457">
        <v>438</v>
      </c>
      <c r="B457" s="16">
        <v>423</v>
      </c>
      <c r="C457" s="16">
        <v>43</v>
      </c>
      <c r="D457" s="16" t="s">
        <v>201</v>
      </c>
      <c r="E457" s="16" t="s">
        <v>31</v>
      </c>
      <c r="F457" s="16" t="s">
        <v>202</v>
      </c>
      <c r="G457" s="16">
        <v>1988</v>
      </c>
      <c r="H457" s="16"/>
      <c r="I457" s="19">
        <v>2939.02</v>
      </c>
      <c r="J457" s="16"/>
      <c r="K457" s="16" t="s">
        <v>4</v>
      </c>
      <c r="L457" s="50">
        <f t="shared" si="30"/>
        <v>2018</v>
      </c>
      <c r="M457" s="45"/>
      <c r="N457" s="46">
        <f t="shared" si="31"/>
        <v>2048</v>
      </c>
      <c r="O457" s="46"/>
      <c r="P457" s="47"/>
      <c r="Q457" s="48">
        <f t="shared" si="33"/>
        <v>44085.3</v>
      </c>
      <c r="R457" s="49">
        <f t="shared" ref="R457:R487" si="34">I457*M$12*M$7</f>
        <v>102865.7</v>
      </c>
      <c r="S457" s="2">
        <v>1</v>
      </c>
      <c r="T457" s="2"/>
    </row>
    <row r="458" spans="1:38">
      <c r="A458">
        <v>511</v>
      </c>
      <c r="B458" s="16">
        <v>496</v>
      </c>
      <c r="C458" s="16">
        <v>43</v>
      </c>
      <c r="D458" s="16" t="s">
        <v>243</v>
      </c>
      <c r="E458" s="16" t="s">
        <v>40</v>
      </c>
      <c r="F458" s="16" t="s">
        <v>186</v>
      </c>
      <c r="G458" s="16">
        <v>1988</v>
      </c>
      <c r="H458" s="16"/>
      <c r="I458" s="19">
        <v>18</v>
      </c>
      <c r="J458" s="16"/>
      <c r="K458" s="16" t="s">
        <v>10</v>
      </c>
      <c r="L458" s="50">
        <f t="shared" si="30"/>
        <v>2018</v>
      </c>
      <c r="M458" s="45"/>
      <c r="N458" s="46">
        <f t="shared" si="31"/>
        <v>2048</v>
      </c>
      <c r="O458" s="46"/>
      <c r="P458" s="47"/>
      <c r="Q458" s="48">
        <f t="shared" si="33"/>
        <v>270</v>
      </c>
      <c r="R458" s="49">
        <f t="shared" si="34"/>
        <v>630</v>
      </c>
      <c r="S458" s="2">
        <v>1</v>
      </c>
      <c r="T458" s="2"/>
    </row>
    <row r="459" spans="1:38">
      <c r="A459">
        <v>444</v>
      </c>
      <c r="B459" s="16">
        <v>429</v>
      </c>
      <c r="C459" s="16">
        <v>43</v>
      </c>
      <c r="D459" s="16" t="s">
        <v>201</v>
      </c>
      <c r="E459" s="16" t="s">
        <v>31</v>
      </c>
      <c r="F459" s="16" t="s">
        <v>186</v>
      </c>
      <c r="G459" s="16">
        <v>1989</v>
      </c>
      <c r="H459" s="16"/>
      <c r="I459" s="19">
        <v>7.29</v>
      </c>
      <c r="J459" s="16"/>
      <c r="K459" s="16" t="s">
        <v>13</v>
      </c>
      <c r="L459" s="50">
        <f t="shared" si="30"/>
        <v>2019</v>
      </c>
      <c r="M459" s="45"/>
      <c r="N459" s="46">
        <f t="shared" si="31"/>
        <v>2049</v>
      </c>
      <c r="O459" s="46"/>
      <c r="P459" s="47"/>
      <c r="Q459" s="48">
        <f t="shared" si="33"/>
        <v>109.35</v>
      </c>
      <c r="R459" s="49">
        <f t="shared" si="34"/>
        <v>255.15</v>
      </c>
      <c r="S459" s="2">
        <v>1</v>
      </c>
      <c r="T459" s="2"/>
      <c r="AL459" s="3"/>
    </row>
    <row r="460" spans="1:38">
      <c r="A460">
        <v>445</v>
      </c>
      <c r="B460" s="16">
        <v>430</v>
      </c>
      <c r="C460" s="16">
        <v>43</v>
      </c>
      <c r="D460" s="16" t="s">
        <v>201</v>
      </c>
      <c r="E460" s="16" t="s">
        <v>31</v>
      </c>
      <c r="F460" s="16" t="s">
        <v>186</v>
      </c>
      <c r="G460" s="16">
        <v>1989</v>
      </c>
      <c r="H460" s="16"/>
      <c r="I460" s="19">
        <v>32</v>
      </c>
      <c r="J460" s="16"/>
      <c r="K460" s="16" t="s">
        <v>10</v>
      </c>
      <c r="L460" s="50">
        <f t="shared" si="30"/>
        <v>2019</v>
      </c>
      <c r="M460" s="45"/>
      <c r="N460" s="46">
        <f t="shared" si="31"/>
        <v>2049</v>
      </c>
      <c r="O460" s="46"/>
      <c r="P460" s="47"/>
      <c r="Q460" s="48">
        <f t="shared" si="33"/>
        <v>480</v>
      </c>
      <c r="R460" s="49">
        <f t="shared" si="34"/>
        <v>1120</v>
      </c>
      <c r="S460" s="2">
        <v>1</v>
      </c>
      <c r="T460" s="2"/>
    </row>
    <row r="461" spans="1:38">
      <c r="A461">
        <v>446</v>
      </c>
      <c r="B461" s="16">
        <v>431</v>
      </c>
      <c r="C461" s="16">
        <v>43</v>
      </c>
      <c r="D461" s="16" t="s">
        <v>205</v>
      </c>
      <c r="E461" s="16" t="s">
        <v>31</v>
      </c>
      <c r="F461" s="16" t="s">
        <v>149</v>
      </c>
      <c r="G461" s="16">
        <v>1990</v>
      </c>
      <c r="H461" s="16"/>
      <c r="I461" s="19">
        <v>10</v>
      </c>
      <c r="J461" s="16"/>
      <c r="K461" s="16" t="s">
        <v>10</v>
      </c>
      <c r="L461" s="50">
        <f t="shared" si="30"/>
        <v>2020</v>
      </c>
      <c r="M461" s="45"/>
      <c r="N461" s="46">
        <f t="shared" si="31"/>
        <v>2050</v>
      </c>
      <c r="O461" s="46"/>
      <c r="P461" s="47"/>
      <c r="Q461" s="48">
        <f t="shared" si="33"/>
        <v>150</v>
      </c>
      <c r="R461" s="49">
        <f t="shared" si="34"/>
        <v>350</v>
      </c>
      <c r="S461" s="2">
        <v>1</v>
      </c>
      <c r="T461" s="2"/>
    </row>
    <row r="462" spans="1:38">
      <c r="A462">
        <v>447</v>
      </c>
      <c r="B462" s="16">
        <v>432</v>
      </c>
      <c r="C462" s="16">
        <v>43</v>
      </c>
      <c r="D462" s="16" t="s">
        <v>206</v>
      </c>
      <c r="E462" s="16" t="s">
        <v>58</v>
      </c>
      <c r="F462" s="16" t="s">
        <v>149</v>
      </c>
      <c r="G462" s="16">
        <v>1990</v>
      </c>
      <c r="H462" s="16"/>
      <c r="I462" s="19">
        <v>20.79</v>
      </c>
      <c r="J462" s="16"/>
      <c r="K462" s="16" t="s">
        <v>10</v>
      </c>
      <c r="L462" s="50">
        <f t="shared" si="30"/>
        <v>2020</v>
      </c>
      <c r="M462" s="45"/>
      <c r="N462" s="46">
        <f t="shared" si="31"/>
        <v>2050</v>
      </c>
      <c r="O462" s="46"/>
      <c r="P462" s="47"/>
      <c r="Q462" s="48">
        <f t="shared" si="33"/>
        <v>311.84999999999997</v>
      </c>
      <c r="R462" s="49">
        <f t="shared" si="34"/>
        <v>727.65</v>
      </c>
      <c r="S462" s="2">
        <v>1</v>
      </c>
      <c r="T462" s="2"/>
    </row>
    <row r="463" spans="1:38">
      <c r="A463">
        <v>448</v>
      </c>
      <c r="B463" s="16">
        <v>433</v>
      </c>
      <c r="C463" s="16">
        <v>43</v>
      </c>
      <c r="D463" s="16" t="s">
        <v>207</v>
      </c>
      <c r="E463" s="16" t="s">
        <v>44</v>
      </c>
      <c r="F463" s="16" t="s">
        <v>149</v>
      </c>
      <c r="G463" s="16">
        <v>1990</v>
      </c>
      <c r="H463" s="16"/>
      <c r="I463" s="19">
        <v>17</v>
      </c>
      <c r="J463" s="16"/>
      <c r="K463" s="16" t="s">
        <v>10</v>
      </c>
      <c r="L463" s="50">
        <f t="shared" si="30"/>
        <v>2020</v>
      </c>
      <c r="M463" s="45"/>
      <c r="N463" s="46">
        <f t="shared" si="31"/>
        <v>2050</v>
      </c>
      <c r="O463" s="46"/>
      <c r="P463" s="47"/>
      <c r="Q463" s="48">
        <f t="shared" si="33"/>
        <v>255</v>
      </c>
      <c r="R463" s="49">
        <f t="shared" si="34"/>
        <v>595</v>
      </c>
      <c r="S463" s="2">
        <v>1</v>
      </c>
      <c r="T463" s="2"/>
    </row>
    <row r="464" spans="1:38">
      <c r="A464">
        <v>453</v>
      </c>
      <c r="B464" s="16">
        <v>438</v>
      </c>
      <c r="C464" s="16">
        <v>43</v>
      </c>
      <c r="D464" s="16" t="s">
        <v>208</v>
      </c>
      <c r="E464" s="16" t="s">
        <v>51</v>
      </c>
      <c r="F464" s="16" t="s">
        <v>149</v>
      </c>
      <c r="G464" s="16">
        <v>1990</v>
      </c>
      <c r="H464" s="16"/>
      <c r="I464" s="19">
        <v>9</v>
      </c>
      <c r="J464" s="16"/>
      <c r="K464" s="16" t="s">
        <v>10</v>
      </c>
      <c r="L464" s="50">
        <f t="shared" si="30"/>
        <v>2020</v>
      </c>
      <c r="M464" s="45"/>
      <c r="N464" s="46">
        <f t="shared" si="31"/>
        <v>2050</v>
      </c>
      <c r="O464" s="46"/>
      <c r="P464" s="47"/>
      <c r="Q464" s="48">
        <f t="shared" si="33"/>
        <v>135</v>
      </c>
      <c r="R464" s="49">
        <f t="shared" si="34"/>
        <v>315</v>
      </c>
      <c r="S464" s="2">
        <v>1</v>
      </c>
      <c r="T464" s="2"/>
    </row>
    <row r="465" spans="1:38">
      <c r="A465">
        <v>513</v>
      </c>
      <c r="B465" s="16">
        <v>498</v>
      </c>
      <c r="C465" s="16">
        <v>43</v>
      </c>
      <c r="D465" s="16" t="s">
        <v>244</v>
      </c>
      <c r="E465" s="16" t="s">
        <v>36</v>
      </c>
      <c r="F465" s="16" t="s">
        <v>186</v>
      </c>
      <c r="G465" s="16">
        <v>1990</v>
      </c>
      <c r="H465" s="16"/>
      <c r="I465" s="19">
        <v>23</v>
      </c>
      <c r="J465" s="16"/>
      <c r="K465" s="16" t="s">
        <v>10</v>
      </c>
      <c r="L465" s="50">
        <f t="shared" si="30"/>
        <v>2020</v>
      </c>
      <c r="M465" s="45"/>
      <c r="N465" s="46">
        <f t="shared" si="31"/>
        <v>2050</v>
      </c>
      <c r="O465" s="46"/>
      <c r="P465" s="47"/>
      <c r="Q465" s="48">
        <f t="shared" si="33"/>
        <v>345</v>
      </c>
      <c r="R465" s="49">
        <f t="shared" si="34"/>
        <v>805</v>
      </c>
      <c r="S465" s="2">
        <v>1</v>
      </c>
      <c r="T465" s="2"/>
    </row>
    <row r="466" spans="1:38">
      <c r="A466">
        <v>423</v>
      </c>
      <c r="B466" s="16">
        <v>408</v>
      </c>
      <c r="C466" s="16">
        <v>43</v>
      </c>
      <c r="D466" s="16" t="s">
        <v>187</v>
      </c>
      <c r="E466" s="16" t="s">
        <v>44</v>
      </c>
      <c r="F466" s="16" t="s">
        <v>149</v>
      </c>
      <c r="G466" s="16">
        <v>1992</v>
      </c>
      <c r="H466" s="16"/>
      <c r="I466" s="19">
        <v>65</v>
      </c>
      <c r="J466" s="16"/>
      <c r="K466" s="16" t="s">
        <v>4</v>
      </c>
      <c r="L466" s="50">
        <f t="shared" si="30"/>
        <v>2022</v>
      </c>
      <c r="M466" s="45"/>
      <c r="N466" s="46">
        <f t="shared" si="31"/>
        <v>2052</v>
      </c>
      <c r="O466" s="46"/>
      <c r="P466" s="47"/>
      <c r="Q466" s="48">
        <f t="shared" si="33"/>
        <v>975</v>
      </c>
      <c r="R466" s="49">
        <f t="shared" si="34"/>
        <v>2275</v>
      </c>
      <c r="S466" s="2">
        <v>1</v>
      </c>
      <c r="T466" s="2"/>
    </row>
    <row r="467" spans="1:38">
      <c r="A467">
        <v>439</v>
      </c>
      <c r="B467" s="16">
        <v>424</v>
      </c>
      <c r="C467" s="16">
        <v>43</v>
      </c>
      <c r="D467" s="16" t="s">
        <v>201</v>
      </c>
      <c r="E467" s="16" t="s">
        <v>31</v>
      </c>
      <c r="F467" s="16" t="s">
        <v>203</v>
      </c>
      <c r="G467" s="16">
        <v>1992</v>
      </c>
      <c r="H467" s="16"/>
      <c r="I467" s="19">
        <v>118.15</v>
      </c>
      <c r="J467" s="16"/>
      <c r="K467" s="16" t="s">
        <v>13</v>
      </c>
      <c r="L467" s="50">
        <f t="shared" si="30"/>
        <v>2022</v>
      </c>
      <c r="M467" s="45"/>
      <c r="N467" s="46">
        <f t="shared" si="31"/>
        <v>2052</v>
      </c>
      <c r="O467" s="46"/>
      <c r="P467" s="47"/>
      <c r="Q467" s="48">
        <f t="shared" si="33"/>
        <v>1772.25</v>
      </c>
      <c r="R467" s="49">
        <f t="shared" si="34"/>
        <v>4135.25</v>
      </c>
      <c r="S467" s="2">
        <v>1</v>
      </c>
      <c r="T467" s="2"/>
      <c r="AL467" s="3"/>
    </row>
    <row r="468" spans="1:38">
      <c r="A468">
        <v>441</v>
      </c>
      <c r="B468" s="16">
        <v>426</v>
      </c>
      <c r="C468" s="16">
        <v>43</v>
      </c>
      <c r="D468" s="16" t="s">
        <v>201</v>
      </c>
      <c r="E468" s="16" t="s">
        <v>31</v>
      </c>
      <c r="F468" s="16" t="s">
        <v>17</v>
      </c>
      <c r="G468" s="16">
        <v>1992</v>
      </c>
      <c r="H468" s="16"/>
      <c r="I468" s="19">
        <v>12</v>
      </c>
      <c r="J468" s="16"/>
      <c r="K468" s="16" t="s">
        <v>10</v>
      </c>
      <c r="L468" s="50">
        <f t="shared" si="30"/>
        <v>2022</v>
      </c>
      <c r="M468" s="45"/>
      <c r="N468" s="46">
        <f t="shared" si="31"/>
        <v>2052</v>
      </c>
      <c r="O468" s="46"/>
      <c r="P468" s="47"/>
      <c r="Q468" s="48">
        <f t="shared" si="33"/>
        <v>180</v>
      </c>
      <c r="R468" s="49">
        <f t="shared" si="34"/>
        <v>420</v>
      </c>
      <c r="S468" s="2">
        <v>1</v>
      </c>
      <c r="T468" s="2"/>
    </row>
    <row r="469" spans="1:38">
      <c r="A469">
        <v>450</v>
      </c>
      <c r="B469" s="16">
        <v>435</v>
      </c>
      <c r="C469" s="16">
        <v>43</v>
      </c>
      <c r="D469" s="16" t="s">
        <v>207</v>
      </c>
      <c r="E469" s="16" t="s">
        <v>44</v>
      </c>
      <c r="F469" s="16" t="s">
        <v>186</v>
      </c>
      <c r="G469" s="16">
        <v>1992</v>
      </c>
      <c r="H469" s="16"/>
      <c r="I469" s="19">
        <v>11.46</v>
      </c>
      <c r="J469" s="16"/>
      <c r="K469" s="16" t="s">
        <v>25</v>
      </c>
      <c r="L469" s="50">
        <f t="shared" si="30"/>
        <v>2022</v>
      </c>
      <c r="M469" s="45"/>
      <c r="N469" s="46">
        <f t="shared" si="31"/>
        <v>2052</v>
      </c>
      <c r="O469" s="46"/>
      <c r="P469" s="47"/>
      <c r="Q469" s="48">
        <f t="shared" si="33"/>
        <v>171.9</v>
      </c>
      <c r="R469" s="49">
        <f t="shared" si="34"/>
        <v>401.1</v>
      </c>
      <c r="S469" s="2">
        <v>1</v>
      </c>
      <c r="T469" s="2"/>
    </row>
    <row r="470" spans="1:38">
      <c r="A470">
        <v>451</v>
      </c>
      <c r="B470" s="16">
        <v>436</v>
      </c>
      <c r="C470" s="16">
        <v>43</v>
      </c>
      <c r="D470" s="16" t="s">
        <v>207</v>
      </c>
      <c r="E470" s="16" t="s">
        <v>44</v>
      </c>
      <c r="F470" s="16" t="s">
        <v>186</v>
      </c>
      <c r="G470" s="16">
        <v>1992</v>
      </c>
      <c r="H470" s="16"/>
      <c r="I470" s="19">
        <v>23.04</v>
      </c>
      <c r="J470" s="16"/>
      <c r="K470" s="16" t="s">
        <v>13</v>
      </c>
      <c r="L470" s="50">
        <f t="shared" si="30"/>
        <v>2022</v>
      </c>
      <c r="M470" s="45"/>
      <c r="N470" s="46">
        <f t="shared" si="31"/>
        <v>2052</v>
      </c>
      <c r="O470" s="46"/>
      <c r="P470" s="47"/>
      <c r="Q470" s="48">
        <f t="shared" si="33"/>
        <v>345.59999999999997</v>
      </c>
      <c r="R470" s="49">
        <f t="shared" si="34"/>
        <v>806.4</v>
      </c>
      <c r="S470" s="2">
        <v>1</v>
      </c>
      <c r="T470" s="2"/>
      <c r="AL470" s="3"/>
    </row>
    <row r="471" spans="1:38">
      <c r="A471">
        <v>457</v>
      </c>
      <c r="B471" s="16">
        <v>442</v>
      </c>
      <c r="C471" s="16">
        <v>43</v>
      </c>
      <c r="D471" s="16" t="s">
        <v>209</v>
      </c>
      <c r="E471" s="16" t="s">
        <v>28</v>
      </c>
      <c r="F471" s="16" t="s">
        <v>149</v>
      </c>
      <c r="G471" s="16">
        <v>1992</v>
      </c>
      <c r="H471" s="16"/>
      <c r="I471" s="19">
        <v>21.35</v>
      </c>
      <c r="J471" s="16"/>
      <c r="K471" s="16" t="s">
        <v>210</v>
      </c>
      <c r="L471" s="50">
        <f t="shared" si="30"/>
        <v>2022</v>
      </c>
      <c r="M471" s="45"/>
      <c r="N471" s="46">
        <f t="shared" si="31"/>
        <v>2052</v>
      </c>
      <c r="O471" s="46"/>
      <c r="P471" s="47"/>
      <c r="Q471" s="48">
        <f t="shared" si="33"/>
        <v>320.25</v>
      </c>
      <c r="R471" s="49">
        <f t="shared" si="34"/>
        <v>747.25</v>
      </c>
      <c r="S471" s="2">
        <v>1</v>
      </c>
      <c r="T471" s="2"/>
    </row>
    <row r="472" spans="1:38">
      <c r="A472">
        <v>459</v>
      </c>
      <c r="B472" s="16">
        <v>444</v>
      </c>
      <c r="C472" s="16">
        <v>43</v>
      </c>
      <c r="D472" s="16" t="s">
        <v>211</v>
      </c>
      <c r="E472" s="16" t="s">
        <v>44</v>
      </c>
      <c r="F472" s="16" t="s">
        <v>149</v>
      </c>
      <c r="G472" s="16">
        <v>1992</v>
      </c>
      <c r="H472" s="16"/>
      <c r="I472" s="19">
        <v>16.29</v>
      </c>
      <c r="J472" s="16"/>
      <c r="K472" s="16" t="s">
        <v>210</v>
      </c>
      <c r="L472" s="50">
        <f t="shared" si="30"/>
        <v>2022</v>
      </c>
      <c r="M472" s="45"/>
      <c r="N472" s="46">
        <f t="shared" si="31"/>
        <v>2052</v>
      </c>
      <c r="O472" s="46"/>
      <c r="P472" s="47"/>
      <c r="Q472" s="48">
        <f t="shared" si="33"/>
        <v>244.35</v>
      </c>
      <c r="R472" s="49">
        <f t="shared" si="34"/>
        <v>570.15</v>
      </c>
      <c r="S472" s="2">
        <v>1</v>
      </c>
      <c r="T472" s="2"/>
    </row>
    <row r="473" spans="1:38">
      <c r="A473">
        <v>460</v>
      </c>
      <c r="B473" s="16">
        <v>445</v>
      </c>
      <c r="C473" s="16">
        <v>43</v>
      </c>
      <c r="D473" s="16" t="s">
        <v>212</v>
      </c>
      <c r="E473" s="16" t="s">
        <v>28</v>
      </c>
      <c r="F473" s="16" t="s">
        <v>149</v>
      </c>
      <c r="G473" s="16">
        <v>1992</v>
      </c>
      <c r="H473" s="16"/>
      <c r="I473" s="19">
        <v>38</v>
      </c>
      <c r="J473" s="16"/>
      <c r="K473" s="16" t="s">
        <v>4</v>
      </c>
      <c r="L473" s="50">
        <f t="shared" ref="L473:L536" si="35">G473+30</f>
        <v>2022</v>
      </c>
      <c r="M473" s="45"/>
      <c r="N473" s="46">
        <f t="shared" ref="N473:N536" si="36">G473+60</f>
        <v>2052</v>
      </c>
      <c r="O473" s="46"/>
      <c r="P473" s="47"/>
      <c r="Q473" s="48">
        <f t="shared" ref="Q473:Q504" si="37">I473*M$6</f>
        <v>570</v>
      </c>
      <c r="R473" s="49">
        <f t="shared" si="34"/>
        <v>1330</v>
      </c>
      <c r="S473" s="2">
        <v>1</v>
      </c>
      <c r="T473" s="2"/>
    </row>
    <row r="474" spans="1:38">
      <c r="A474">
        <v>463</v>
      </c>
      <c r="B474" s="16">
        <v>448</v>
      </c>
      <c r="C474" s="16">
        <v>43</v>
      </c>
      <c r="D474" s="16" t="s">
        <v>213</v>
      </c>
      <c r="E474" s="16" t="s">
        <v>1</v>
      </c>
      <c r="F474" s="16" t="s">
        <v>149</v>
      </c>
      <c r="G474" s="16">
        <v>1992</v>
      </c>
      <c r="H474" s="16"/>
      <c r="I474" s="19">
        <v>28</v>
      </c>
      <c r="J474" s="16"/>
      <c r="K474" s="16" t="s">
        <v>4</v>
      </c>
      <c r="L474" s="50">
        <f t="shared" si="35"/>
        <v>2022</v>
      </c>
      <c r="M474" s="45"/>
      <c r="N474" s="46">
        <f t="shared" si="36"/>
        <v>2052</v>
      </c>
      <c r="O474" s="46"/>
      <c r="P474" s="47"/>
      <c r="Q474" s="48">
        <f t="shared" si="37"/>
        <v>420</v>
      </c>
      <c r="R474" s="49">
        <f t="shared" si="34"/>
        <v>980</v>
      </c>
      <c r="S474" s="2">
        <v>1</v>
      </c>
      <c r="T474" s="2"/>
    </row>
    <row r="475" spans="1:38">
      <c r="A475">
        <v>465</v>
      </c>
      <c r="B475" s="16">
        <v>450</v>
      </c>
      <c r="C475" s="16">
        <v>43</v>
      </c>
      <c r="D475" s="16" t="s">
        <v>214</v>
      </c>
      <c r="E475" s="16" t="s">
        <v>31</v>
      </c>
      <c r="F475" s="16" t="s">
        <v>182</v>
      </c>
      <c r="G475" s="16">
        <v>1992</v>
      </c>
      <c r="H475" s="16"/>
      <c r="I475" s="19">
        <v>14.99</v>
      </c>
      <c r="J475" s="16"/>
      <c r="K475" s="16" t="s">
        <v>10</v>
      </c>
      <c r="L475" s="50">
        <f t="shared" si="35"/>
        <v>2022</v>
      </c>
      <c r="M475" s="45"/>
      <c r="N475" s="46">
        <f t="shared" si="36"/>
        <v>2052</v>
      </c>
      <c r="O475" s="46"/>
      <c r="P475" s="47"/>
      <c r="Q475" s="48">
        <f t="shared" si="37"/>
        <v>224.85</v>
      </c>
      <c r="R475" s="49">
        <f t="shared" si="34"/>
        <v>524.65</v>
      </c>
      <c r="S475" s="2">
        <v>1</v>
      </c>
      <c r="T475" s="2"/>
      <c r="AI475" s="3"/>
      <c r="AJ475" s="3"/>
      <c r="AK475" s="3"/>
    </row>
    <row r="476" spans="1:38">
      <c r="A476">
        <v>514</v>
      </c>
      <c r="B476" s="16">
        <v>499</v>
      </c>
      <c r="C476" s="16">
        <v>43</v>
      </c>
      <c r="D476" s="16" t="s">
        <v>245</v>
      </c>
      <c r="E476" s="16" t="s">
        <v>44</v>
      </c>
      <c r="F476" s="16" t="s">
        <v>185</v>
      </c>
      <c r="G476" s="16">
        <v>1992</v>
      </c>
      <c r="H476" s="16"/>
      <c r="I476" s="19">
        <v>6</v>
      </c>
      <c r="J476" s="16"/>
      <c r="K476" s="16" t="s">
        <v>10</v>
      </c>
      <c r="L476" s="50">
        <f t="shared" si="35"/>
        <v>2022</v>
      </c>
      <c r="M476" s="45"/>
      <c r="N476" s="46">
        <f t="shared" si="36"/>
        <v>2052</v>
      </c>
      <c r="O476" s="46"/>
      <c r="P476" s="47"/>
      <c r="Q476" s="48">
        <f t="shared" si="37"/>
        <v>90</v>
      </c>
      <c r="R476" s="49">
        <f t="shared" si="34"/>
        <v>210</v>
      </c>
      <c r="S476" s="2">
        <v>1</v>
      </c>
      <c r="T476" s="2"/>
      <c r="AI476" s="3"/>
      <c r="AJ476" s="3"/>
      <c r="AK476" s="3"/>
      <c r="AL476" s="3"/>
    </row>
    <row r="477" spans="1:38">
      <c r="A477">
        <v>440</v>
      </c>
      <c r="B477" s="16">
        <v>425</v>
      </c>
      <c r="C477" s="16">
        <v>43</v>
      </c>
      <c r="D477" s="16" t="s">
        <v>201</v>
      </c>
      <c r="E477" s="16" t="s">
        <v>31</v>
      </c>
      <c r="F477" s="16" t="s">
        <v>9</v>
      </c>
      <c r="G477" s="16">
        <v>1993</v>
      </c>
      <c r="H477" s="16"/>
      <c r="I477" s="19">
        <v>11002.6</v>
      </c>
      <c r="J477" s="16"/>
      <c r="K477" s="16" t="s">
        <v>4</v>
      </c>
      <c r="L477" s="50">
        <f t="shared" si="35"/>
        <v>2023</v>
      </c>
      <c r="M477" s="45"/>
      <c r="N477" s="46">
        <f t="shared" si="36"/>
        <v>2053</v>
      </c>
      <c r="O477" s="46"/>
      <c r="P477" s="47"/>
      <c r="Q477" s="48">
        <f t="shared" si="37"/>
        <v>165039</v>
      </c>
      <c r="R477" s="49">
        <f t="shared" si="34"/>
        <v>385091</v>
      </c>
      <c r="S477" s="2">
        <v>1</v>
      </c>
      <c r="T477" s="2"/>
    </row>
    <row r="478" spans="1:38">
      <c r="A478">
        <v>442</v>
      </c>
      <c r="B478" s="16">
        <v>427</v>
      </c>
      <c r="C478" s="16">
        <v>43</v>
      </c>
      <c r="D478" s="16" t="s">
        <v>201</v>
      </c>
      <c r="E478" s="16" t="s">
        <v>31</v>
      </c>
      <c r="F478" s="16" t="s">
        <v>42</v>
      </c>
      <c r="G478" s="16">
        <v>1993</v>
      </c>
      <c r="H478" s="16"/>
      <c r="I478" s="19">
        <v>129</v>
      </c>
      <c r="J478" s="16"/>
      <c r="K478" s="16" t="s">
        <v>4</v>
      </c>
      <c r="L478" s="50">
        <f t="shared" si="35"/>
        <v>2023</v>
      </c>
      <c r="M478" s="45"/>
      <c r="N478" s="46">
        <f t="shared" si="36"/>
        <v>2053</v>
      </c>
      <c r="O478" s="46"/>
      <c r="P478" s="47"/>
      <c r="Q478" s="48">
        <f t="shared" si="37"/>
        <v>1935</v>
      </c>
      <c r="R478" s="49">
        <f t="shared" si="34"/>
        <v>4515</v>
      </c>
      <c r="S478" s="2">
        <v>1</v>
      </c>
      <c r="T478" s="2"/>
    </row>
    <row r="479" spans="1:38">
      <c r="A479">
        <v>464</v>
      </c>
      <c r="B479" s="16">
        <v>449</v>
      </c>
      <c r="C479" s="16">
        <v>43</v>
      </c>
      <c r="D479" s="16" t="s">
        <v>213</v>
      </c>
      <c r="E479" s="16" t="s">
        <v>1</v>
      </c>
      <c r="F479" s="16" t="s">
        <v>186</v>
      </c>
      <c r="G479" s="16">
        <v>1993</v>
      </c>
      <c r="H479" s="16"/>
      <c r="I479" s="19">
        <v>30</v>
      </c>
      <c r="J479" s="16"/>
      <c r="K479" s="16" t="s">
        <v>10</v>
      </c>
      <c r="L479" s="50">
        <f t="shared" si="35"/>
        <v>2023</v>
      </c>
      <c r="M479" s="45"/>
      <c r="N479" s="46">
        <f t="shared" si="36"/>
        <v>2053</v>
      </c>
      <c r="O479" s="46"/>
      <c r="P479" s="47"/>
      <c r="Q479" s="48">
        <f t="shared" si="37"/>
        <v>450</v>
      </c>
      <c r="R479" s="49">
        <f t="shared" si="34"/>
        <v>1050</v>
      </c>
      <c r="S479" s="2">
        <v>1</v>
      </c>
      <c r="T479" s="2"/>
    </row>
    <row r="480" spans="1:38">
      <c r="A480">
        <v>512</v>
      </c>
      <c r="B480" s="16">
        <v>497</v>
      </c>
      <c r="C480" s="16">
        <v>43</v>
      </c>
      <c r="D480" s="16" t="s">
        <v>244</v>
      </c>
      <c r="E480" s="16" t="s">
        <v>36</v>
      </c>
      <c r="F480" s="16" t="s">
        <v>149</v>
      </c>
      <c r="G480" s="16">
        <v>1993</v>
      </c>
      <c r="H480" s="16"/>
      <c r="I480" s="19">
        <v>14.49</v>
      </c>
      <c r="J480" s="16"/>
      <c r="K480" s="16" t="s">
        <v>13</v>
      </c>
      <c r="L480" s="50">
        <f t="shared" si="35"/>
        <v>2023</v>
      </c>
      <c r="M480" s="45"/>
      <c r="N480" s="46">
        <f t="shared" si="36"/>
        <v>2053</v>
      </c>
      <c r="O480" s="46"/>
      <c r="P480" s="47"/>
      <c r="Q480" s="48">
        <f t="shared" si="37"/>
        <v>217.35</v>
      </c>
      <c r="R480" s="49">
        <f t="shared" si="34"/>
        <v>507.15000000000003</v>
      </c>
      <c r="S480" s="2">
        <v>1</v>
      </c>
      <c r="T480" s="2"/>
    </row>
    <row r="481" spans="1:38">
      <c r="A481">
        <v>426</v>
      </c>
      <c r="B481" s="16">
        <v>411</v>
      </c>
      <c r="C481" s="16">
        <v>43</v>
      </c>
      <c r="D481" s="16" t="s">
        <v>192</v>
      </c>
      <c r="E481" s="16" t="s">
        <v>79</v>
      </c>
      <c r="F481" s="16" t="s">
        <v>186</v>
      </c>
      <c r="G481" s="16">
        <v>1994</v>
      </c>
      <c r="H481" s="16"/>
      <c r="I481" s="19">
        <v>10</v>
      </c>
      <c r="J481" s="16"/>
      <c r="K481" s="16" t="s">
        <v>13</v>
      </c>
      <c r="L481" s="50">
        <f t="shared" si="35"/>
        <v>2024</v>
      </c>
      <c r="M481" s="45"/>
      <c r="N481" s="46">
        <f t="shared" si="36"/>
        <v>2054</v>
      </c>
      <c r="O481" s="46"/>
      <c r="P481" s="47"/>
      <c r="Q481" s="48">
        <f t="shared" si="37"/>
        <v>150</v>
      </c>
      <c r="R481" s="49">
        <f t="shared" si="34"/>
        <v>350</v>
      </c>
      <c r="S481" s="2">
        <v>1</v>
      </c>
      <c r="T481" s="2"/>
      <c r="AL481" s="3"/>
    </row>
    <row r="482" spans="1:38">
      <c r="A482">
        <v>443</v>
      </c>
      <c r="B482" s="16">
        <v>428</v>
      </c>
      <c r="C482" s="16">
        <v>43</v>
      </c>
      <c r="D482" s="16" t="s">
        <v>201</v>
      </c>
      <c r="E482" s="16" t="s">
        <v>31</v>
      </c>
      <c r="F482" s="16" t="s">
        <v>204</v>
      </c>
      <c r="G482" s="16">
        <v>1994</v>
      </c>
      <c r="H482" s="16"/>
      <c r="I482" s="19">
        <v>4939.68</v>
      </c>
      <c r="J482" s="16"/>
      <c r="K482" s="16" t="s">
        <v>4</v>
      </c>
      <c r="L482" s="50">
        <f t="shared" si="35"/>
        <v>2024</v>
      </c>
      <c r="M482" s="45"/>
      <c r="N482" s="46">
        <f t="shared" si="36"/>
        <v>2054</v>
      </c>
      <c r="O482" s="46"/>
      <c r="P482" s="47"/>
      <c r="Q482" s="48">
        <f t="shared" si="37"/>
        <v>74095.200000000012</v>
      </c>
      <c r="R482" s="49">
        <f t="shared" si="34"/>
        <v>172888.80000000002</v>
      </c>
      <c r="S482" s="2">
        <v>1</v>
      </c>
      <c r="T482" s="2"/>
    </row>
    <row r="483" spans="1:38">
      <c r="A483">
        <v>466</v>
      </c>
      <c r="B483" s="16">
        <v>451</v>
      </c>
      <c r="C483" s="16">
        <v>43</v>
      </c>
      <c r="D483" s="16" t="s">
        <v>215</v>
      </c>
      <c r="E483" s="16" t="s">
        <v>51</v>
      </c>
      <c r="F483" s="16" t="s">
        <v>149</v>
      </c>
      <c r="G483" s="16">
        <v>1994</v>
      </c>
      <c r="H483" s="16"/>
      <c r="I483" s="19">
        <v>13</v>
      </c>
      <c r="J483" s="16"/>
      <c r="K483" s="16" t="s">
        <v>13</v>
      </c>
      <c r="L483" s="50">
        <f t="shared" si="35"/>
        <v>2024</v>
      </c>
      <c r="M483" s="45"/>
      <c r="N483" s="46">
        <f t="shared" si="36"/>
        <v>2054</v>
      </c>
      <c r="O483" s="46"/>
      <c r="P483" s="47"/>
      <c r="Q483" s="48">
        <f t="shared" si="37"/>
        <v>195</v>
      </c>
      <c r="R483" s="49">
        <f t="shared" si="34"/>
        <v>455</v>
      </c>
      <c r="S483" s="2">
        <v>1</v>
      </c>
      <c r="T483" s="2"/>
    </row>
    <row r="484" spans="1:38">
      <c r="A484">
        <v>467</v>
      </c>
      <c r="B484" s="16">
        <v>452</v>
      </c>
      <c r="C484" s="16">
        <v>43</v>
      </c>
      <c r="D484" s="16" t="s">
        <v>216</v>
      </c>
      <c r="E484" s="16" t="s">
        <v>64</v>
      </c>
      <c r="F484" s="16" t="s">
        <v>149</v>
      </c>
      <c r="G484" s="16">
        <v>1994</v>
      </c>
      <c r="H484" s="16"/>
      <c r="I484" s="19">
        <v>11.57</v>
      </c>
      <c r="J484" s="16"/>
      <c r="K484" s="16" t="s">
        <v>4</v>
      </c>
      <c r="L484" s="50">
        <f t="shared" si="35"/>
        <v>2024</v>
      </c>
      <c r="M484" s="45"/>
      <c r="N484" s="46">
        <f t="shared" si="36"/>
        <v>2054</v>
      </c>
      <c r="O484" s="46"/>
      <c r="P484" s="47"/>
      <c r="Q484" s="48">
        <f t="shared" si="37"/>
        <v>173.55</v>
      </c>
      <c r="R484" s="49">
        <f t="shared" si="34"/>
        <v>404.95</v>
      </c>
      <c r="S484" s="2">
        <v>1</v>
      </c>
      <c r="T484" s="2"/>
    </row>
    <row r="485" spans="1:38">
      <c r="A485">
        <v>468</v>
      </c>
      <c r="B485" s="16">
        <v>453</v>
      </c>
      <c r="C485" s="16">
        <v>43</v>
      </c>
      <c r="D485" s="16" t="s">
        <v>216</v>
      </c>
      <c r="E485" s="16" t="s">
        <v>64</v>
      </c>
      <c r="F485" s="16" t="s">
        <v>149</v>
      </c>
      <c r="G485" s="16">
        <v>1994</v>
      </c>
      <c r="H485" s="16"/>
      <c r="I485" s="19">
        <v>5.5</v>
      </c>
      <c r="J485" s="16"/>
      <c r="K485" s="16" t="s">
        <v>4</v>
      </c>
      <c r="L485" s="50">
        <f t="shared" si="35"/>
        <v>2024</v>
      </c>
      <c r="M485" s="45"/>
      <c r="N485" s="46">
        <f t="shared" si="36"/>
        <v>2054</v>
      </c>
      <c r="O485" s="46"/>
      <c r="P485" s="47"/>
      <c r="Q485" s="48">
        <f t="shared" si="37"/>
        <v>82.5</v>
      </c>
      <c r="R485" s="49">
        <f t="shared" si="34"/>
        <v>192.5</v>
      </c>
      <c r="S485" s="2">
        <v>1</v>
      </c>
      <c r="T485" s="2"/>
    </row>
    <row r="486" spans="1:38">
      <c r="A486">
        <v>469</v>
      </c>
      <c r="B486" s="16">
        <v>454</v>
      </c>
      <c r="C486" s="16">
        <v>43</v>
      </c>
      <c r="D486" s="16" t="s">
        <v>216</v>
      </c>
      <c r="E486" s="16" t="s">
        <v>64</v>
      </c>
      <c r="F486" s="16" t="s">
        <v>186</v>
      </c>
      <c r="G486" s="16">
        <v>1994</v>
      </c>
      <c r="H486" s="16"/>
      <c r="I486" s="19">
        <v>14.55</v>
      </c>
      <c r="J486" s="16"/>
      <c r="K486" s="16" t="s">
        <v>10</v>
      </c>
      <c r="L486" s="50">
        <f t="shared" si="35"/>
        <v>2024</v>
      </c>
      <c r="M486" s="45"/>
      <c r="N486" s="46">
        <f t="shared" si="36"/>
        <v>2054</v>
      </c>
      <c r="O486" s="46"/>
      <c r="P486" s="47"/>
      <c r="Q486" s="48">
        <f t="shared" si="37"/>
        <v>218.25</v>
      </c>
      <c r="R486" s="49">
        <f t="shared" si="34"/>
        <v>509.25</v>
      </c>
      <c r="S486" s="2">
        <v>1</v>
      </c>
      <c r="T486" s="2"/>
    </row>
    <row r="487" spans="1:38">
      <c r="A487">
        <v>470</v>
      </c>
      <c r="B487" s="16">
        <v>455</v>
      </c>
      <c r="C487" s="16">
        <v>43</v>
      </c>
      <c r="D487" s="16" t="s">
        <v>217</v>
      </c>
      <c r="E487" s="16" t="s">
        <v>1</v>
      </c>
      <c r="F487" s="16" t="s">
        <v>149</v>
      </c>
      <c r="G487" s="16">
        <v>1994</v>
      </c>
      <c r="H487" s="16"/>
      <c r="I487" s="19">
        <v>10.11</v>
      </c>
      <c r="J487" s="16"/>
      <c r="K487" s="16" t="s">
        <v>4</v>
      </c>
      <c r="L487" s="50">
        <f t="shared" si="35"/>
        <v>2024</v>
      </c>
      <c r="M487" s="45"/>
      <c r="N487" s="46">
        <f t="shared" si="36"/>
        <v>2054</v>
      </c>
      <c r="O487" s="46"/>
      <c r="P487" s="47"/>
      <c r="Q487" s="48">
        <f t="shared" si="37"/>
        <v>151.64999999999998</v>
      </c>
      <c r="R487" s="49">
        <f t="shared" si="34"/>
        <v>353.84999999999997</v>
      </c>
      <c r="S487" s="2">
        <v>1</v>
      </c>
      <c r="T487" s="2"/>
    </row>
    <row r="488" spans="1:38">
      <c r="A488">
        <v>428</v>
      </c>
      <c r="B488" s="16">
        <v>413</v>
      </c>
      <c r="C488" s="16">
        <v>43</v>
      </c>
      <c r="D488" s="16" t="s">
        <v>192</v>
      </c>
      <c r="E488" s="16" t="s">
        <v>79</v>
      </c>
      <c r="F488" s="16" t="s">
        <v>149</v>
      </c>
      <c r="G488" s="16">
        <v>1995</v>
      </c>
      <c r="H488" s="16"/>
      <c r="I488" s="19">
        <v>42.9</v>
      </c>
      <c r="J488" s="16"/>
      <c r="K488" s="16" t="s">
        <v>4</v>
      </c>
      <c r="L488" s="50">
        <f t="shared" si="35"/>
        <v>2025</v>
      </c>
      <c r="M488" s="45"/>
      <c r="N488" s="51">
        <f t="shared" si="36"/>
        <v>2055</v>
      </c>
      <c r="O488" s="46"/>
      <c r="P488" s="47"/>
      <c r="Q488" s="48">
        <f t="shared" si="37"/>
        <v>643.5</v>
      </c>
      <c r="R488" s="49"/>
      <c r="S488" s="2">
        <v>1</v>
      </c>
      <c r="T488" s="2"/>
    </row>
    <row r="489" spans="1:38">
      <c r="A489">
        <v>515</v>
      </c>
      <c r="B489" s="16">
        <v>500</v>
      </c>
      <c r="C489" s="16">
        <v>43</v>
      </c>
      <c r="D489" s="16" t="s">
        <v>246</v>
      </c>
      <c r="E489" s="16" t="s">
        <v>51</v>
      </c>
      <c r="F489" s="16" t="s">
        <v>186</v>
      </c>
      <c r="G489" s="16">
        <v>1995</v>
      </c>
      <c r="H489" s="16"/>
      <c r="I489" s="19">
        <v>14.44</v>
      </c>
      <c r="J489" s="16"/>
      <c r="K489" s="16" t="s">
        <v>10</v>
      </c>
      <c r="L489" s="50">
        <f t="shared" si="35"/>
        <v>2025</v>
      </c>
      <c r="M489" s="45"/>
      <c r="N489" s="51">
        <f t="shared" si="36"/>
        <v>2055</v>
      </c>
      <c r="O489" s="46"/>
      <c r="P489" s="47"/>
      <c r="Q489" s="48">
        <f t="shared" si="37"/>
        <v>216.6</v>
      </c>
      <c r="R489" s="49"/>
      <c r="S489" s="2">
        <v>1</v>
      </c>
      <c r="T489" s="2"/>
      <c r="AL489" s="3"/>
    </row>
    <row r="490" spans="1:38">
      <c r="A490">
        <v>516</v>
      </c>
      <c r="B490" s="16">
        <v>501</v>
      </c>
      <c r="C490" s="16">
        <v>43</v>
      </c>
      <c r="D490" s="16" t="s">
        <v>247</v>
      </c>
      <c r="E490" s="16" t="s">
        <v>55</v>
      </c>
      <c r="F490" s="16" t="s">
        <v>149</v>
      </c>
      <c r="G490" s="16">
        <v>1996</v>
      </c>
      <c r="H490" s="16"/>
      <c r="I490" s="19">
        <v>10.08</v>
      </c>
      <c r="J490" s="16"/>
      <c r="K490" s="16" t="s">
        <v>210</v>
      </c>
      <c r="L490" s="50">
        <f t="shared" si="35"/>
        <v>2026</v>
      </c>
      <c r="M490" s="45"/>
      <c r="N490" s="51">
        <f t="shared" si="36"/>
        <v>2056</v>
      </c>
      <c r="O490" s="46"/>
      <c r="P490" s="47"/>
      <c r="Q490" s="48">
        <f t="shared" si="37"/>
        <v>151.19999999999999</v>
      </c>
      <c r="R490" s="49"/>
      <c r="S490" s="2">
        <v>1</v>
      </c>
      <c r="T490" s="2"/>
    </row>
    <row r="491" spans="1:38">
      <c r="A491">
        <v>517</v>
      </c>
      <c r="B491" s="16">
        <v>502</v>
      </c>
      <c r="C491" s="16">
        <v>43</v>
      </c>
      <c r="D491" s="16" t="s">
        <v>248</v>
      </c>
      <c r="E491" s="16" t="s">
        <v>55</v>
      </c>
      <c r="F491" s="16" t="s">
        <v>149</v>
      </c>
      <c r="G491" s="16">
        <v>1996</v>
      </c>
      <c r="H491" s="16"/>
      <c r="I491" s="19">
        <v>10.08</v>
      </c>
      <c r="J491" s="16"/>
      <c r="K491" s="16" t="s">
        <v>210</v>
      </c>
      <c r="L491" s="50">
        <f t="shared" si="35"/>
        <v>2026</v>
      </c>
      <c r="M491" s="45"/>
      <c r="N491" s="51">
        <f t="shared" si="36"/>
        <v>2056</v>
      </c>
      <c r="O491" s="46"/>
      <c r="P491" s="47"/>
      <c r="Q491" s="48">
        <f t="shared" si="37"/>
        <v>151.19999999999999</v>
      </c>
      <c r="R491" s="49"/>
      <c r="S491" s="2">
        <v>1</v>
      </c>
      <c r="T491" s="2"/>
    </row>
    <row r="492" spans="1:38">
      <c r="A492">
        <v>518</v>
      </c>
      <c r="B492" s="16">
        <v>503</v>
      </c>
      <c r="C492" s="16">
        <v>43</v>
      </c>
      <c r="D492" s="16" t="s">
        <v>249</v>
      </c>
      <c r="E492" s="16" t="s">
        <v>55</v>
      </c>
      <c r="F492" s="16" t="s">
        <v>149</v>
      </c>
      <c r="G492" s="16">
        <v>1996</v>
      </c>
      <c r="H492" s="16"/>
      <c r="I492" s="19">
        <v>10.08</v>
      </c>
      <c r="J492" s="16"/>
      <c r="K492" s="16" t="s">
        <v>210</v>
      </c>
      <c r="L492" s="50">
        <f t="shared" si="35"/>
        <v>2026</v>
      </c>
      <c r="M492" s="45"/>
      <c r="N492" s="51">
        <f t="shared" si="36"/>
        <v>2056</v>
      </c>
      <c r="O492" s="46"/>
      <c r="P492" s="47"/>
      <c r="Q492" s="48">
        <f t="shared" si="37"/>
        <v>151.19999999999999</v>
      </c>
      <c r="R492" s="49"/>
      <c r="S492" s="2">
        <v>1</v>
      </c>
      <c r="T492" s="2"/>
    </row>
    <row r="493" spans="1:38">
      <c r="A493">
        <v>471</v>
      </c>
      <c r="B493" s="16">
        <v>456</v>
      </c>
      <c r="C493" s="16">
        <v>43</v>
      </c>
      <c r="D493" s="16" t="s">
        <v>218</v>
      </c>
      <c r="E493" s="16" t="s">
        <v>36</v>
      </c>
      <c r="F493" s="16" t="s">
        <v>149</v>
      </c>
      <c r="G493" s="16">
        <v>1997</v>
      </c>
      <c r="H493" s="16"/>
      <c r="I493" s="19">
        <v>6.48</v>
      </c>
      <c r="J493" s="16"/>
      <c r="K493" s="16" t="s">
        <v>4</v>
      </c>
      <c r="L493" s="50">
        <f t="shared" si="35"/>
        <v>2027</v>
      </c>
      <c r="M493" s="45"/>
      <c r="N493" s="51">
        <f t="shared" si="36"/>
        <v>2057</v>
      </c>
      <c r="O493" s="46"/>
      <c r="P493" s="47"/>
      <c r="Q493" s="48">
        <f t="shared" si="37"/>
        <v>97.2</v>
      </c>
      <c r="R493" s="49"/>
      <c r="S493" s="2">
        <v>1</v>
      </c>
      <c r="T493" s="2"/>
    </row>
    <row r="494" spans="1:38">
      <c r="A494">
        <v>472</v>
      </c>
      <c r="B494" s="16">
        <v>457</v>
      </c>
      <c r="C494" s="16">
        <v>43</v>
      </c>
      <c r="D494" s="16" t="s">
        <v>219</v>
      </c>
      <c r="E494" s="16" t="s">
        <v>55</v>
      </c>
      <c r="F494" s="16" t="s">
        <v>186</v>
      </c>
      <c r="G494" s="16">
        <v>1997</v>
      </c>
      <c r="H494" s="16"/>
      <c r="I494" s="19">
        <v>20.25</v>
      </c>
      <c r="J494" s="16"/>
      <c r="K494" s="16" t="s">
        <v>13</v>
      </c>
      <c r="L494" s="50">
        <f t="shared" si="35"/>
        <v>2027</v>
      </c>
      <c r="M494" s="45"/>
      <c r="N494" s="51">
        <f t="shared" si="36"/>
        <v>2057</v>
      </c>
      <c r="O494" s="46"/>
      <c r="P494" s="47"/>
      <c r="Q494" s="48">
        <f t="shared" si="37"/>
        <v>303.75</v>
      </c>
      <c r="R494" s="49"/>
      <c r="S494" s="2">
        <v>1</v>
      </c>
      <c r="T494" s="2"/>
    </row>
    <row r="495" spans="1:38">
      <c r="A495">
        <v>475</v>
      </c>
      <c r="B495" s="16">
        <v>460</v>
      </c>
      <c r="C495" s="16">
        <v>43</v>
      </c>
      <c r="D495" s="16" t="s">
        <v>220</v>
      </c>
      <c r="E495" s="16" t="s">
        <v>51</v>
      </c>
      <c r="F495" s="16" t="s">
        <v>221</v>
      </c>
      <c r="G495" s="16">
        <v>1997</v>
      </c>
      <c r="H495" s="16"/>
      <c r="I495" s="19">
        <v>43.42</v>
      </c>
      <c r="J495" s="16"/>
      <c r="K495" s="16" t="s">
        <v>4</v>
      </c>
      <c r="L495" s="50">
        <f t="shared" si="35"/>
        <v>2027</v>
      </c>
      <c r="M495" s="45"/>
      <c r="N495" s="51">
        <f t="shared" si="36"/>
        <v>2057</v>
      </c>
      <c r="O495" s="46"/>
      <c r="P495" s="47"/>
      <c r="Q495" s="48">
        <f t="shared" si="37"/>
        <v>651.30000000000007</v>
      </c>
      <c r="R495" s="49"/>
      <c r="S495" s="2">
        <v>1</v>
      </c>
      <c r="T495" s="2"/>
    </row>
    <row r="496" spans="1:38">
      <c r="A496">
        <v>476</v>
      </c>
      <c r="B496" s="16">
        <v>461</v>
      </c>
      <c r="C496" s="16">
        <v>43</v>
      </c>
      <c r="D496" s="16" t="s">
        <v>220</v>
      </c>
      <c r="E496" s="16" t="s">
        <v>51</v>
      </c>
      <c r="F496" s="16" t="s">
        <v>222</v>
      </c>
      <c r="G496" s="16">
        <v>1997</v>
      </c>
      <c r="H496" s="16"/>
      <c r="I496" s="19">
        <v>13.86</v>
      </c>
      <c r="J496" s="16"/>
      <c r="K496" s="16" t="s">
        <v>4</v>
      </c>
      <c r="L496" s="50">
        <f t="shared" si="35"/>
        <v>2027</v>
      </c>
      <c r="M496" s="45"/>
      <c r="N496" s="51">
        <f t="shared" si="36"/>
        <v>2057</v>
      </c>
      <c r="O496" s="46"/>
      <c r="P496" s="47"/>
      <c r="Q496" s="48">
        <f t="shared" si="37"/>
        <v>207.89999999999998</v>
      </c>
      <c r="R496" s="49"/>
      <c r="S496" s="2">
        <v>1</v>
      </c>
      <c r="T496" s="2"/>
    </row>
    <row r="497" spans="1:38">
      <c r="A497">
        <v>477</v>
      </c>
      <c r="B497" s="16">
        <v>462</v>
      </c>
      <c r="C497" s="16">
        <v>43</v>
      </c>
      <c r="D497" s="16" t="s">
        <v>220</v>
      </c>
      <c r="E497" s="16" t="s">
        <v>51</v>
      </c>
      <c r="F497" s="16" t="s">
        <v>149</v>
      </c>
      <c r="G497" s="16">
        <v>1997</v>
      </c>
      <c r="H497" s="16"/>
      <c r="I497" s="19">
        <v>29.16</v>
      </c>
      <c r="J497" s="16"/>
      <c r="K497" s="16" t="s">
        <v>210</v>
      </c>
      <c r="L497" s="50">
        <f t="shared" si="35"/>
        <v>2027</v>
      </c>
      <c r="M497" s="45"/>
      <c r="N497" s="51">
        <f t="shared" si="36"/>
        <v>2057</v>
      </c>
      <c r="O497" s="46"/>
      <c r="P497" s="47"/>
      <c r="Q497" s="48">
        <f t="shared" si="37"/>
        <v>437.4</v>
      </c>
      <c r="R497" s="49"/>
      <c r="S497" s="2">
        <v>1</v>
      </c>
      <c r="T497" s="2"/>
    </row>
    <row r="498" spans="1:38">
      <c r="A498">
        <v>479</v>
      </c>
      <c r="B498" s="16">
        <v>464</v>
      </c>
      <c r="C498" s="16">
        <v>43</v>
      </c>
      <c r="D498" s="16" t="s">
        <v>220</v>
      </c>
      <c r="E498" s="16" t="s">
        <v>51</v>
      </c>
      <c r="F498" s="16" t="s">
        <v>149</v>
      </c>
      <c r="G498" s="16">
        <v>1997</v>
      </c>
      <c r="H498" s="16"/>
      <c r="I498" s="19">
        <v>29.16</v>
      </c>
      <c r="J498" s="16"/>
      <c r="K498" s="16" t="s">
        <v>210</v>
      </c>
      <c r="L498" s="50">
        <f t="shared" si="35"/>
        <v>2027</v>
      </c>
      <c r="M498" s="45"/>
      <c r="N498" s="51">
        <f t="shared" si="36"/>
        <v>2057</v>
      </c>
      <c r="O498" s="46"/>
      <c r="P498" s="47"/>
      <c r="Q498" s="48">
        <f t="shared" si="37"/>
        <v>437.4</v>
      </c>
      <c r="R498" s="49"/>
      <c r="S498" s="2">
        <v>1</v>
      </c>
      <c r="T498" s="2"/>
    </row>
    <row r="499" spans="1:38">
      <c r="A499">
        <v>480</v>
      </c>
      <c r="B499" s="16">
        <v>465</v>
      </c>
      <c r="C499" s="16">
        <v>43</v>
      </c>
      <c r="D499" s="16" t="s">
        <v>220</v>
      </c>
      <c r="E499" s="16" t="s">
        <v>51</v>
      </c>
      <c r="F499" s="16" t="s">
        <v>186</v>
      </c>
      <c r="G499" s="16">
        <v>1997</v>
      </c>
      <c r="H499" s="16"/>
      <c r="I499" s="19">
        <v>16.36</v>
      </c>
      <c r="J499" s="16"/>
      <c r="K499" s="16" t="s">
        <v>13</v>
      </c>
      <c r="L499" s="50">
        <f t="shared" si="35"/>
        <v>2027</v>
      </c>
      <c r="M499" s="45"/>
      <c r="N499" s="51">
        <f t="shared" si="36"/>
        <v>2057</v>
      </c>
      <c r="O499" s="46"/>
      <c r="P499" s="47"/>
      <c r="Q499" s="48">
        <f t="shared" si="37"/>
        <v>245.39999999999998</v>
      </c>
      <c r="R499" s="49"/>
      <c r="S499" s="2">
        <v>1</v>
      </c>
      <c r="T499" s="2"/>
    </row>
    <row r="500" spans="1:38">
      <c r="A500">
        <v>488</v>
      </c>
      <c r="B500" s="16">
        <v>473</v>
      </c>
      <c r="C500" s="16">
        <v>43</v>
      </c>
      <c r="D500" s="16" t="s">
        <v>220</v>
      </c>
      <c r="E500" s="16" t="s">
        <v>51</v>
      </c>
      <c r="F500" s="16" t="s">
        <v>149</v>
      </c>
      <c r="G500" s="16">
        <v>1997</v>
      </c>
      <c r="H500" s="16"/>
      <c r="I500" s="19">
        <v>29.16</v>
      </c>
      <c r="J500" s="16"/>
      <c r="K500" s="16" t="s">
        <v>210</v>
      </c>
      <c r="L500" s="50">
        <f t="shared" si="35"/>
        <v>2027</v>
      </c>
      <c r="M500" s="45"/>
      <c r="N500" s="51">
        <f t="shared" si="36"/>
        <v>2057</v>
      </c>
      <c r="O500" s="46"/>
      <c r="P500" s="47"/>
      <c r="Q500" s="48">
        <f t="shared" si="37"/>
        <v>437.4</v>
      </c>
      <c r="R500" s="49"/>
      <c r="S500" s="2">
        <v>1</v>
      </c>
      <c r="T500" s="2"/>
    </row>
    <row r="501" spans="1:38">
      <c r="A501">
        <v>449</v>
      </c>
      <c r="B501" s="16">
        <v>434</v>
      </c>
      <c r="C501" s="16">
        <v>43</v>
      </c>
      <c r="D501" s="16" t="s">
        <v>207</v>
      </c>
      <c r="E501" s="16" t="s">
        <v>44</v>
      </c>
      <c r="F501" s="16" t="s">
        <v>149</v>
      </c>
      <c r="G501" s="16">
        <v>1998</v>
      </c>
      <c r="H501" s="16"/>
      <c r="I501" s="19">
        <v>15</v>
      </c>
      <c r="J501" s="16"/>
      <c r="K501" s="16" t="s">
        <v>4</v>
      </c>
      <c r="L501" s="50">
        <f t="shared" si="35"/>
        <v>2028</v>
      </c>
      <c r="M501" s="45"/>
      <c r="N501" s="51">
        <f t="shared" si="36"/>
        <v>2058</v>
      </c>
      <c r="O501" s="46"/>
      <c r="P501" s="47"/>
      <c r="Q501" s="48">
        <f t="shared" si="37"/>
        <v>225</v>
      </c>
      <c r="R501" s="49"/>
      <c r="S501" s="2">
        <v>1</v>
      </c>
      <c r="T501" s="2"/>
    </row>
    <row r="502" spans="1:38">
      <c r="A502">
        <v>492</v>
      </c>
      <c r="B502" s="16">
        <v>477</v>
      </c>
      <c r="C502" s="16">
        <v>43</v>
      </c>
      <c r="D502" s="16" t="s">
        <v>225</v>
      </c>
      <c r="E502" s="16" t="s">
        <v>51</v>
      </c>
      <c r="F502" s="16" t="s">
        <v>149</v>
      </c>
      <c r="G502" s="16">
        <v>1998</v>
      </c>
      <c r="H502" s="16"/>
      <c r="I502" s="19">
        <v>18</v>
      </c>
      <c r="J502" s="16"/>
      <c r="K502" s="16" t="s">
        <v>10</v>
      </c>
      <c r="L502" s="50">
        <f t="shared" si="35"/>
        <v>2028</v>
      </c>
      <c r="M502" s="45"/>
      <c r="N502" s="51">
        <f t="shared" si="36"/>
        <v>2058</v>
      </c>
      <c r="O502" s="46"/>
      <c r="P502" s="47"/>
      <c r="Q502" s="48">
        <f t="shared" si="37"/>
        <v>270</v>
      </c>
      <c r="R502" s="49"/>
      <c r="S502" s="2">
        <v>1</v>
      </c>
      <c r="T502" s="2"/>
    </row>
    <row r="503" spans="1:38">
      <c r="A503">
        <v>521</v>
      </c>
      <c r="B503" s="16">
        <v>506</v>
      </c>
      <c r="C503" s="16">
        <v>43</v>
      </c>
      <c r="D503" s="16" t="s">
        <v>251</v>
      </c>
      <c r="E503" s="16" t="s">
        <v>31</v>
      </c>
      <c r="F503" s="16" t="s">
        <v>149</v>
      </c>
      <c r="G503" s="16">
        <v>1998</v>
      </c>
      <c r="H503" s="16"/>
      <c r="I503" s="19">
        <v>9.75</v>
      </c>
      <c r="J503" s="16"/>
      <c r="K503" s="16" t="s">
        <v>4</v>
      </c>
      <c r="L503" s="50">
        <f t="shared" si="35"/>
        <v>2028</v>
      </c>
      <c r="M503" s="45"/>
      <c r="N503" s="51">
        <f t="shared" si="36"/>
        <v>2058</v>
      </c>
      <c r="O503" s="46"/>
      <c r="P503" s="47"/>
      <c r="Q503" s="48">
        <f t="shared" si="37"/>
        <v>146.25</v>
      </c>
      <c r="R503" s="49"/>
      <c r="S503" s="2">
        <v>1</v>
      </c>
      <c r="T503" s="2"/>
    </row>
    <row r="504" spans="1:38">
      <c r="A504">
        <v>523</v>
      </c>
      <c r="B504" s="16">
        <v>508</v>
      </c>
      <c r="C504" s="16">
        <v>43</v>
      </c>
      <c r="D504" s="16" t="s">
        <v>252</v>
      </c>
      <c r="E504" s="16" t="s">
        <v>31</v>
      </c>
      <c r="F504" s="16" t="s">
        <v>149</v>
      </c>
      <c r="G504" s="16">
        <v>1998</v>
      </c>
      <c r="H504" s="16"/>
      <c r="I504" s="19">
        <v>9.75</v>
      </c>
      <c r="J504" s="16"/>
      <c r="K504" s="16" t="s">
        <v>4</v>
      </c>
      <c r="L504" s="50">
        <f t="shared" si="35"/>
        <v>2028</v>
      </c>
      <c r="M504" s="45"/>
      <c r="N504" s="51">
        <f t="shared" si="36"/>
        <v>2058</v>
      </c>
      <c r="O504" s="46"/>
      <c r="P504" s="47"/>
      <c r="Q504" s="48">
        <f t="shared" si="37"/>
        <v>146.25</v>
      </c>
      <c r="R504" s="49"/>
      <c r="S504" s="2">
        <v>1</v>
      </c>
      <c r="T504" s="2"/>
      <c r="AI504" s="3"/>
      <c r="AJ504" s="3"/>
      <c r="AK504" s="3"/>
    </row>
    <row r="505" spans="1:38">
      <c r="A505">
        <v>524</v>
      </c>
      <c r="B505" s="16">
        <v>509</v>
      </c>
      <c r="C505" s="16">
        <v>43</v>
      </c>
      <c r="D505" s="16" t="s">
        <v>253</v>
      </c>
      <c r="E505" s="16" t="s">
        <v>51</v>
      </c>
      <c r="F505" s="16" t="s">
        <v>186</v>
      </c>
      <c r="G505" s="16">
        <v>1998</v>
      </c>
      <c r="H505" s="16"/>
      <c r="I505" s="19">
        <v>9.61</v>
      </c>
      <c r="J505" s="16"/>
      <c r="K505" s="16" t="s">
        <v>10</v>
      </c>
      <c r="L505" s="50">
        <f t="shared" si="35"/>
        <v>2028</v>
      </c>
      <c r="M505" s="45"/>
      <c r="N505" s="51">
        <f t="shared" si="36"/>
        <v>2058</v>
      </c>
      <c r="O505" s="46"/>
      <c r="P505" s="47"/>
      <c r="Q505" s="48">
        <f t="shared" ref="Q505:Q533" si="38">I505*M$6</f>
        <v>144.14999999999998</v>
      </c>
      <c r="R505" s="49"/>
      <c r="S505" s="2">
        <v>1</v>
      </c>
      <c r="T505" s="2"/>
      <c r="AI505" s="3"/>
      <c r="AJ505" s="3"/>
      <c r="AK505" s="3"/>
      <c r="AL505" s="3"/>
    </row>
    <row r="506" spans="1:38">
      <c r="A506">
        <v>474</v>
      </c>
      <c r="B506" s="16">
        <v>459</v>
      </c>
      <c r="C506" s="16">
        <v>43</v>
      </c>
      <c r="D506" s="16" t="s">
        <v>220</v>
      </c>
      <c r="E506" s="16" t="s">
        <v>51</v>
      </c>
      <c r="F506" s="16" t="s">
        <v>120</v>
      </c>
      <c r="G506" s="16">
        <v>1999</v>
      </c>
      <c r="H506" s="16"/>
      <c r="I506" s="19">
        <v>2559.83</v>
      </c>
      <c r="J506" s="16"/>
      <c r="K506" s="16" t="s">
        <v>4</v>
      </c>
      <c r="L506" s="50">
        <f t="shared" si="35"/>
        <v>2029</v>
      </c>
      <c r="M506" s="45"/>
      <c r="N506" s="51">
        <f t="shared" si="36"/>
        <v>2059</v>
      </c>
      <c r="O506" s="46"/>
      <c r="P506" s="47"/>
      <c r="Q506" s="48">
        <f t="shared" si="38"/>
        <v>38397.449999999997</v>
      </c>
      <c r="R506" s="49"/>
      <c r="S506" s="2">
        <v>1</v>
      </c>
      <c r="T506" s="2"/>
      <c r="AI506" s="4"/>
      <c r="AJ506" s="4"/>
      <c r="AK506" s="4"/>
    </row>
    <row r="507" spans="1:38">
      <c r="A507">
        <v>478</v>
      </c>
      <c r="B507" s="16">
        <v>463</v>
      </c>
      <c r="C507" s="16">
        <v>43</v>
      </c>
      <c r="D507" s="16" t="s">
        <v>220</v>
      </c>
      <c r="E507" s="16" t="s">
        <v>51</v>
      </c>
      <c r="F507" s="16" t="s">
        <v>149</v>
      </c>
      <c r="G507" s="16">
        <v>1999</v>
      </c>
      <c r="H507" s="16"/>
      <c r="I507" s="19">
        <v>29.16</v>
      </c>
      <c r="J507" s="16"/>
      <c r="K507" s="16" t="s">
        <v>210</v>
      </c>
      <c r="L507" s="50">
        <f t="shared" si="35"/>
        <v>2029</v>
      </c>
      <c r="M507" s="45"/>
      <c r="N507" s="51">
        <f t="shared" si="36"/>
        <v>2059</v>
      </c>
      <c r="O507" s="46"/>
      <c r="P507" s="47"/>
      <c r="Q507" s="48">
        <f t="shared" si="38"/>
        <v>437.4</v>
      </c>
      <c r="R507" s="49"/>
      <c r="S507" s="2">
        <v>1</v>
      </c>
      <c r="T507" s="2"/>
      <c r="AI507" s="4"/>
      <c r="AJ507" s="4"/>
      <c r="AK507" s="4"/>
    </row>
    <row r="508" spans="1:38">
      <c r="A508">
        <v>481</v>
      </c>
      <c r="B508" s="16">
        <v>466</v>
      </c>
      <c r="C508" s="16">
        <v>43</v>
      </c>
      <c r="D508" s="16" t="s">
        <v>220</v>
      </c>
      <c r="E508" s="16" t="s">
        <v>51</v>
      </c>
      <c r="F508" s="16" t="s">
        <v>149</v>
      </c>
      <c r="G508" s="16">
        <v>1999</v>
      </c>
      <c r="H508" s="16"/>
      <c r="I508" s="19">
        <v>10.56</v>
      </c>
      <c r="J508" s="16"/>
      <c r="K508" s="16" t="s">
        <v>210</v>
      </c>
      <c r="L508" s="50">
        <f t="shared" si="35"/>
        <v>2029</v>
      </c>
      <c r="M508" s="45"/>
      <c r="N508" s="51">
        <f t="shared" si="36"/>
        <v>2059</v>
      </c>
      <c r="O508" s="46"/>
      <c r="P508" s="47"/>
      <c r="Q508" s="48">
        <f t="shared" si="38"/>
        <v>158.4</v>
      </c>
      <c r="R508" s="49"/>
      <c r="S508" s="2">
        <v>1</v>
      </c>
      <c r="T508" s="2"/>
    </row>
    <row r="509" spans="1:38">
      <c r="A509">
        <v>482</v>
      </c>
      <c r="B509" s="16">
        <v>467</v>
      </c>
      <c r="C509" s="16">
        <v>43</v>
      </c>
      <c r="D509" s="16" t="s">
        <v>220</v>
      </c>
      <c r="E509" s="16" t="s">
        <v>51</v>
      </c>
      <c r="F509" s="16" t="s">
        <v>186</v>
      </c>
      <c r="G509" s="16">
        <v>1999</v>
      </c>
      <c r="H509" s="16"/>
      <c r="I509" s="19">
        <v>187</v>
      </c>
      <c r="J509" s="16"/>
      <c r="K509" s="16" t="s">
        <v>13</v>
      </c>
      <c r="L509" s="50">
        <f t="shared" si="35"/>
        <v>2029</v>
      </c>
      <c r="M509" s="45"/>
      <c r="N509" s="51">
        <f t="shared" si="36"/>
        <v>2059</v>
      </c>
      <c r="O509" s="46"/>
      <c r="P509" s="47"/>
      <c r="Q509" s="48">
        <f t="shared" si="38"/>
        <v>2805</v>
      </c>
      <c r="R509" s="49"/>
      <c r="S509" s="2">
        <v>1</v>
      </c>
      <c r="T509" s="2"/>
    </row>
    <row r="510" spans="1:38">
      <c r="A510">
        <v>483</v>
      </c>
      <c r="B510" s="16">
        <v>468</v>
      </c>
      <c r="C510" s="16">
        <v>43</v>
      </c>
      <c r="D510" s="16" t="s">
        <v>220</v>
      </c>
      <c r="E510" s="16" t="s">
        <v>51</v>
      </c>
      <c r="F510" s="16" t="s">
        <v>223</v>
      </c>
      <c r="G510" s="16">
        <v>1999</v>
      </c>
      <c r="H510" s="16"/>
      <c r="I510" s="19">
        <v>45.6</v>
      </c>
      <c r="J510" s="16"/>
      <c r="K510" s="16" t="s">
        <v>13</v>
      </c>
      <c r="L510" s="50">
        <f t="shared" si="35"/>
        <v>2029</v>
      </c>
      <c r="M510" s="45"/>
      <c r="N510" s="51">
        <f t="shared" si="36"/>
        <v>2059</v>
      </c>
      <c r="O510" s="46"/>
      <c r="P510" s="47"/>
      <c r="Q510" s="48">
        <f t="shared" si="38"/>
        <v>684</v>
      </c>
      <c r="R510" s="49"/>
      <c r="S510" s="2">
        <v>1</v>
      </c>
      <c r="T510" s="2"/>
    </row>
    <row r="511" spans="1:38">
      <c r="A511">
        <v>484</v>
      </c>
      <c r="B511" s="16">
        <v>469</v>
      </c>
      <c r="C511" s="16">
        <v>43</v>
      </c>
      <c r="D511" s="16" t="s">
        <v>220</v>
      </c>
      <c r="E511" s="16" t="s">
        <v>51</v>
      </c>
      <c r="F511" s="16" t="s">
        <v>224</v>
      </c>
      <c r="G511" s="16">
        <v>1999</v>
      </c>
      <c r="H511" s="16"/>
      <c r="I511" s="19">
        <v>13.2</v>
      </c>
      <c r="J511" s="16"/>
      <c r="K511" s="16" t="s">
        <v>10</v>
      </c>
      <c r="L511" s="50">
        <f t="shared" si="35"/>
        <v>2029</v>
      </c>
      <c r="M511" s="45"/>
      <c r="N511" s="51">
        <f t="shared" si="36"/>
        <v>2059</v>
      </c>
      <c r="O511" s="46"/>
      <c r="P511" s="47"/>
      <c r="Q511" s="48">
        <f t="shared" si="38"/>
        <v>198</v>
      </c>
      <c r="R511" s="49"/>
      <c r="S511" s="2">
        <v>1</v>
      </c>
      <c r="T511" s="2"/>
    </row>
    <row r="512" spans="1:38">
      <c r="A512">
        <v>485</v>
      </c>
      <c r="B512" s="16">
        <v>470</v>
      </c>
      <c r="C512" s="16">
        <v>43</v>
      </c>
      <c r="D512" s="16" t="s">
        <v>220</v>
      </c>
      <c r="E512" s="16" t="s">
        <v>51</v>
      </c>
      <c r="F512" s="16" t="s">
        <v>224</v>
      </c>
      <c r="G512" s="16">
        <v>1999</v>
      </c>
      <c r="H512" s="16"/>
      <c r="I512" s="19">
        <v>5.4</v>
      </c>
      <c r="J512" s="16"/>
      <c r="K512" s="16" t="s">
        <v>10</v>
      </c>
      <c r="L512" s="50">
        <f t="shared" si="35"/>
        <v>2029</v>
      </c>
      <c r="M512" s="45"/>
      <c r="N512" s="51">
        <f t="shared" si="36"/>
        <v>2059</v>
      </c>
      <c r="O512" s="46"/>
      <c r="P512" s="47"/>
      <c r="Q512" s="48">
        <f t="shared" si="38"/>
        <v>81</v>
      </c>
      <c r="R512" s="49"/>
      <c r="S512" s="2">
        <v>1</v>
      </c>
      <c r="T512" s="2"/>
    </row>
    <row r="513" spans="1:38">
      <c r="A513">
        <v>486</v>
      </c>
      <c r="B513" s="16">
        <v>471</v>
      </c>
      <c r="C513" s="16">
        <v>43</v>
      </c>
      <c r="D513" s="16" t="s">
        <v>220</v>
      </c>
      <c r="E513" s="16" t="s">
        <v>51</v>
      </c>
      <c r="F513" s="16" t="s">
        <v>224</v>
      </c>
      <c r="G513" s="16">
        <v>1999</v>
      </c>
      <c r="H513" s="16"/>
      <c r="I513" s="19">
        <v>3.91</v>
      </c>
      <c r="J513" s="16"/>
      <c r="K513" s="16" t="s">
        <v>10</v>
      </c>
      <c r="L513" s="50">
        <f t="shared" si="35"/>
        <v>2029</v>
      </c>
      <c r="M513" s="45"/>
      <c r="N513" s="51">
        <f t="shared" si="36"/>
        <v>2059</v>
      </c>
      <c r="O513" s="46"/>
      <c r="P513" s="47"/>
      <c r="Q513" s="48">
        <f t="shared" si="38"/>
        <v>58.650000000000006</v>
      </c>
      <c r="R513" s="49"/>
      <c r="S513" s="2">
        <v>1</v>
      </c>
      <c r="T513" s="2"/>
    </row>
    <row r="514" spans="1:38">
      <c r="A514">
        <v>487</v>
      </c>
      <c r="B514" s="16">
        <v>472</v>
      </c>
      <c r="C514" s="16">
        <v>43</v>
      </c>
      <c r="D514" s="16" t="s">
        <v>220</v>
      </c>
      <c r="E514" s="16" t="s">
        <v>51</v>
      </c>
      <c r="F514" s="16" t="s">
        <v>149</v>
      </c>
      <c r="G514" s="16">
        <v>2000</v>
      </c>
      <c r="H514" s="16"/>
      <c r="I514" s="19">
        <v>29.16</v>
      </c>
      <c r="J514" s="16"/>
      <c r="K514" s="16" t="s">
        <v>210</v>
      </c>
      <c r="L514" s="50">
        <f t="shared" si="35"/>
        <v>2030</v>
      </c>
      <c r="M514" s="45"/>
      <c r="N514" s="51">
        <f t="shared" si="36"/>
        <v>2060</v>
      </c>
      <c r="O514" s="46"/>
      <c r="P514" s="47"/>
      <c r="Q514" s="48">
        <f t="shared" si="38"/>
        <v>437.4</v>
      </c>
      <c r="R514" s="49"/>
      <c r="S514" s="2">
        <v>1</v>
      </c>
      <c r="T514" s="2"/>
    </row>
    <row r="515" spans="1:38">
      <c r="A515">
        <v>520</v>
      </c>
      <c r="B515" s="16">
        <v>505</v>
      </c>
      <c r="C515" s="16">
        <v>43</v>
      </c>
      <c r="D515" s="16" t="s">
        <v>251</v>
      </c>
      <c r="E515" s="16" t="s">
        <v>31</v>
      </c>
      <c r="F515" s="16" t="s">
        <v>186</v>
      </c>
      <c r="G515" s="16">
        <v>2000</v>
      </c>
      <c r="H515" s="16"/>
      <c r="I515" s="19">
        <v>9.92</v>
      </c>
      <c r="J515" s="16"/>
      <c r="K515" s="16" t="s">
        <v>10</v>
      </c>
      <c r="L515" s="50">
        <f t="shared" si="35"/>
        <v>2030</v>
      </c>
      <c r="M515" s="45"/>
      <c r="N515" s="51">
        <f t="shared" si="36"/>
        <v>2060</v>
      </c>
      <c r="O515" s="46"/>
      <c r="P515" s="47"/>
      <c r="Q515" s="48">
        <f t="shared" si="38"/>
        <v>148.80000000000001</v>
      </c>
      <c r="R515" s="49"/>
      <c r="S515" s="2">
        <v>1</v>
      </c>
      <c r="T515" s="2"/>
      <c r="AL515" s="3"/>
    </row>
    <row r="516" spans="1:38">
      <c r="A516">
        <v>522</v>
      </c>
      <c r="B516" s="16">
        <v>507</v>
      </c>
      <c r="C516" s="16">
        <v>43</v>
      </c>
      <c r="D516" s="16" t="s">
        <v>252</v>
      </c>
      <c r="E516" s="16" t="s">
        <v>31</v>
      </c>
      <c r="F516" s="16" t="s">
        <v>186</v>
      </c>
      <c r="G516" s="16">
        <v>2000</v>
      </c>
      <c r="H516" s="16"/>
      <c r="I516" s="19">
        <v>10.39</v>
      </c>
      <c r="J516" s="16"/>
      <c r="K516" s="16" t="s">
        <v>4</v>
      </c>
      <c r="L516" s="50">
        <f t="shared" si="35"/>
        <v>2030</v>
      </c>
      <c r="M516" s="45"/>
      <c r="N516" s="51">
        <f t="shared" si="36"/>
        <v>2060</v>
      </c>
      <c r="O516" s="46"/>
      <c r="P516" s="47"/>
      <c r="Q516" s="48">
        <f t="shared" si="38"/>
        <v>155.85000000000002</v>
      </c>
      <c r="R516" s="49"/>
      <c r="S516" s="2">
        <v>1</v>
      </c>
      <c r="T516" s="2"/>
    </row>
    <row r="517" spans="1:38">
      <c r="A517">
        <v>493</v>
      </c>
      <c r="B517" s="16">
        <v>478</v>
      </c>
      <c r="C517" s="16">
        <v>43</v>
      </c>
      <c r="D517" s="16" t="s">
        <v>226</v>
      </c>
      <c r="E517" s="16" t="s">
        <v>51</v>
      </c>
      <c r="F517" s="16" t="s">
        <v>149</v>
      </c>
      <c r="G517" s="16">
        <v>2001</v>
      </c>
      <c r="H517" s="16"/>
      <c r="I517" s="19">
        <v>10.92</v>
      </c>
      <c r="J517" s="16"/>
      <c r="K517" s="16" t="s">
        <v>4</v>
      </c>
      <c r="L517" s="50">
        <f t="shared" si="35"/>
        <v>2031</v>
      </c>
      <c r="M517" s="45"/>
      <c r="N517" s="51">
        <f t="shared" si="36"/>
        <v>2061</v>
      </c>
      <c r="O517" s="46"/>
      <c r="P517" s="47"/>
      <c r="Q517" s="48">
        <f t="shared" si="38"/>
        <v>163.80000000000001</v>
      </c>
      <c r="R517" s="49"/>
      <c r="S517" s="2">
        <v>1</v>
      </c>
      <c r="T517" s="2"/>
      <c r="AI517" s="3"/>
      <c r="AJ517" s="3"/>
      <c r="AK517" s="3"/>
    </row>
    <row r="518" spans="1:38">
      <c r="A518">
        <v>494</v>
      </c>
      <c r="B518" s="16">
        <v>479</v>
      </c>
      <c r="C518" s="16">
        <v>43</v>
      </c>
      <c r="D518" s="16" t="s">
        <v>227</v>
      </c>
      <c r="E518" s="16" t="s">
        <v>1</v>
      </c>
      <c r="F518" s="16" t="s">
        <v>223</v>
      </c>
      <c r="G518" s="16">
        <v>2001</v>
      </c>
      <c r="H518" s="16"/>
      <c r="I518" s="19">
        <v>276.68</v>
      </c>
      <c r="J518" s="16"/>
      <c r="K518" s="16" t="s">
        <v>10</v>
      </c>
      <c r="L518" s="50">
        <f t="shared" si="35"/>
        <v>2031</v>
      </c>
      <c r="M518" s="45"/>
      <c r="N518" s="51">
        <f t="shared" si="36"/>
        <v>2061</v>
      </c>
      <c r="O518" s="46"/>
      <c r="P518" s="47"/>
      <c r="Q518" s="48">
        <f t="shared" si="38"/>
        <v>4150.2</v>
      </c>
      <c r="R518" s="49"/>
      <c r="S518" s="2">
        <v>1</v>
      </c>
      <c r="T518" s="2"/>
      <c r="AI518" s="3"/>
      <c r="AJ518" s="3"/>
      <c r="AK518" s="3"/>
    </row>
    <row r="519" spans="1:38">
      <c r="A519">
        <v>496</v>
      </c>
      <c r="B519" s="16">
        <v>481</v>
      </c>
      <c r="C519" s="16">
        <v>43</v>
      </c>
      <c r="D519" s="16" t="s">
        <v>228</v>
      </c>
      <c r="E519" s="16" t="s">
        <v>20</v>
      </c>
      <c r="F519" s="16" t="s">
        <v>149</v>
      </c>
      <c r="G519" s="16">
        <v>2002</v>
      </c>
      <c r="H519" s="16"/>
      <c r="I519" s="19">
        <v>13.44</v>
      </c>
      <c r="J519" s="16"/>
      <c r="K519" s="16" t="s">
        <v>210</v>
      </c>
      <c r="L519" s="50">
        <f t="shared" si="35"/>
        <v>2032</v>
      </c>
      <c r="M519" s="45"/>
      <c r="N519" s="51">
        <f t="shared" si="36"/>
        <v>2062</v>
      </c>
      <c r="O519" s="46"/>
      <c r="P519" s="47"/>
      <c r="Q519" s="48">
        <f t="shared" si="38"/>
        <v>201.6</v>
      </c>
      <c r="R519" s="49"/>
      <c r="S519" s="2">
        <v>1</v>
      </c>
      <c r="T519" s="2"/>
    </row>
    <row r="520" spans="1:38">
      <c r="A520">
        <v>489</v>
      </c>
      <c r="B520" s="16">
        <v>474</v>
      </c>
      <c r="C520" s="16">
        <v>43</v>
      </c>
      <c r="D520" s="16" t="s">
        <v>220</v>
      </c>
      <c r="E520" s="16" t="s">
        <v>51</v>
      </c>
      <c r="F520" s="16" t="s">
        <v>189</v>
      </c>
      <c r="G520" s="16">
        <v>2003</v>
      </c>
      <c r="H520" s="16"/>
      <c r="I520" s="19">
        <v>53.87</v>
      </c>
      <c r="J520" s="16"/>
      <c r="K520" s="16" t="s">
        <v>10</v>
      </c>
      <c r="L520" s="50">
        <f t="shared" si="35"/>
        <v>2033</v>
      </c>
      <c r="M520" s="45"/>
      <c r="N520" s="51">
        <f t="shared" si="36"/>
        <v>2063</v>
      </c>
      <c r="O520" s="46"/>
      <c r="P520" s="47"/>
      <c r="Q520" s="48">
        <f t="shared" si="38"/>
        <v>808.05</v>
      </c>
      <c r="R520" s="49"/>
      <c r="S520" s="2">
        <v>1</v>
      </c>
      <c r="T520" s="2"/>
    </row>
    <row r="521" spans="1:38">
      <c r="A521">
        <v>490</v>
      </c>
      <c r="B521" s="16">
        <v>475</v>
      </c>
      <c r="C521" s="16">
        <v>43</v>
      </c>
      <c r="D521" s="16" t="s">
        <v>220</v>
      </c>
      <c r="E521" s="16" t="s">
        <v>51</v>
      </c>
      <c r="F521" s="16" t="s">
        <v>42</v>
      </c>
      <c r="G521" s="16">
        <v>2003</v>
      </c>
      <c r="H521" s="16"/>
      <c r="I521" s="19">
        <v>53</v>
      </c>
      <c r="J521" s="16"/>
      <c r="K521" s="16" t="s">
        <v>10</v>
      </c>
      <c r="L521" s="50">
        <f t="shared" si="35"/>
        <v>2033</v>
      </c>
      <c r="M521" s="45"/>
      <c r="N521" s="51">
        <f t="shared" si="36"/>
        <v>2063</v>
      </c>
      <c r="O521" s="46"/>
      <c r="P521" s="47"/>
      <c r="Q521" s="48">
        <f t="shared" si="38"/>
        <v>795</v>
      </c>
      <c r="R521" s="49"/>
      <c r="S521" s="2">
        <v>1</v>
      </c>
      <c r="T521" s="2"/>
    </row>
    <row r="522" spans="1:38">
      <c r="A522">
        <v>497</v>
      </c>
      <c r="B522" s="16">
        <v>482</v>
      </c>
      <c r="C522" s="16">
        <v>43</v>
      </c>
      <c r="D522" s="16" t="s">
        <v>229</v>
      </c>
      <c r="E522" s="16" t="s">
        <v>58</v>
      </c>
      <c r="F522" s="16" t="s">
        <v>149</v>
      </c>
      <c r="G522" s="16">
        <v>2003</v>
      </c>
      <c r="H522" s="16"/>
      <c r="I522" s="19">
        <v>10.08</v>
      </c>
      <c r="J522" s="16"/>
      <c r="K522" s="16" t="s">
        <v>4</v>
      </c>
      <c r="L522" s="50">
        <f t="shared" si="35"/>
        <v>2033</v>
      </c>
      <c r="M522" s="45"/>
      <c r="N522" s="51">
        <f t="shared" si="36"/>
        <v>2063</v>
      </c>
      <c r="O522" s="46"/>
      <c r="P522" s="47"/>
      <c r="Q522" s="48">
        <f t="shared" si="38"/>
        <v>151.19999999999999</v>
      </c>
      <c r="R522" s="49"/>
      <c r="S522" s="2">
        <v>1</v>
      </c>
      <c r="T522" s="2"/>
    </row>
    <row r="523" spans="1:38">
      <c r="A523">
        <v>498</v>
      </c>
      <c r="B523" s="16">
        <v>483</v>
      </c>
      <c r="C523" s="16">
        <v>43</v>
      </c>
      <c r="D523" s="16" t="s">
        <v>230</v>
      </c>
      <c r="E523" s="16" t="s">
        <v>1</v>
      </c>
      <c r="F523" s="16" t="s">
        <v>149</v>
      </c>
      <c r="G523" s="16">
        <v>2003</v>
      </c>
      <c r="H523" s="16"/>
      <c r="I523" s="19">
        <v>10.08</v>
      </c>
      <c r="J523" s="16"/>
      <c r="K523" s="16" t="s">
        <v>4</v>
      </c>
      <c r="L523" s="50">
        <f t="shared" si="35"/>
        <v>2033</v>
      </c>
      <c r="M523" s="45"/>
      <c r="N523" s="51">
        <f t="shared" si="36"/>
        <v>2063</v>
      </c>
      <c r="O523" s="46"/>
      <c r="P523" s="47"/>
      <c r="Q523" s="48">
        <f t="shared" si="38"/>
        <v>151.19999999999999</v>
      </c>
      <c r="R523" s="49"/>
      <c r="S523" s="2">
        <v>1</v>
      </c>
      <c r="T523" s="2"/>
    </row>
    <row r="524" spans="1:38">
      <c r="A524">
        <v>458</v>
      </c>
      <c r="B524" s="16">
        <v>443</v>
      </c>
      <c r="C524" s="16">
        <v>43</v>
      </c>
      <c r="D524" s="16" t="s">
        <v>209</v>
      </c>
      <c r="E524" s="16" t="s">
        <v>28</v>
      </c>
      <c r="F524" s="16" t="s">
        <v>186</v>
      </c>
      <c r="G524" s="16">
        <v>2006</v>
      </c>
      <c r="H524" s="16"/>
      <c r="I524" s="19">
        <v>9</v>
      </c>
      <c r="J524" s="16"/>
      <c r="K524" s="16" t="s">
        <v>10</v>
      </c>
      <c r="L524" s="50">
        <f t="shared" si="35"/>
        <v>2036</v>
      </c>
      <c r="M524" s="45"/>
      <c r="N524" s="51">
        <f t="shared" si="36"/>
        <v>2066</v>
      </c>
      <c r="O524" s="46"/>
      <c r="P524" s="47"/>
      <c r="Q524" s="48">
        <f t="shared" si="38"/>
        <v>135</v>
      </c>
      <c r="R524" s="49"/>
      <c r="S524" s="2">
        <v>1</v>
      </c>
      <c r="T524" s="2"/>
    </row>
    <row r="525" spans="1:38">
      <c r="A525">
        <v>491</v>
      </c>
      <c r="B525" s="16">
        <v>476</v>
      </c>
      <c r="C525" s="16">
        <v>43</v>
      </c>
      <c r="D525" s="16" t="s">
        <v>220</v>
      </c>
      <c r="E525" s="16" t="s">
        <v>51</v>
      </c>
      <c r="F525" s="16" t="s">
        <v>186</v>
      </c>
      <c r="G525" s="16">
        <v>2006</v>
      </c>
      <c r="H525" s="16"/>
      <c r="I525" s="19">
        <v>9</v>
      </c>
      <c r="J525" s="16"/>
      <c r="K525" s="16" t="s">
        <v>10</v>
      </c>
      <c r="L525" s="50">
        <f t="shared" si="35"/>
        <v>2036</v>
      </c>
      <c r="M525" s="45"/>
      <c r="N525" s="51">
        <f t="shared" si="36"/>
        <v>2066</v>
      </c>
      <c r="O525" s="46"/>
      <c r="P525" s="47"/>
      <c r="Q525" s="48">
        <f t="shared" si="38"/>
        <v>135</v>
      </c>
      <c r="R525" s="49"/>
      <c r="S525" s="2">
        <v>1</v>
      </c>
      <c r="T525" s="2"/>
    </row>
    <row r="526" spans="1:38">
      <c r="A526">
        <v>499</v>
      </c>
      <c r="B526" s="16">
        <v>484</v>
      </c>
      <c r="C526" s="16">
        <v>43</v>
      </c>
      <c r="D526" s="16" t="s">
        <v>231</v>
      </c>
      <c r="E526" s="16" t="s">
        <v>51</v>
      </c>
      <c r="F526" s="16" t="s">
        <v>186</v>
      </c>
      <c r="G526" s="16">
        <v>2006</v>
      </c>
      <c r="H526" s="16"/>
      <c r="I526" s="19">
        <v>15</v>
      </c>
      <c r="J526" s="16"/>
      <c r="K526" s="16" t="s">
        <v>13</v>
      </c>
      <c r="L526" s="50">
        <f t="shared" si="35"/>
        <v>2036</v>
      </c>
      <c r="M526" s="45"/>
      <c r="N526" s="51">
        <f t="shared" si="36"/>
        <v>2066</v>
      </c>
      <c r="O526" s="46"/>
      <c r="P526" s="47"/>
      <c r="Q526" s="48">
        <f t="shared" si="38"/>
        <v>225</v>
      </c>
      <c r="R526" s="49"/>
      <c r="S526" s="2">
        <v>1</v>
      </c>
      <c r="T526" s="2"/>
      <c r="AI526" s="3"/>
      <c r="AJ526" s="3"/>
      <c r="AK526" s="3"/>
    </row>
    <row r="527" spans="1:38">
      <c r="A527">
        <v>519</v>
      </c>
      <c r="B527" s="16">
        <v>504</v>
      </c>
      <c r="C527" s="16">
        <v>43</v>
      </c>
      <c r="D527" s="16" t="s">
        <v>250</v>
      </c>
      <c r="E527" s="16" t="s">
        <v>60</v>
      </c>
      <c r="F527" s="16" t="s">
        <v>185</v>
      </c>
      <c r="G527" s="16">
        <v>2006</v>
      </c>
      <c r="H527" s="16"/>
      <c r="I527" s="19">
        <v>12.2</v>
      </c>
      <c r="J527" s="16"/>
      <c r="K527" s="16" t="s">
        <v>10</v>
      </c>
      <c r="L527" s="50">
        <f t="shared" si="35"/>
        <v>2036</v>
      </c>
      <c r="M527" s="45"/>
      <c r="N527" s="51">
        <f t="shared" si="36"/>
        <v>2066</v>
      </c>
      <c r="O527" s="46"/>
      <c r="P527" s="47"/>
      <c r="Q527" s="48">
        <f t="shared" si="38"/>
        <v>183</v>
      </c>
      <c r="R527" s="49"/>
      <c r="S527" s="2">
        <v>1</v>
      </c>
      <c r="T527" s="2"/>
      <c r="AL527" s="3"/>
    </row>
    <row r="528" spans="1:38">
      <c r="A528">
        <v>500</v>
      </c>
      <c r="B528" s="16">
        <v>485</v>
      </c>
      <c r="C528" s="16">
        <v>43</v>
      </c>
      <c r="D528" s="16" t="s">
        <v>232</v>
      </c>
      <c r="E528" s="16" t="s">
        <v>31</v>
      </c>
      <c r="F528" s="16" t="s">
        <v>186</v>
      </c>
      <c r="G528" s="16">
        <v>2007</v>
      </c>
      <c r="H528" s="16"/>
      <c r="I528" s="19">
        <v>9</v>
      </c>
      <c r="J528" s="16"/>
      <c r="K528" s="16" t="s">
        <v>10</v>
      </c>
      <c r="L528" s="50">
        <f t="shared" si="35"/>
        <v>2037</v>
      </c>
      <c r="M528" s="45"/>
      <c r="N528" s="51">
        <f t="shared" si="36"/>
        <v>2067</v>
      </c>
      <c r="O528" s="46"/>
      <c r="P528" s="47"/>
      <c r="Q528" s="48">
        <f t="shared" si="38"/>
        <v>135</v>
      </c>
      <c r="R528" s="49"/>
      <c r="S528" s="2">
        <v>1</v>
      </c>
      <c r="T528" s="2"/>
    </row>
    <row r="529" spans="1:38">
      <c r="A529">
        <v>501</v>
      </c>
      <c r="B529" s="16">
        <v>486</v>
      </c>
      <c r="C529" s="16">
        <v>43</v>
      </c>
      <c r="D529" s="16" t="s">
        <v>233</v>
      </c>
      <c r="E529" s="16" t="s">
        <v>20</v>
      </c>
      <c r="F529" s="16" t="s">
        <v>186</v>
      </c>
      <c r="G529" s="16">
        <v>2008</v>
      </c>
      <c r="H529" s="16"/>
      <c r="I529" s="19">
        <v>8.41</v>
      </c>
      <c r="J529" s="16"/>
      <c r="K529" s="16" t="s">
        <v>4</v>
      </c>
      <c r="L529" s="50">
        <f t="shared" si="35"/>
        <v>2038</v>
      </c>
      <c r="M529" s="45"/>
      <c r="N529" s="51">
        <f t="shared" si="36"/>
        <v>2068</v>
      </c>
      <c r="O529" s="46"/>
      <c r="P529" s="47"/>
      <c r="Q529" s="48">
        <f t="shared" si="38"/>
        <v>126.15</v>
      </c>
      <c r="R529" s="49"/>
      <c r="S529" s="2">
        <v>1</v>
      </c>
      <c r="T529" s="2"/>
    </row>
    <row r="530" spans="1:38">
      <c r="A530">
        <v>502</v>
      </c>
      <c r="B530" s="16">
        <v>487</v>
      </c>
      <c r="C530" s="16">
        <v>43</v>
      </c>
      <c r="D530" s="16" t="s">
        <v>234</v>
      </c>
      <c r="E530" s="16" t="s">
        <v>100</v>
      </c>
      <c r="F530" s="16" t="s">
        <v>149</v>
      </c>
      <c r="G530" s="16">
        <v>2008</v>
      </c>
      <c r="H530" s="16"/>
      <c r="I530" s="19">
        <v>10.25</v>
      </c>
      <c r="J530" s="16"/>
      <c r="K530" s="16" t="s">
        <v>4</v>
      </c>
      <c r="L530" s="50">
        <f t="shared" si="35"/>
        <v>2038</v>
      </c>
      <c r="M530" s="45"/>
      <c r="N530" s="51">
        <f t="shared" si="36"/>
        <v>2068</v>
      </c>
      <c r="O530" s="46"/>
      <c r="P530" s="47"/>
      <c r="Q530" s="48">
        <f t="shared" si="38"/>
        <v>153.75</v>
      </c>
      <c r="R530" s="49"/>
      <c r="S530" s="2">
        <v>1</v>
      </c>
      <c r="T530" s="2"/>
    </row>
    <row r="531" spans="1:38">
      <c r="A531">
        <v>503</v>
      </c>
      <c r="B531" s="16">
        <v>488</v>
      </c>
      <c r="C531" s="16">
        <v>43</v>
      </c>
      <c r="D531" s="16" t="s">
        <v>235</v>
      </c>
      <c r="E531" s="16" t="s">
        <v>100</v>
      </c>
      <c r="F531" s="16" t="s">
        <v>186</v>
      </c>
      <c r="G531" s="16">
        <v>2008</v>
      </c>
      <c r="H531" s="16"/>
      <c r="I531" s="19">
        <v>9</v>
      </c>
      <c r="J531" s="16"/>
      <c r="K531" s="16" t="s">
        <v>10</v>
      </c>
      <c r="L531" s="50">
        <f t="shared" si="35"/>
        <v>2038</v>
      </c>
      <c r="M531" s="45"/>
      <c r="N531" s="51">
        <f t="shared" si="36"/>
        <v>2068</v>
      </c>
      <c r="O531" s="46"/>
      <c r="P531" s="47"/>
      <c r="Q531" s="48">
        <f t="shared" si="38"/>
        <v>135</v>
      </c>
      <c r="R531" s="49"/>
      <c r="S531" s="2">
        <v>1</v>
      </c>
      <c r="T531" s="2"/>
    </row>
    <row r="532" spans="1:38">
      <c r="A532">
        <v>504</v>
      </c>
      <c r="B532" s="16">
        <v>489</v>
      </c>
      <c r="C532" s="16">
        <v>43</v>
      </c>
      <c r="D532" s="16" t="s">
        <v>236</v>
      </c>
      <c r="E532" s="16" t="s">
        <v>31</v>
      </c>
      <c r="F532" s="16" t="s">
        <v>149</v>
      </c>
      <c r="G532" s="16">
        <v>2009</v>
      </c>
      <c r="H532" s="16"/>
      <c r="I532" s="19">
        <v>15</v>
      </c>
      <c r="J532" s="16"/>
      <c r="K532" s="16" t="s">
        <v>4</v>
      </c>
      <c r="L532" s="50">
        <f t="shared" si="35"/>
        <v>2039</v>
      </c>
      <c r="M532" s="45"/>
      <c r="N532" s="51">
        <f t="shared" si="36"/>
        <v>2069</v>
      </c>
      <c r="O532" s="46"/>
      <c r="P532" s="47"/>
      <c r="Q532" s="48">
        <f t="shared" si="38"/>
        <v>225</v>
      </c>
      <c r="R532" s="49"/>
      <c r="S532" s="2">
        <v>1</v>
      </c>
      <c r="T532" s="2"/>
    </row>
    <row r="533" spans="1:38">
      <c r="A533">
        <v>452</v>
      </c>
      <c r="B533" s="16">
        <v>437</v>
      </c>
      <c r="C533" s="16">
        <v>43</v>
      </c>
      <c r="D533" s="16" t="s">
        <v>207</v>
      </c>
      <c r="E533" s="16" t="s">
        <v>44</v>
      </c>
      <c r="F533" s="16" t="s">
        <v>149</v>
      </c>
      <c r="G533" s="16">
        <v>2013</v>
      </c>
      <c r="H533" s="16"/>
      <c r="I533" s="19">
        <v>6.53</v>
      </c>
      <c r="J533" s="16"/>
      <c r="K533" s="16" t="s">
        <v>4</v>
      </c>
      <c r="L533" s="50">
        <f t="shared" si="35"/>
        <v>2043</v>
      </c>
      <c r="M533" s="45"/>
      <c r="N533" s="51">
        <f t="shared" si="36"/>
        <v>2073</v>
      </c>
      <c r="O533" s="46"/>
      <c r="P533" s="47"/>
      <c r="Q533" s="48">
        <f t="shared" si="38"/>
        <v>97.95</v>
      </c>
      <c r="R533" s="49"/>
      <c r="S533" s="2">
        <v>1</v>
      </c>
      <c r="T533" s="2"/>
    </row>
    <row r="534" spans="1:38">
      <c r="A534">
        <v>528</v>
      </c>
      <c r="B534" s="16">
        <v>513</v>
      </c>
      <c r="C534" s="16">
        <v>44</v>
      </c>
      <c r="D534" s="16" t="s">
        <v>257</v>
      </c>
      <c r="E534" s="16" t="s">
        <v>47</v>
      </c>
      <c r="F534" s="16" t="s">
        <v>126</v>
      </c>
      <c r="G534" s="16">
        <v>1964</v>
      </c>
      <c r="H534" s="16"/>
      <c r="I534" s="19">
        <v>9.91</v>
      </c>
      <c r="J534" s="16"/>
      <c r="K534" s="16" t="s">
        <v>13</v>
      </c>
      <c r="L534" s="44">
        <f t="shared" si="35"/>
        <v>1994</v>
      </c>
      <c r="M534" s="52"/>
      <c r="N534" s="46">
        <f t="shared" si="36"/>
        <v>2024</v>
      </c>
      <c r="O534" s="46">
        <f>N534+30</f>
        <v>2054</v>
      </c>
      <c r="P534" s="47"/>
      <c r="Q534" s="48">
        <f>I534*M$6*M$12</f>
        <v>148.65</v>
      </c>
      <c r="R534" s="49">
        <f t="shared" ref="R534:R556" si="39">I534*M$12*M$7</f>
        <v>346.85</v>
      </c>
      <c r="S534" s="2">
        <v>1</v>
      </c>
      <c r="T534" s="2"/>
    </row>
    <row r="535" spans="1:38">
      <c r="A535">
        <v>529</v>
      </c>
      <c r="B535" s="16">
        <v>514</v>
      </c>
      <c r="C535" s="16">
        <v>44</v>
      </c>
      <c r="D535" s="16" t="s">
        <v>258</v>
      </c>
      <c r="E535" s="16" t="s">
        <v>40</v>
      </c>
      <c r="F535" s="16" t="s">
        <v>126</v>
      </c>
      <c r="G535" s="16">
        <v>1974</v>
      </c>
      <c r="H535" s="16"/>
      <c r="I535" s="19">
        <v>3.3</v>
      </c>
      <c r="J535" s="16"/>
      <c r="K535" s="16" t="s">
        <v>13</v>
      </c>
      <c r="L535" s="44">
        <f t="shared" si="35"/>
        <v>2004</v>
      </c>
      <c r="M535" s="45"/>
      <c r="N535" s="46">
        <f t="shared" si="36"/>
        <v>2034</v>
      </c>
      <c r="O535" s="46"/>
      <c r="P535" s="47"/>
      <c r="Q535" s="48"/>
      <c r="R535" s="49">
        <f t="shared" si="39"/>
        <v>115.5</v>
      </c>
      <c r="S535" s="2">
        <v>1</v>
      </c>
      <c r="T535" s="2"/>
    </row>
    <row r="536" spans="1:38">
      <c r="A536">
        <v>530</v>
      </c>
      <c r="B536" s="16">
        <v>515</v>
      </c>
      <c r="C536" s="16">
        <v>44</v>
      </c>
      <c r="D536" s="16" t="s">
        <v>259</v>
      </c>
      <c r="E536" s="16" t="s">
        <v>47</v>
      </c>
      <c r="F536" s="16" t="s">
        <v>149</v>
      </c>
      <c r="G536" s="16">
        <v>1982</v>
      </c>
      <c r="H536" s="16"/>
      <c r="I536" s="19">
        <v>1.62</v>
      </c>
      <c r="J536" s="16"/>
      <c r="K536" s="16" t="s">
        <v>210</v>
      </c>
      <c r="L536" s="44">
        <f t="shared" si="35"/>
        <v>2012</v>
      </c>
      <c r="M536" s="45"/>
      <c r="N536" s="46">
        <f t="shared" si="36"/>
        <v>2042</v>
      </c>
      <c r="O536" s="46"/>
      <c r="P536" s="47"/>
      <c r="Q536" s="48"/>
      <c r="R536" s="49">
        <f t="shared" si="39"/>
        <v>56.7</v>
      </c>
      <c r="S536" s="2">
        <v>1</v>
      </c>
      <c r="T536" s="2"/>
    </row>
    <row r="537" spans="1:38">
      <c r="A537">
        <v>525</v>
      </c>
      <c r="B537" s="16">
        <v>510</v>
      </c>
      <c r="C537" s="16">
        <v>44</v>
      </c>
      <c r="D537" s="16" t="s">
        <v>254</v>
      </c>
      <c r="E537" s="16" t="s">
        <v>1</v>
      </c>
      <c r="F537" s="16" t="s">
        <v>126</v>
      </c>
      <c r="G537" s="16">
        <v>1984</v>
      </c>
      <c r="H537" s="16"/>
      <c r="I537" s="19">
        <v>39.39</v>
      </c>
      <c r="J537" s="16"/>
      <c r="K537" s="16" t="s">
        <v>4</v>
      </c>
      <c r="L537" s="44">
        <f t="shared" ref="L537:L590" si="40">G537+30</f>
        <v>2014</v>
      </c>
      <c r="M537" s="45"/>
      <c r="N537" s="46">
        <f t="shared" ref="N537:N590" si="41">G537+60</f>
        <v>2044</v>
      </c>
      <c r="O537" s="46"/>
      <c r="P537" s="47"/>
      <c r="Q537" s="48"/>
      <c r="R537" s="49">
        <f t="shared" si="39"/>
        <v>1378.65</v>
      </c>
      <c r="S537" s="2">
        <v>1</v>
      </c>
      <c r="T537" s="2"/>
    </row>
    <row r="538" spans="1:38">
      <c r="A538">
        <v>526</v>
      </c>
      <c r="B538" s="16">
        <v>511</v>
      </c>
      <c r="C538" s="16">
        <v>44</v>
      </c>
      <c r="D538" s="16" t="s">
        <v>255</v>
      </c>
      <c r="E538" s="16" t="s">
        <v>64</v>
      </c>
      <c r="F538" s="16" t="s">
        <v>126</v>
      </c>
      <c r="G538" s="16">
        <v>1987</v>
      </c>
      <c r="H538" s="16"/>
      <c r="I538" s="19">
        <v>39</v>
      </c>
      <c r="J538" s="16"/>
      <c r="K538" s="16" t="s">
        <v>25</v>
      </c>
      <c r="L538" s="50">
        <f t="shared" si="40"/>
        <v>2017</v>
      </c>
      <c r="M538" s="45"/>
      <c r="N538" s="46">
        <f t="shared" si="41"/>
        <v>2047</v>
      </c>
      <c r="O538" s="46"/>
      <c r="P538" s="47"/>
      <c r="Q538" s="48">
        <f>I538*M$6</f>
        <v>585</v>
      </c>
      <c r="R538" s="49">
        <f t="shared" si="39"/>
        <v>1365</v>
      </c>
      <c r="S538" s="2">
        <v>1</v>
      </c>
      <c r="T538" s="2"/>
    </row>
    <row r="539" spans="1:38">
      <c r="A539">
        <v>527</v>
      </c>
      <c r="B539" s="16">
        <v>512</v>
      </c>
      <c r="C539" s="16">
        <v>44</v>
      </c>
      <c r="D539" s="16" t="s">
        <v>256</v>
      </c>
      <c r="E539" s="16" t="s">
        <v>51</v>
      </c>
      <c r="F539" s="16" t="s">
        <v>126</v>
      </c>
      <c r="G539" s="16">
        <v>1991</v>
      </c>
      <c r="H539" s="16"/>
      <c r="I539" s="19">
        <v>24.01</v>
      </c>
      <c r="J539" s="16"/>
      <c r="K539" s="16" t="s">
        <v>13</v>
      </c>
      <c r="L539" s="50">
        <f t="shared" si="40"/>
        <v>2021</v>
      </c>
      <c r="M539" s="45"/>
      <c r="N539" s="46">
        <f t="shared" si="41"/>
        <v>2051</v>
      </c>
      <c r="O539" s="46"/>
      <c r="P539" s="47"/>
      <c r="Q539" s="48">
        <f>I539*M$6</f>
        <v>360.15000000000003</v>
      </c>
      <c r="R539" s="49">
        <f t="shared" si="39"/>
        <v>840.35</v>
      </c>
      <c r="S539" s="2">
        <v>1</v>
      </c>
      <c r="T539" s="2"/>
    </row>
    <row r="540" spans="1:38">
      <c r="A540">
        <v>531</v>
      </c>
      <c r="B540" s="16">
        <v>516</v>
      </c>
      <c r="C540" s="16">
        <v>51</v>
      </c>
      <c r="D540" s="16" t="s">
        <v>260</v>
      </c>
      <c r="E540" s="16" t="s">
        <v>1</v>
      </c>
      <c r="F540" s="16" t="s">
        <v>261</v>
      </c>
      <c r="G540" s="16">
        <v>1974</v>
      </c>
      <c r="H540" s="16" t="s">
        <v>3</v>
      </c>
      <c r="I540" s="19">
        <f>520.06-325.09</f>
        <v>194.96999999999997</v>
      </c>
      <c r="J540" s="16">
        <v>2</v>
      </c>
      <c r="K540" s="16" t="s">
        <v>4</v>
      </c>
      <c r="L540" s="44">
        <f t="shared" si="40"/>
        <v>2004</v>
      </c>
      <c r="M540" s="45"/>
      <c r="N540" s="46">
        <f t="shared" si="41"/>
        <v>2034</v>
      </c>
      <c r="O540" s="46"/>
      <c r="P540" s="47"/>
      <c r="Q540" s="48"/>
      <c r="R540" s="49">
        <f t="shared" si="39"/>
        <v>6823.9499999999989</v>
      </c>
      <c r="S540" s="2">
        <v>1</v>
      </c>
      <c r="T540" s="2" t="s">
        <v>617</v>
      </c>
      <c r="U540" s="6">
        <f>SUM(Q540:Q566)</f>
        <v>285981.14999999997</v>
      </c>
      <c r="V540" s="6">
        <f>SUM(R540:R566)</f>
        <v>394920.4</v>
      </c>
    </row>
    <row r="541" spans="1:38" s="3" customFormat="1">
      <c r="A541">
        <v>557</v>
      </c>
      <c r="B541" s="16">
        <v>542</v>
      </c>
      <c r="C541" s="16">
        <v>51</v>
      </c>
      <c r="D541" s="16" t="s">
        <v>280</v>
      </c>
      <c r="E541" s="16" t="s">
        <v>64</v>
      </c>
      <c r="F541" s="16" t="s">
        <v>6</v>
      </c>
      <c r="G541" s="16">
        <v>1976</v>
      </c>
      <c r="H541" s="16" t="s">
        <v>3</v>
      </c>
      <c r="I541" s="19">
        <v>810.33</v>
      </c>
      <c r="J541" s="16">
        <v>4</v>
      </c>
      <c r="K541" s="16" t="s">
        <v>4</v>
      </c>
      <c r="L541" s="44">
        <f t="shared" si="40"/>
        <v>2006</v>
      </c>
      <c r="M541" s="45"/>
      <c r="N541" s="46">
        <f t="shared" si="41"/>
        <v>2036</v>
      </c>
      <c r="O541" s="46"/>
      <c r="P541" s="47"/>
      <c r="Q541" s="48"/>
      <c r="R541" s="49">
        <f t="shared" si="39"/>
        <v>28361.550000000003</v>
      </c>
      <c r="S541" s="2">
        <v>1</v>
      </c>
      <c r="T541" s="53">
        <f>SUM(I515:I541)</f>
        <v>1674.2999999999997</v>
      </c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</row>
    <row r="542" spans="1:38" s="3" customFormat="1">
      <c r="A542">
        <v>534</v>
      </c>
      <c r="B542" s="16">
        <v>519</v>
      </c>
      <c r="C542" s="16">
        <v>51</v>
      </c>
      <c r="D542" s="16" t="s">
        <v>263</v>
      </c>
      <c r="E542" s="16" t="s">
        <v>58</v>
      </c>
      <c r="F542" s="16" t="s">
        <v>261</v>
      </c>
      <c r="G542" s="16">
        <v>1978</v>
      </c>
      <c r="H542" s="16" t="s">
        <v>3</v>
      </c>
      <c r="I542" s="19">
        <f>552.04-79.1</f>
        <v>472.93999999999994</v>
      </c>
      <c r="J542" s="16">
        <v>2</v>
      </c>
      <c r="K542" s="16" t="s">
        <v>4</v>
      </c>
      <c r="L542" s="44">
        <f t="shared" si="40"/>
        <v>2008</v>
      </c>
      <c r="M542" s="45"/>
      <c r="N542" s="46">
        <f t="shared" si="41"/>
        <v>2038</v>
      </c>
      <c r="O542" s="46"/>
      <c r="P542" s="47"/>
      <c r="Q542" s="48"/>
      <c r="R542" s="49">
        <f t="shared" si="39"/>
        <v>16552.899999999998</v>
      </c>
      <c r="S542" s="2">
        <v>1</v>
      </c>
      <c r="T542" s="4"/>
      <c r="AI542"/>
      <c r="AJ542"/>
      <c r="AK542"/>
      <c r="AL542"/>
    </row>
    <row r="543" spans="1:38" s="3" customFormat="1">
      <c r="A543">
        <v>539</v>
      </c>
      <c r="B543" s="16">
        <v>524</v>
      </c>
      <c r="C543" s="16">
        <v>51</v>
      </c>
      <c r="D543" s="16" t="s">
        <v>268</v>
      </c>
      <c r="E543" s="16" t="s">
        <v>40</v>
      </c>
      <c r="F543" s="16" t="s">
        <v>261</v>
      </c>
      <c r="G543" s="16">
        <v>1980</v>
      </c>
      <c r="H543" s="16" t="s">
        <v>3</v>
      </c>
      <c r="I543" s="19">
        <v>685.76</v>
      </c>
      <c r="J543" s="16">
        <v>2</v>
      </c>
      <c r="K543" s="16" t="s">
        <v>4</v>
      </c>
      <c r="L543" s="44">
        <f t="shared" si="40"/>
        <v>2010</v>
      </c>
      <c r="M543" s="45"/>
      <c r="N543" s="46">
        <f t="shared" si="41"/>
        <v>2040</v>
      </c>
      <c r="O543" s="46"/>
      <c r="P543" s="47"/>
      <c r="Q543" s="48"/>
      <c r="R543" s="49">
        <f t="shared" si="39"/>
        <v>24001.599999999999</v>
      </c>
      <c r="S543" s="2">
        <v>1</v>
      </c>
      <c r="T543" s="2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</row>
    <row r="544" spans="1:38" s="3" customFormat="1">
      <c r="A544">
        <v>532</v>
      </c>
      <c r="B544" s="16">
        <v>517</v>
      </c>
      <c r="C544" s="16">
        <v>51</v>
      </c>
      <c r="D544" s="16" t="s">
        <v>260</v>
      </c>
      <c r="E544" s="16" t="s">
        <v>1</v>
      </c>
      <c r="F544" s="16" t="s">
        <v>262</v>
      </c>
      <c r="G544" s="16">
        <v>1982</v>
      </c>
      <c r="H544" s="16" t="s">
        <v>3</v>
      </c>
      <c r="I544" s="19">
        <v>645.05999999999995</v>
      </c>
      <c r="J544" s="16">
        <v>2</v>
      </c>
      <c r="K544" s="16" t="s">
        <v>4</v>
      </c>
      <c r="L544" s="44">
        <f t="shared" si="40"/>
        <v>2012</v>
      </c>
      <c r="M544" s="45"/>
      <c r="N544" s="46">
        <f t="shared" si="41"/>
        <v>2042</v>
      </c>
      <c r="O544" s="46"/>
      <c r="P544" s="47"/>
      <c r="Q544" s="48"/>
      <c r="R544" s="49">
        <f t="shared" si="39"/>
        <v>22577.1</v>
      </c>
      <c r="S544" s="2">
        <v>1</v>
      </c>
      <c r="T544" s="4"/>
      <c r="U544" s="32">
        <f>SUM(U543:V543)</f>
        <v>0</v>
      </c>
      <c r="AI544"/>
      <c r="AJ544"/>
      <c r="AK544"/>
      <c r="AL544"/>
    </row>
    <row r="545" spans="1:38" s="3" customFormat="1">
      <c r="A545">
        <v>538</v>
      </c>
      <c r="B545" s="16">
        <v>523</v>
      </c>
      <c r="C545" s="16">
        <v>51</v>
      </c>
      <c r="D545" s="16" t="s">
        <v>267</v>
      </c>
      <c r="E545" s="16" t="s">
        <v>36</v>
      </c>
      <c r="F545" s="16" t="s">
        <v>261</v>
      </c>
      <c r="G545" s="16">
        <v>1984</v>
      </c>
      <c r="H545" s="16" t="s">
        <v>3</v>
      </c>
      <c r="I545" s="19">
        <v>1480.94</v>
      </c>
      <c r="J545" s="16">
        <v>2</v>
      </c>
      <c r="K545" s="16" t="s">
        <v>4</v>
      </c>
      <c r="L545" s="44">
        <f t="shared" si="40"/>
        <v>2014</v>
      </c>
      <c r="M545" s="45"/>
      <c r="N545" s="46">
        <f t="shared" si="41"/>
        <v>2044</v>
      </c>
      <c r="O545" s="46"/>
      <c r="P545" s="47"/>
      <c r="Q545" s="48"/>
      <c r="R545" s="49">
        <f t="shared" si="39"/>
        <v>51832.9</v>
      </c>
      <c r="S545" s="2">
        <v>1</v>
      </c>
      <c r="T545" s="2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</row>
    <row r="546" spans="1:38">
      <c r="A546">
        <v>555</v>
      </c>
      <c r="B546" s="16">
        <v>540</v>
      </c>
      <c r="C546" s="16">
        <v>51</v>
      </c>
      <c r="D546" s="16" t="s">
        <v>279</v>
      </c>
      <c r="E546" s="16" t="s">
        <v>31</v>
      </c>
      <c r="F546" s="16" t="s">
        <v>261</v>
      </c>
      <c r="G546" s="16">
        <v>1987</v>
      </c>
      <c r="H546" s="16" t="s">
        <v>3</v>
      </c>
      <c r="I546" s="19">
        <v>1257.3699999999999</v>
      </c>
      <c r="J546" s="16">
        <v>1</v>
      </c>
      <c r="K546" s="16" t="s">
        <v>4</v>
      </c>
      <c r="L546" s="50">
        <f t="shared" si="40"/>
        <v>2017</v>
      </c>
      <c r="M546" s="45"/>
      <c r="N546" s="46">
        <f t="shared" si="41"/>
        <v>2047</v>
      </c>
      <c r="O546" s="46"/>
      <c r="P546" s="47"/>
      <c r="Q546" s="48">
        <f t="shared" ref="Q546:Q566" si="42">I546*M$6</f>
        <v>18860.55</v>
      </c>
      <c r="R546" s="49">
        <f t="shared" si="39"/>
        <v>44007.95</v>
      </c>
      <c r="S546" s="2">
        <v>1</v>
      </c>
      <c r="T546" s="4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8">
      <c r="A547">
        <v>547</v>
      </c>
      <c r="B547" s="16">
        <v>532</v>
      </c>
      <c r="C547" s="16">
        <v>51</v>
      </c>
      <c r="D547" s="16" t="s">
        <v>272</v>
      </c>
      <c r="E547" s="16" t="s">
        <v>47</v>
      </c>
      <c r="F547" s="16" t="s">
        <v>42</v>
      </c>
      <c r="G547" s="16">
        <v>1988</v>
      </c>
      <c r="H547" s="16"/>
      <c r="I547" s="19">
        <v>9.93</v>
      </c>
      <c r="J547" s="16"/>
      <c r="K547" s="16" t="s">
        <v>10</v>
      </c>
      <c r="L547" s="50">
        <f t="shared" si="40"/>
        <v>2018</v>
      </c>
      <c r="M547" s="45"/>
      <c r="N547" s="46">
        <f t="shared" si="41"/>
        <v>2048</v>
      </c>
      <c r="O547" s="46"/>
      <c r="P547" s="47"/>
      <c r="Q547" s="48">
        <f t="shared" si="42"/>
        <v>148.94999999999999</v>
      </c>
      <c r="R547" s="49">
        <f t="shared" si="39"/>
        <v>347.55</v>
      </c>
      <c r="S547" s="2">
        <v>1</v>
      </c>
      <c r="T547" s="2"/>
    </row>
    <row r="548" spans="1:38">
      <c r="A548">
        <v>556</v>
      </c>
      <c r="B548" s="16">
        <v>541</v>
      </c>
      <c r="C548" s="16">
        <v>51</v>
      </c>
      <c r="D548" s="16" t="s">
        <v>279</v>
      </c>
      <c r="E548" s="16" t="s">
        <v>31</v>
      </c>
      <c r="F548" s="16" t="s">
        <v>42</v>
      </c>
      <c r="G548" s="16">
        <v>1988</v>
      </c>
      <c r="H548" s="16"/>
      <c r="I548" s="19">
        <v>26.5</v>
      </c>
      <c r="J548" s="16"/>
      <c r="K548" s="16" t="s">
        <v>10</v>
      </c>
      <c r="L548" s="50">
        <f t="shared" si="40"/>
        <v>2018</v>
      </c>
      <c r="M548" s="45"/>
      <c r="N548" s="46">
        <f t="shared" si="41"/>
        <v>2048</v>
      </c>
      <c r="O548" s="46"/>
      <c r="P548" s="47"/>
      <c r="Q548" s="48">
        <f t="shared" si="42"/>
        <v>397.5</v>
      </c>
      <c r="R548" s="49">
        <f t="shared" si="39"/>
        <v>927.5</v>
      </c>
      <c r="S548" s="2">
        <v>1</v>
      </c>
      <c r="T548" s="2"/>
    </row>
    <row r="549" spans="1:38" s="3" customFormat="1">
      <c r="A549">
        <v>551</v>
      </c>
      <c r="B549" s="16">
        <v>536</v>
      </c>
      <c r="C549" s="16">
        <v>51</v>
      </c>
      <c r="D549" s="16" t="s">
        <v>276</v>
      </c>
      <c r="E549" s="16" t="s">
        <v>55</v>
      </c>
      <c r="F549" s="16" t="s">
        <v>261</v>
      </c>
      <c r="G549" s="16">
        <v>1989</v>
      </c>
      <c r="H549" s="16" t="s">
        <v>3</v>
      </c>
      <c r="I549" s="19">
        <v>1499.72</v>
      </c>
      <c r="J549" s="16">
        <v>3</v>
      </c>
      <c r="K549" s="16" t="s">
        <v>4</v>
      </c>
      <c r="L549" s="50">
        <f t="shared" si="40"/>
        <v>2019</v>
      </c>
      <c r="M549" s="45"/>
      <c r="N549" s="46">
        <f t="shared" si="41"/>
        <v>2049</v>
      </c>
      <c r="O549" s="46"/>
      <c r="P549" s="47"/>
      <c r="Q549" s="48">
        <f t="shared" si="42"/>
        <v>22495.8</v>
      </c>
      <c r="R549" s="49">
        <f t="shared" si="39"/>
        <v>52490.200000000004</v>
      </c>
      <c r="S549" s="2">
        <v>1</v>
      </c>
      <c r="T549" s="2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</row>
    <row r="550" spans="1:38">
      <c r="A550">
        <v>552</v>
      </c>
      <c r="B550" s="16">
        <v>537</v>
      </c>
      <c r="C550" s="16">
        <v>51</v>
      </c>
      <c r="D550" s="16" t="s">
        <v>276</v>
      </c>
      <c r="E550" s="16" t="s">
        <v>55</v>
      </c>
      <c r="F550" s="16" t="s">
        <v>17</v>
      </c>
      <c r="G550" s="16">
        <v>1989</v>
      </c>
      <c r="H550" s="16"/>
      <c r="I550" s="19">
        <v>18</v>
      </c>
      <c r="J550" s="16"/>
      <c r="K550" s="16" t="s">
        <v>4</v>
      </c>
      <c r="L550" s="50">
        <f t="shared" si="40"/>
        <v>2019</v>
      </c>
      <c r="M550" s="45"/>
      <c r="N550" s="46">
        <f t="shared" si="41"/>
        <v>2049</v>
      </c>
      <c r="O550" s="46"/>
      <c r="P550" s="47"/>
      <c r="Q550" s="48">
        <f t="shared" si="42"/>
        <v>270</v>
      </c>
      <c r="R550" s="49">
        <f t="shared" si="39"/>
        <v>630</v>
      </c>
      <c r="S550" s="2">
        <v>1</v>
      </c>
      <c r="T550" s="2"/>
    </row>
    <row r="551" spans="1:38">
      <c r="A551">
        <v>533</v>
      </c>
      <c r="B551" s="16">
        <v>518</v>
      </c>
      <c r="C551" s="16">
        <v>51</v>
      </c>
      <c r="D551" s="16" t="s">
        <v>260</v>
      </c>
      <c r="E551" s="16" t="s">
        <v>1</v>
      </c>
      <c r="F551" s="16" t="s">
        <v>42</v>
      </c>
      <c r="G551" s="16">
        <v>1990</v>
      </c>
      <c r="H551" s="16"/>
      <c r="I551" s="19">
        <v>9.94</v>
      </c>
      <c r="J551" s="16"/>
      <c r="K551" s="16" t="s">
        <v>10</v>
      </c>
      <c r="L551" s="50">
        <f t="shared" si="40"/>
        <v>2020</v>
      </c>
      <c r="M551" s="45"/>
      <c r="N551" s="46">
        <f t="shared" si="41"/>
        <v>2050</v>
      </c>
      <c r="O551" s="46"/>
      <c r="P551" s="47"/>
      <c r="Q551" s="48">
        <f t="shared" si="42"/>
        <v>149.1</v>
      </c>
      <c r="R551" s="49">
        <f t="shared" si="39"/>
        <v>347.9</v>
      </c>
      <c r="S551" s="2">
        <v>1</v>
      </c>
      <c r="T551" s="4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8">
      <c r="A552">
        <v>548</v>
      </c>
      <c r="B552" s="16">
        <v>533</v>
      </c>
      <c r="C552" s="16">
        <v>51</v>
      </c>
      <c r="D552" s="16" t="s">
        <v>272</v>
      </c>
      <c r="E552" s="16" t="s">
        <v>47</v>
      </c>
      <c r="F552" s="16" t="s">
        <v>16</v>
      </c>
      <c r="G552" s="16">
        <v>1990</v>
      </c>
      <c r="H552" s="16"/>
      <c r="I552" s="19">
        <v>20</v>
      </c>
      <c r="J552" s="16"/>
      <c r="K552" s="16" t="s">
        <v>25</v>
      </c>
      <c r="L552" s="50">
        <f t="shared" si="40"/>
        <v>2020</v>
      </c>
      <c r="M552" s="45"/>
      <c r="N552" s="46">
        <f t="shared" si="41"/>
        <v>2050</v>
      </c>
      <c r="O552" s="46"/>
      <c r="P552" s="47"/>
      <c r="Q552" s="48">
        <f t="shared" si="42"/>
        <v>300</v>
      </c>
      <c r="R552" s="49">
        <f t="shared" si="39"/>
        <v>700</v>
      </c>
      <c r="S552" s="2">
        <v>1</v>
      </c>
      <c r="T552" s="2"/>
    </row>
    <row r="553" spans="1:38">
      <c r="A553">
        <v>549</v>
      </c>
      <c r="B553" s="16">
        <v>534</v>
      </c>
      <c r="C553" s="16">
        <v>51</v>
      </c>
      <c r="D553" s="16" t="s">
        <v>272</v>
      </c>
      <c r="E553" s="16" t="s">
        <v>47</v>
      </c>
      <c r="F553" s="16" t="s">
        <v>274</v>
      </c>
      <c r="G553" s="16">
        <v>1991</v>
      </c>
      <c r="H553" s="16"/>
      <c r="I553" s="19">
        <v>66</v>
      </c>
      <c r="J553" s="16">
        <v>1</v>
      </c>
      <c r="K553" s="16" t="s">
        <v>10</v>
      </c>
      <c r="L553" s="50">
        <f t="shared" si="40"/>
        <v>2021</v>
      </c>
      <c r="M553" s="45"/>
      <c r="N553" s="46">
        <f t="shared" si="41"/>
        <v>2051</v>
      </c>
      <c r="O553" s="46"/>
      <c r="P553" s="47"/>
      <c r="Q553" s="48">
        <f t="shared" si="42"/>
        <v>990</v>
      </c>
      <c r="R553" s="49">
        <f t="shared" si="39"/>
        <v>2310</v>
      </c>
      <c r="S553" s="2">
        <v>1</v>
      </c>
      <c r="T553" s="2"/>
      <c r="AL553" s="3"/>
    </row>
    <row r="554" spans="1:38">
      <c r="A554">
        <v>535</v>
      </c>
      <c r="B554" s="16">
        <v>520</v>
      </c>
      <c r="C554" s="16">
        <v>51</v>
      </c>
      <c r="D554" s="16" t="s">
        <v>263</v>
      </c>
      <c r="E554" s="16" t="s">
        <v>58</v>
      </c>
      <c r="F554" s="16" t="s">
        <v>264</v>
      </c>
      <c r="G554" s="16">
        <v>1992</v>
      </c>
      <c r="H554" s="16" t="s">
        <v>3</v>
      </c>
      <c r="I554" s="19">
        <v>571.99</v>
      </c>
      <c r="J554" s="16">
        <v>3</v>
      </c>
      <c r="K554" s="16" t="s">
        <v>4</v>
      </c>
      <c r="L554" s="50">
        <f t="shared" si="40"/>
        <v>2022</v>
      </c>
      <c r="M554" s="45"/>
      <c r="N554" s="46">
        <f t="shared" si="41"/>
        <v>2052</v>
      </c>
      <c r="O554" s="46"/>
      <c r="P554" s="47"/>
      <c r="Q554" s="48">
        <f t="shared" si="42"/>
        <v>8579.85</v>
      </c>
      <c r="R554" s="49">
        <f t="shared" si="39"/>
        <v>20019.650000000001</v>
      </c>
      <c r="S554" s="2">
        <v>1</v>
      </c>
      <c r="T554" s="4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8">
      <c r="A555">
        <v>542</v>
      </c>
      <c r="B555" s="16">
        <v>527</v>
      </c>
      <c r="C555" s="16">
        <v>51</v>
      </c>
      <c r="D555" s="16" t="s">
        <v>271</v>
      </c>
      <c r="E555" s="16" t="s">
        <v>44</v>
      </c>
      <c r="F555" s="16" t="s">
        <v>261</v>
      </c>
      <c r="G555" s="16">
        <v>1992</v>
      </c>
      <c r="H555" s="16" t="s">
        <v>3</v>
      </c>
      <c r="I555" s="19">
        <v>1779.34</v>
      </c>
      <c r="J555" s="16">
        <v>2</v>
      </c>
      <c r="K555" s="16" t="s">
        <v>4</v>
      </c>
      <c r="L555" s="50">
        <f t="shared" si="40"/>
        <v>2022</v>
      </c>
      <c r="M555" s="45"/>
      <c r="N555" s="46">
        <f t="shared" si="41"/>
        <v>2052</v>
      </c>
      <c r="O555" s="46"/>
      <c r="P555" s="47"/>
      <c r="Q555" s="48">
        <f t="shared" si="42"/>
        <v>26690.1</v>
      </c>
      <c r="R555" s="49">
        <f t="shared" si="39"/>
        <v>62276.899999999994</v>
      </c>
      <c r="S555" s="2">
        <v>1</v>
      </c>
      <c r="T555" s="2"/>
      <c r="AI555" s="3"/>
      <c r="AJ555" s="3"/>
      <c r="AK555" s="3"/>
    </row>
    <row r="556" spans="1:38">
      <c r="A556">
        <v>536</v>
      </c>
      <c r="B556" s="16">
        <v>521</v>
      </c>
      <c r="C556" s="16">
        <v>51</v>
      </c>
      <c r="D556" s="16" t="s">
        <v>265</v>
      </c>
      <c r="E556" s="16" t="s">
        <v>28</v>
      </c>
      <c r="F556" s="16" t="s">
        <v>261</v>
      </c>
      <c r="G556" s="16">
        <v>1994</v>
      </c>
      <c r="H556" s="16" t="s">
        <v>3</v>
      </c>
      <c r="I556" s="19">
        <v>1734.65</v>
      </c>
      <c r="J556" s="16">
        <v>2</v>
      </c>
      <c r="K556" s="16" t="s">
        <v>4</v>
      </c>
      <c r="L556" s="50">
        <f t="shared" si="40"/>
        <v>2024</v>
      </c>
      <c r="M556" s="45"/>
      <c r="N556" s="46">
        <f t="shared" si="41"/>
        <v>2054</v>
      </c>
      <c r="O556" s="46"/>
      <c r="P556" s="47"/>
      <c r="Q556" s="48">
        <f t="shared" si="42"/>
        <v>26019.75</v>
      </c>
      <c r="R556" s="49">
        <f t="shared" si="39"/>
        <v>60712.75</v>
      </c>
      <c r="S556" s="2">
        <v>1</v>
      </c>
      <c r="T556" s="4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8">
      <c r="A557">
        <v>543</v>
      </c>
      <c r="B557" s="16">
        <v>528</v>
      </c>
      <c r="C557" s="16">
        <v>51</v>
      </c>
      <c r="D557" s="16" t="s">
        <v>272</v>
      </c>
      <c r="E557" s="16" t="s">
        <v>47</v>
      </c>
      <c r="F557" s="16" t="s">
        <v>261</v>
      </c>
      <c r="G557" s="16">
        <v>1995</v>
      </c>
      <c r="H557" s="16" t="s">
        <v>3</v>
      </c>
      <c r="I557" s="19">
        <v>1310.57</v>
      </c>
      <c r="J557" s="16">
        <v>2</v>
      </c>
      <c r="K557" s="16" t="s">
        <v>4</v>
      </c>
      <c r="L557" s="50">
        <f t="shared" si="40"/>
        <v>2025</v>
      </c>
      <c r="M557" s="45"/>
      <c r="N557" s="51">
        <f t="shared" si="41"/>
        <v>2055</v>
      </c>
      <c r="O557" s="46"/>
      <c r="P557" s="47"/>
      <c r="Q557" s="48">
        <f t="shared" si="42"/>
        <v>19658.55</v>
      </c>
      <c r="R557" s="49"/>
      <c r="S557" s="2">
        <v>1</v>
      </c>
      <c r="T557" s="2"/>
    </row>
    <row r="558" spans="1:38">
      <c r="A558">
        <v>553</v>
      </c>
      <c r="B558" s="16">
        <v>538</v>
      </c>
      <c r="C558" s="16">
        <v>51</v>
      </c>
      <c r="D558" s="16" t="s">
        <v>277</v>
      </c>
      <c r="E558" s="16" t="s">
        <v>60</v>
      </c>
      <c r="F558" s="16" t="s">
        <v>262</v>
      </c>
      <c r="G558" s="16">
        <v>1995</v>
      </c>
      <c r="H558" s="16" t="s">
        <v>3</v>
      </c>
      <c r="I558" s="19">
        <f>2348.66-255.73</f>
        <v>2092.9299999999998</v>
      </c>
      <c r="J558" s="16">
        <v>3</v>
      </c>
      <c r="K558" s="16" t="s">
        <v>4</v>
      </c>
      <c r="L558" s="50">
        <f t="shared" si="40"/>
        <v>2025</v>
      </c>
      <c r="M558" s="45"/>
      <c r="N558" s="51">
        <f t="shared" si="41"/>
        <v>2055</v>
      </c>
      <c r="O558" s="46"/>
      <c r="P558" s="47"/>
      <c r="Q558" s="48">
        <f t="shared" si="42"/>
        <v>31393.949999999997</v>
      </c>
      <c r="R558" s="49"/>
      <c r="S558" s="2">
        <v>1</v>
      </c>
      <c r="T558" s="2"/>
    </row>
    <row r="559" spans="1:38">
      <c r="A559">
        <v>544</v>
      </c>
      <c r="B559" s="16">
        <v>529</v>
      </c>
      <c r="C559" s="16">
        <v>51</v>
      </c>
      <c r="D559" s="16" t="s">
        <v>272</v>
      </c>
      <c r="E559" s="16" t="s">
        <v>47</v>
      </c>
      <c r="F559" s="16" t="s">
        <v>273</v>
      </c>
      <c r="G559" s="16">
        <v>1996</v>
      </c>
      <c r="H559" s="16"/>
      <c r="I559" s="19">
        <v>31.14</v>
      </c>
      <c r="J559" s="16"/>
      <c r="K559" s="16" t="s">
        <v>4</v>
      </c>
      <c r="L559" s="50">
        <f t="shared" si="40"/>
        <v>2026</v>
      </c>
      <c r="M559" s="45"/>
      <c r="N559" s="51">
        <f t="shared" si="41"/>
        <v>2056</v>
      </c>
      <c r="O559" s="46"/>
      <c r="P559" s="47"/>
      <c r="Q559" s="48">
        <f t="shared" si="42"/>
        <v>467.1</v>
      </c>
      <c r="R559" s="49"/>
      <c r="S559" s="2">
        <v>1</v>
      </c>
      <c r="T559" s="2"/>
    </row>
    <row r="560" spans="1:38">
      <c r="A560">
        <v>545</v>
      </c>
      <c r="B560" s="16">
        <v>530</v>
      </c>
      <c r="C560" s="16">
        <v>51</v>
      </c>
      <c r="D560" s="16" t="s">
        <v>272</v>
      </c>
      <c r="E560" s="16" t="s">
        <v>47</v>
      </c>
      <c r="F560" s="16" t="s">
        <v>115</v>
      </c>
      <c r="G560" s="16">
        <v>1996</v>
      </c>
      <c r="H560" s="16"/>
      <c r="I560" s="19">
        <v>13.72</v>
      </c>
      <c r="J560" s="16"/>
      <c r="K560" s="16" t="s">
        <v>10</v>
      </c>
      <c r="L560" s="50">
        <f t="shared" si="40"/>
        <v>2026</v>
      </c>
      <c r="M560" s="45"/>
      <c r="N560" s="51">
        <f t="shared" si="41"/>
        <v>2056</v>
      </c>
      <c r="O560" s="46"/>
      <c r="P560" s="47"/>
      <c r="Q560" s="48">
        <f t="shared" si="42"/>
        <v>205.8</v>
      </c>
      <c r="R560" s="49"/>
      <c r="S560" s="2">
        <v>1</v>
      </c>
      <c r="T560" s="2"/>
    </row>
    <row r="561" spans="1:38">
      <c r="A561">
        <v>546</v>
      </c>
      <c r="B561" s="16">
        <v>531</v>
      </c>
      <c r="C561" s="16">
        <v>51</v>
      </c>
      <c r="D561" s="16" t="s">
        <v>272</v>
      </c>
      <c r="E561" s="16" t="s">
        <v>47</v>
      </c>
      <c r="F561" s="16" t="s">
        <v>34</v>
      </c>
      <c r="G561" s="16">
        <v>1996</v>
      </c>
      <c r="H561" s="16"/>
      <c r="I561" s="19">
        <v>3.25</v>
      </c>
      <c r="J561" s="16"/>
      <c r="K561" s="16" t="s">
        <v>4</v>
      </c>
      <c r="L561" s="50">
        <f t="shared" si="40"/>
        <v>2026</v>
      </c>
      <c r="M561" s="45"/>
      <c r="N561" s="51">
        <f t="shared" si="41"/>
        <v>2056</v>
      </c>
      <c r="O561" s="46"/>
      <c r="P561" s="47"/>
      <c r="Q561" s="48">
        <f t="shared" si="42"/>
        <v>48.75</v>
      </c>
      <c r="R561" s="49"/>
      <c r="S561" s="2">
        <v>1</v>
      </c>
      <c r="T561" s="2"/>
    </row>
    <row r="562" spans="1:38">
      <c r="A562">
        <v>550</v>
      </c>
      <c r="B562" s="16">
        <v>535</v>
      </c>
      <c r="C562" s="16">
        <v>51</v>
      </c>
      <c r="D562" s="16" t="s">
        <v>275</v>
      </c>
      <c r="E562" s="16" t="s">
        <v>51</v>
      </c>
      <c r="F562" s="16" t="s">
        <v>261</v>
      </c>
      <c r="G562" s="16">
        <v>1996</v>
      </c>
      <c r="H562" s="16" t="s">
        <v>3</v>
      </c>
      <c r="I562" s="19">
        <v>1467.41</v>
      </c>
      <c r="J562" s="16">
        <v>2</v>
      </c>
      <c r="K562" s="16" t="s">
        <v>4</v>
      </c>
      <c r="L562" s="50">
        <f t="shared" si="40"/>
        <v>2026</v>
      </c>
      <c r="M562" s="45"/>
      <c r="N562" s="51">
        <f t="shared" si="41"/>
        <v>2056</v>
      </c>
      <c r="O562" s="46"/>
      <c r="P562" s="47"/>
      <c r="Q562" s="48">
        <f t="shared" si="42"/>
        <v>22011.15</v>
      </c>
      <c r="R562" s="49"/>
      <c r="S562" s="2">
        <v>1</v>
      </c>
      <c r="T562" s="2"/>
    </row>
    <row r="563" spans="1:38" s="3" customFormat="1">
      <c r="A563">
        <v>554</v>
      </c>
      <c r="B563" s="16">
        <v>539</v>
      </c>
      <c r="C563" s="16">
        <v>51</v>
      </c>
      <c r="D563" s="16" t="s">
        <v>278</v>
      </c>
      <c r="E563" s="16" t="s">
        <v>79</v>
      </c>
      <c r="F563" s="16" t="s">
        <v>262</v>
      </c>
      <c r="G563" s="16">
        <v>1998</v>
      </c>
      <c r="H563" s="16" t="s">
        <v>3</v>
      </c>
      <c r="I563" s="19">
        <f>2053.56-228.63</f>
        <v>1824.9299999999998</v>
      </c>
      <c r="J563" s="16">
        <v>3</v>
      </c>
      <c r="K563" s="16" t="s">
        <v>4</v>
      </c>
      <c r="L563" s="50">
        <f t="shared" si="40"/>
        <v>2028</v>
      </c>
      <c r="M563" s="45"/>
      <c r="N563" s="51">
        <f t="shared" si="41"/>
        <v>2058</v>
      </c>
      <c r="O563" s="46"/>
      <c r="P563" s="47"/>
      <c r="Q563" s="48">
        <f t="shared" si="42"/>
        <v>27373.949999999997</v>
      </c>
      <c r="R563" s="54"/>
      <c r="S563" s="2">
        <v>1</v>
      </c>
      <c r="T563" s="4"/>
      <c r="AL563"/>
    </row>
    <row r="564" spans="1:38" s="3" customFormat="1">
      <c r="A564">
        <v>537</v>
      </c>
      <c r="B564" s="16">
        <v>522</v>
      </c>
      <c r="C564" s="16">
        <v>51</v>
      </c>
      <c r="D564" s="16" t="s">
        <v>266</v>
      </c>
      <c r="E564" s="16" t="s">
        <v>20</v>
      </c>
      <c r="F564" s="16" t="s">
        <v>261</v>
      </c>
      <c r="G564" s="16">
        <v>2005</v>
      </c>
      <c r="H564" s="16" t="s">
        <v>3</v>
      </c>
      <c r="I564" s="19">
        <v>1759.32</v>
      </c>
      <c r="J564" s="16">
        <v>3</v>
      </c>
      <c r="K564" s="16" t="s">
        <v>4</v>
      </c>
      <c r="L564" s="50">
        <f t="shared" si="40"/>
        <v>2035</v>
      </c>
      <c r="M564" s="45"/>
      <c r="N564" s="51">
        <f t="shared" si="41"/>
        <v>2065</v>
      </c>
      <c r="O564" s="46"/>
      <c r="P564" s="47"/>
      <c r="Q564" s="48">
        <f t="shared" si="42"/>
        <v>26389.8</v>
      </c>
      <c r="R564" s="49"/>
      <c r="S564" s="2">
        <v>1</v>
      </c>
      <c r="T564" s="2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</row>
    <row r="565" spans="1:38">
      <c r="A565">
        <v>540</v>
      </c>
      <c r="B565" s="16">
        <v>525</v>
      </c>
      <c r="C565" s="16">
        <v>51</v>
      </c>
      <c r="D565" s="16" t="s">
        <v>269</v>
      </c>
      <c r="E565" s="16" t="s">
        <v>100</v>
      </c>
      <c r="F565" s="16" t="s">
        <v>261</v>
      </c>
      <c r="G565" s="16">
        <v>2008</v>
      </c>
      <c r="H565" s="16" t="s">
        <v>3</v>
      </c>
      <c r="I565" s="19">
        <v>1764.4</v>
      </c>
      <c r="J565" s="16">
        <v>2</v>
      </c>
      <c r="K565" s="16" t="s">
        <v>4</v>
      </c>
      <c r="L565" s="50">
        <f t="shared" si="40"/>
        <v>2038</v>
      </c>
      <c r="M565" s="45"/>
      <c r="N565" s="51">
        <f t="shared" si="41"/>
        <v>2068</v>
      </c>
      <c r="O565" s="46"/>
      <c r="P565" s="47"/>
      <c r="Q565" s="48">
        <f t="shared" si="42"/>
        <v>26466</v>
      </c>
      <c r="R565" s="54"/>
      <c r="S565" s="2">
        <v>1</v>
      </c>
      <c r="T565" s="4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8">
      <c r="A566">
        <v>541</v>
      </c>
      <c r="B566" s="16">
        <v>526</v>
      </c>
      <c r="C566" s="16">
        <v>51</v>
      </c>
      <c r="D566" s="16" t="s">
        <v>270</v>
      </c>
      <c r="E566" s="16" t="s">
        <v>31</v>
      </c>
      <c r="F566" s="16" t="s">
        <v>261</v>
      </c>
      <c r="G566" s="16">
        <v>2009</v>
      </c>
      <c r="H566" s="16" t="s">
        <v>3</v>
      </c>
      <c r="I566" s="19">
        <v>1804.3</v>
      </c>
      <c r="J566" s="16">
        <v>2</v>
      </c>
      <c r="K566" s="16" t="s">
        <v>4</v>
      </c>
      <c r="L566" s="50">
        <f t="shared" si="40"/>
        <v>2039</v>
      </c>
      <c r="M566" s="45"/>
      <c r="N566" s="51">
        <f t="shared" si="41"/>
        <v>2069</v>
      </c>
      <c r="O566" s="46"/>
      <c r="P566" s="47"/>
      <c r="Q566" s="48">
        <f t="shared" si="42"/>
        <v>27064.5</v>
      </c>
      <c r="R566" s="49"/>
      <c r="S566" s="2">
        <v>1</v>
      </c>
      <c r="T566" s="2"/>
    </row>
    <row r="567" spans="1:38">
      <c r="A567">
        <v>569</v>
      </c>
      <c r="B567" s="16">
        <v>554</v>
      </c>
      <c r="C567" s="16">
        <v>52</v>
      </c>
      <c r="D567" s="16" t="s">
        <v>293</v>
      </c>
      <c r="E567" s="16" t="s">
        <v>1</v>
      </c>
      <c r="F567" s="16" t="s">
        <v>294</v>
      </c>
      <c r="G567" s="16">
        <v>1963</v>
      </c>
      <c r="H567" s="16"/>
      <c r="I567" s="19">
        <v>68.5</v>
      </c>
      <c r="J567" s="16"/>
      <c r="K567" s="16" t="s">
        <v>13</v>
      </c>
      <c r="L567" s="44">
        <f t="shared" si="40"/>
        <v>1993</v>
      </c>
      <c r="M567" s="45"/>
      <c r="N567" s="46">
        <f t="shared" si="41"/>
        <v>2023</v>
      </c>
      <c r="O567" s="46">
        <f>N567+30</f>
        <v>2053</v>
      </c>
      <c r="P567" s="47"/>
      <c r="Q567" s="48">
        <f>I567*M$6*M$12</f>
        <v>1027.5</v>
      </c>
      <c r="R567" s="49">
        <f t="shared" ref="R567:R577" si="43">I567*M$12*M$7</f>
        <v>2397.5</v>
      </c>
      <c r="S567" s="2">
        <v>1</v>
      </c>
      <c r="T567" s="2"/>
    </row>
    <row r="568" spans="1:38">
      <c r="A568">
        <v>570</v>
      </c>
      <c r="B568" s="16">
        <v>555</v>
      </c>
      <c r="C568" s="16">
        <v>52</v>
      </c>
      <c r="D568" s="16" t="s">
        <v>293</v>
      </c>
      <c r="E568" s="16" t="s">
        <v>1</v>
      </c>
      <c r="F568" s="16" t="s">
        <v>114</v>
      </c>
      <c r="G568" s="16">
        <v>1963</v>
      </c>
      <c r="H568" s="16"/>
      <c r="I568" s="19">
        <v>19.8</v>
      </c>
      <c r="J568" s="16"/>
      <c r="K568" s="16" t="s">
        <v>13</v>
      </c>
      <c r="L568" s="44">
        <f t="shared" si="40"/>
        <v>1993</v>
      </c>
      <c r="M568" s="45"/>
      <c r="N568" s="46">
        <f t="shared" si="41"/>
        <v>2023</v>
      </c>
      <c r="O568" s="46">
        <f>N568+30</f>
        <v>2053</v>
      </c>
      <c r="P568" s="47"/>
      <c r="Q568" s="48">
        <f>I568*M$6*M$12</f>
        <v>297</v>
      </c>
      <c r="R568" s="49">
        <f t="shared" si="43"/>
        <v>693</v>
      </c>
      <c r="S568" s="2">
        <v>1</v>
      </c>
      <c r="T568" s="2"/>
    </row>
    <row r="569" spans="1:38">
      <c r="A569">
        <v>571</v>
      </c>
      <c r="B569" s="16">
        <v>556</v>
      </c>
      <c r="C569" s="16">
        <v>52</v>
      </c>
      <c r="D569" s="16" t="s">
        <v>293</v>
      </c>
      <c r="E569" s="16" t="s">
        <v>1</v>
      </c>
      <c r="F569" s="16" t="s">
        <v>295</v>
      </c>
      <c r="G569" s="16">
        <v>1963</v>
      </c>
      <c r="H569" s="16"/>
      <c r="I569" s="19">
        <v>39.700000000000003</v>
      </c>
      <c r="J569" s="16"/>
      <c r="K569" s="16" t="s">
        <v>13</v>
      </c>
      <c r="L569" s="44">
        <f t="shared" si="40"/>
        <v>1993</v>
      </c>
      <c r="M569" s="45"/>
      <c r="N569" s="46">
        <f t="shared" si="41"/>
        <v>2023</v>
      </c>
      <c r="O569" s="46">
        <f>N569+30</f>
        <v>2053</v>
      </c>
      <c r="P569" s="47"/>
      <c r="Q569" s="48">
        <f>I569*M$6*M$12</f>
        <v>595.5</v>
      </c>
      <c r="R569" s="49">
        <f t="shared" si="43"/>
        <v>1389.5</v>
      </c>
      <c r="S569" s="2">
        <v>1</v>
      </c>
      <c r="T569" s="2"/>
    </row>
    <row r="570" spans="1:38">
      <c r="A570">
        <v>580</v>
      </c>
      <c r="B570" s="16">
        <v>565</v>
      </c>
      <c r="C570" s="16">
        <v>52</v>
      </c>
      <c r="D570" s="16" t="s">
        <v>299</v>
      </c>
      <c r="E570" s="16" t="s">
        <v>55</v>
      </c>
      <c r="F570" s="16" t="s">
        <v>301</v>
      </c>
      <c r="G570" s="16">
        <v>1964</v>
      </c>
      <c r="H570" s="16"/>
      <c r="I570" s="19">
        <v>165</v>
      </c>
      <c r="J570" s="16"/>
      <c r="K570" s="16" t="s">
        <v>13</v>
      </c>
      <c r="L570" s="44">
        <f t="shared" si="40"/>
        <v>1994</v>
      </c>
      <c r="M570" s="52"/>
      <c r="N570" s="46">
        <f t="shared" si="41"/>
        <v>2024</v>
      </c>
      <c r="O570" s="46">
        <f>N570+30</f>
        <v>2054</v>
      </c>
      <c r="P570" s="47"/>
      <c r="Q570" s="48">
        <f>I570*M$6*M$12</f>
        <v>2475</v>
      </c>
      <c r="R570" s="49">
        <f t="shared" si="43"/>
        <v>5775</v>
      </c>
      <c r="S570" s="2">
        <v>1</v>
      </c>
      <c r="T570" s="2"/>
    </row>
    <row r="571" spans="1:38">
      <c r="A571">
        <v>566</v>
      </c>
      <c r="B571" s="16">
        <v>551</v>
      </c>
      <c r="C571" s="16">
        <v>52</v>
      </c>
      <c r="D571" s="16" t="s">
        <v>290</v>
      </c>
      <c r="E571" s="16" t="s">
        <v>51</v>
      </c>
      <c r="F571" s="16" t="s">
        <v>9</v>
      </c>
      <c r="G571" s="16">
        <v>1973</v>
      </c>
      <c r="H571" s="16" t="s">
        <v>3</v>
      </c>
      <c r="I571" s="19">
        <v>3197.86</v>
      </c>
      <c r="J571" s="16">
        <v>2</v>
      </c>
      <c r="K571" s="16" t="s">
        <v>4</v>
      </c>
      <c r="L571" s="44">
        <f t="shared" si="40"/>
        <v>2003</v>
      </c>
      <c r="M571" s="45"/>
      <c r="N571" s="46">
        <f t="shared" si="41"/>
        <v>2033</v>
      </c>
      <c r="O571" s="46"/>
      <c r="P571" s="47"/>
      <c r="Q571" s="48"/>
      <c r="R571" s="49">
        <f t="shared" si="43"/>
        <v>111925.1</v>
      </c>
      <c r="S571" s="2">
        <v>1</v>
      </c>
      <c r="T571" s="2"/>
    </row>
    <row r="572" spans="1:38">
      <c r="A572">
        <v>572</v>
      </c>
      <c r="B572" s="16">
        <v>557</v>
      </c>
      <c r="C572" s="16">
        <v>52</v>
      </c>
      <c r="D572" s="16" t="s">
        <v>296</v>
      </c>
      <c r="E572" s="16" t="s">
        <v>44</v>
      </c>
      <c r="F572" s="16" t="s">
        <v>297</v>
      </c>
      <c r="G572" s="16">
        <v>1978</v>
      </c>
      <c r="H572" s="16"/>
      <c r="I572" s="19">
        <v>40.76</v>
      </c>
      <c r="J572" s="16"/>
      <c r="K572" s="16" t="s">
        <v>25</v>
      </c>
      <c r="L572" s="44">
        <f t="shared" si="40"/>
        <v>2008</v>
      </c>
      <c r="M572" s="45"/>
      <c r="N572" s="46">
        <f t="shared" si="41"/>
        <v>2038</v>
      </c>
      <c r="O572" s="46"/>
      <c r="P572" s="47"/>
      <c r="Q572" s="48"/>
      <c r="R572" s="49">
        <f t="shared" si="43"/>
        <v>1426.6</v>
      </c>
      <c r="S572" s="2">
        <v>1</v>
      </c>
      <c r="T572" s="2"/>
    </row>
    <row r="573" spans="1:38">
      <c r="A573">
        <v>573</v>
      </c>
      <c r="B573" s="16">
        <v>558</v>
      </c>
      <c r="C573" s="16">
        <v>52</v>
      </c>
      <c r="D573" s="16" t="s">
        <v>296</v>
      </c>
      <c r="E573" s="16" t="s">
        <v>44</v>
      </c>
      <c r="F573" s="16" t="s">
        <v>126</v>
      </c>
      <c r="G573" s="16">
        <v>1978</v>
      </c>
      <c r="H573" s="16"/>
      <c r="I573" s="19">
        <v>9.7799999999999994</v>
      </c>
      <c r="J573" s="16"/>
      <c r="K573" s="16" t="s">
        <v>4</v>
      </c>
      <c r="L573" s="44">
        <f t="shared" si="40"/>
        <v>2008</v>
      </c>
      <c r="M573" s="45"/>
      <c r="N573" s="46">
        <f t="shared" si="41"/>
        <v>2038</v>
      </c>
      <c r="O573" s="46"/>
      <c r="P573" s="47"/>
      <c r="Q573" s="48"/>
      <c r="R573" s="49">
        <f t="shared" si="43"/>
        <v>342.29999999999995</v>
      </c>
      <c r="S573" s="2">
        <v>1</v>
      </c>
      <c r="T573" s="2"/>
    </row>
    <row r="574" spans="1:38">
      <c r="A574">
        <v>574</v>
      </c>
      <c r="B574" s="16">
        <v>559</v>
      </c>
      <c r="C574" s="16">
        <v>52</v>
      </c>
      <c r="D574" s="16" t="s">
        <v>296</v>
      </c>
      <c r="E574" s="16" t="s">
        <v>44</v>
      </c>
      <c r="F574" s="16" t="s">
        <v>126</v>
      </c>
      <c r="G574" s="16">
        <v>1978</v>
      </c>
      <c r="H574" s="16"/>
      <c r="I574" s="19">
        <v>9.7799999999999994</v>
      </c>
      <c r="J574" s="16"/>
      <c r="K574" s="16" t="s">
        <v>4</v>
      </c>
      <c r="L574" s="44">
        <f t="shared" si="40"/>
        <v>2008</v>
      </c>
      <c r="M574" s="45"/>
      <c r="N574" s="46">
        <f t="shared" si="41"/>
        <v>2038</v>
      </c>
      <c r="O574" s="46"/>
      <c r="P574" s="47"/>
      <c r="Q574" s="48"/>
      <c r="R574" s="49">
        <f t="shared" si="43"/>
        <v>342.29999999999995</v>
      </c>
      <c r="S574" s="2">
        <v>1</v>
      </c>
      <c r="T574" s="2"/>
    </row>
    <row r="575" spans="1:38">
      <c r="A575">
        <v>563</v>
      </c>
      <c r="B575" s="16">
        <v>548</v>
      </c>
      <c r="C575" s="16">
        <v>52</v>
      </c>
      <c r="D575" s="16" t="s">
        <v>287</v>
      </c>
      <c r="E575" s="16" t="s">
        <v>47</v>
      </c>
      <c r="F575" s="16" t="s">
        <v>120</v>
      </c>
      <c r="G575" s="16">
        <v>1980</v>
      </c>
      <c r="H575" s="16" t="s">
        <v>3</v>
      </c>
      <c r="I575" s="19">
        <v>1478.6</v>
      </c>
      <c r="J575" s="16">
        <v>2</v>
      </c>
      <c r="K575" s="16" t="s">
        <v>4</v>
      </c>
      <c r="L575" s="44">
        <f t="shared" si="40"/>
        <v>2010</v>
      </c>
      <c r="M575" s="45"/>
      <c r="N575" s="46">
        <f t="shared" si="41"/>
        <v>2040</v>
      </c>
      <c r="O575" s="46"/>
      <c r="P575" s="47"/>
      <c r="Q575" s="48"/>
      <c r="R575" s="49">
        <f t="shared" si="43"/>
        <v>51751</v>
      </c>
      <c r="S575" s="2">
        <v>1</v>
      </c>
      <c r="T575" s="2"/>
    </row>
    <row r="576" spans="1:38">
      <c r="A576">
        <v>558</v>
      </c>
      <c r="B576" s="16">
        <v>543</v>
      </c>
      <c r="C576" s="16">
        <v>52</v>
      </c>
      <c r="D576" s="16" t="s">
        <v>281</v>
      </c>
      <c r="E576" s="16" t="s">
        <v>20</v>
      </c>
      <c r="F576" s="16" t="s">
        <v>282</v>
      </c>
      <c r="G576" s="16">
        <v>1990</v>
      </c>
      <c r="H576" s="16"/>
      <c r="I576" s="19">
        <v>4537.09</v>
      </c>
      <c r="J576" s="16"/>
      <c r="K576" s="16" t="s">
        <v>4</v>
      </c>
      <c r="L576" s="50">
        <f t="shared" si="40"/>
        <v>2020</v>
      </c>
      <c r="M576" s="45"/>
      <c r="N576" s="46">
        <f t="shared" si="41"/>
        <v>2050</v>
      </c>
      <c r="O576" s="46"/>
      <c r="P576" s="47"/>
      <c r="Q576" s="48">
        <f t="shared" ref="Q576:Q590" si="44">I576*M$6</f>
        <v>68056.350000000006</v>
      </c>
      <c r="R576" s="49">
        <f t="shared" si="43"/>
        <v>158798.15</v>
      </c>
      <c r="S576" s="2">
        <v>1</v>
      </c>
      <c r="T576" s="2" t="s">
        <v>618</v>
      </c>
      <c r="U576" s="6">
        <f>SUM(Q576:Q599)</f>
        <v>287824.05000000005</v>
      </c>
      <c r="V576" s="6">
        <f>SUM(R576:R599)</f>
        <v>835735.25</v>
      </c>
    </row>
    <row r="577" spans="1:37">
      <c r="A577">
        <v>576</v>
      </c>
      <c r="B577" s="16">
        <v>561</v>
      </c>
      <c r="C577" s="16">
        <v>52</v>
      </c>
      <c r="D577" s="16" t="s">
        <v>298</v>
      </c>
      <c r="E577" s="16" t="s">
        <v>1</v>
      </c>
      <c r="F577" s="16" t="s">
        <v>9</v>
      </c>
      <c r="G577" s="16">
        <v>1993</v>
      </c>
      <c r="H577" s="16"/>
      <c r="I577" s="19">
        <v>7107.16</v>
      </c>
      <c r="J577" s="16"/>
      <c r="K577" s="16" t="s">
        <v>72</v>
      </c>
      <c r="L577" s="50">
        <f t="shared" si="40"/>
        <v>2023</v>
      </c>
      <c r="M577" s="45"/>
      <c r="N577" s="46">
        <f t="shared" si="41"/>
        <v>2053</v>
      </c>
      <c r="O577" s="46"/>
      <c r="P577" s="47"/>
      <c r="Q577" s="48">
        <f t="shared" si="44"/>
        <v>106607.4</v>
      </c>
      <c r="R577" s="49">
        <f t="shared" si="43"/>
        <v>248750.6</v>
      </c>
      <c r="S577" s="2">
        <v>1</v>
      </c>
      <c r="T577" s="2"/>
    </row>
    <row r="578" spans="1:37">
      <c r="A578">
        <v>560</v>
      </c>
      <c r="B578" s="16">
        <v>545</v>
      </c>
      <c r="C578" s="16">
        <v>52</v>
      </c>
      <c r="D578" s="16" t="s">
        <v>284</v>
      </c>
      <c r="E578" s="16" t="s">
        <v>100</v>
      </c>
      <c r="F578" s="16" t="s">
        <v>285</v>
      </c>
      <c r="G578" s="16">
        <v>1995</v>
      </c>
      <c r="H578" s="16" t="s">
        <v>3</v>
      </c>
      <c r="I578" s="19">
        <v>1151.3499999999999</v>
      </c>
      <c r="J578" s="16">
        <v>2</v>
      </c>
      <c r="K578" s="16" t="s">
        <v>4</v>
      </c>
      <c r="L578" s="50">
        <f t="shared" si="40"/>
        <v>2025</v>
      </c>
      <c r="M578" s="45"/>
      <c r="N578" s="51">
        <f t="shared" si="41"/>
        <v>2055</v>
      </c>
      <c r="O578" s="46"/>
      <c r="P578" s="47"/>
      <c r="Q578" s="48">
        <f t="shared" si="44"/>
        <v>17270.25</v>
      </c>
      <c r="R578" s="49"/>
      <c r="S578" s="2">
        <v>1</v>
      </c>
      <c r="T578" s="2"/>
    </row>
    <row r="579" spans="1:37">
      <c r="A579">
        <v>561</v>
      </c>
      <c r="B579" s="16">
        <v>546</v>
      </c>
      <c r="C579" s="16">
        <v>52</v>
      </c>
      <c r="D579" s="16" t="s">
        <v>284</v>
      </c>
      <c r="E579" s="16" t="s">
        <v>100</v>
      </c>
      <c r="F579" s="16" t="s">
        <v>286</v>
      </c>
      <c r="G579" s="16">
        <v>1995</v>
      </c>
      <c r="H579" s="16" t="s">
        <v>3</v>
      </c>
      <c r="I579" s="19">
        <v>1151.3499999999999</v>
      </c>
      <c r="J579" s="16">
        <v>2</v>
      </c>
      <c r="K579" s="16" t="s">
        <v>4</v>
      </c>
      <c r="L579" s="50">
        <f t="shared" si="40"/>
        <v>2025</v>
      </c>
      <c r="M579" s="45"/>
      <c r="N579" s="51">
        <f t="shared" si="41"/>
        <v>2055</v>
      </c>
      <c r="O579" s="46"/>
      <c r="P579" s="47"/>
      <c r="Q579" s="48">
        <f t="shared" si="44"/>
        <v>17270.25</v>
      </c>
      <c r="R579" s="49"/>
      <c r="S579" s="2">
        <v>1</v>
      </c>
      <c r="T579" s="2"/>
    </row>
    <row r="580" spans="1:37">
      <c r="A580">
        <v>562</v>
      </c>
      <c r="B580" s="16">
        <v>547</v>
      </c>
      <c r="C580" s="16">
        <v>52</v>
      </c>
      <c r="D580" s="16" t="s">
        <v>284</v>
      </c>
      <c r="E580" s="16" t="s">
        <v>100</v>
      </c>
      <c r="F580" s="16" t="s">
        <v>120</v>
      </c>
      <c r="G580" s="16">
        <v>1995</v>
      </c>
      <c r="H580" s="16" t="s">
        <v>3</v>
      </c>
      <c r="I580" s="19">
        <v>225.57</v>
      </c>
      <c r="J580" s="16">
        <v>1</v>
      </c>
      <c r="K580" s="16" t="s">
        <v>4</v>
      </c>
      <c r="L580" s="50">
        <f t="shared" si="40"/>
        <v>2025</v>
      </c>
      <c r="M580" s="45"/>
      <c r="N580" s="51">
        <f t="shared" si="41"/>
        <v>2055</v>
      </c>
      <c r="O580" s="46"/>
      <c r="P580" s="47"/>
      <c r="Q580" s="48">
        <f t="shared" si="44"/>
        <v>3383.5499999999997</v>
      </c>
      <c r="R580" s="49"/>
      <c r="S580" s="2">
        <v>1</v>
      </c>
      <c r="T580" s="2"/>
    </row>
    <row r="581" spans="1:37">
      <c r="A581">
        <v>577</v>
      </c>
      <c r="B581" s="16">
        <v>562</v>
      </c>
      <c r="C581" s="16">
        <v>52</v>
      </c>
      <c r="D581" s="16" t="s">
        <v>299</v>
      </c>
      <c r="E581" s="16" t="s">
        <v>55</v>
      </c>
      <c r="F581" s="16" t="s">
        <v>114</v>
      </c>
      <c r="G581" s="16">
        <v>1996</v>
      </c>
      <c r="H581" s="16"/>
      <c r="I581" s="19">
        <v>39.700000000000003</v>
      </c>
      <c r="J581" s="16"/>
      <c r="K581" s="16" t="s">
        <v>10</v>
      </c>
      <c r="L581" s="50">
        <f t="shared" si="40"/>
        <v>2026</v>
      </c>
      <c r="M581" s="45"/>
      <c r="N581" s="51">
        <f t="shared" si="41"/>
        <v>2056</v>
      </c>
      <c r="O581" s="46"/>
      <c r="P581" s="47"/>
      <c r="Q581" s="48">
        <f t="shared" si="44"/>
        <v>595.5</v>
      </c>
      <c r="R581" s="49"/>
      <c r="S581" s="2">
        <v>1</v>
      </c>
      <c r="T581" s="2"/>
    </row>
    <row r="582" spans="1:37">
      <c r="A582">
        <v>564</v>
      </c>
      <c r="B582" s="16">
        <v>549</v>
      </c>
      <c r="C582" s="16">
        <v>52</v>
      </c>
      <c r="D582" s="16" t="s">
        <v>287</v>
      </c>
      <c r="E582" s="16" t="s">
        <v>47</v>
      </c>
      <c r="F582" s="16" t="s">
        <v>288</v>
      </c>
      <c r="G582" s="16">
        <v>1997</v>
      </c>
      <c r="H582" s="16" t="s">
        <v>3</v>
      </c>
      <c r="I582" s="19">
        <v>121.64</v>
      </c>
      <c r="J582" s="16">
        <v>3</v>
      </c>
      <c r="K582" s="16" t="s">
        <v>10</v>
      </c>
      <c r="L582" s="50">
        <f t="shared" si="40"/>
        <v>2027</v>
      </c>
      <c r="M582" s="45"/>
      <c r="N582" s="51">
        <f t="shared" si="41"/>
        <v>2057</v>
      </c>
      <c r="O582" s="46"/>
      <c r="P582" s="47"/>
      <c r="Q582" s="48">
        <f t="shared" si="44"/>
        <v>1824.6</v>
      </c>
      <c r="R582" s="49"/>
      <c r="S582" s="2">
        <v>1</v>
      </c>
      <c r="T582" s="2"/>
      <c r="AI582" s="3"/>
      <c r="AJ582" s="3"/>
      <c r="AK582" s="3"/>
    </row>
    <row r="583" spans="1:37">
      <c r="A583">
        <v>567</v>
      </c>
      <c r="B583" s="16">
        <v>552</v>
      </c>
      <c r="C583" s="16">
        <v>52</v>
      </c>
      <c r="D583" s="16" t="s">
        <v>290</v>
      </c>
      <c r="E583" s="16" t="s">
        <v>51</v>
      </c>
      <c r="F583" s="16" t="s">
        <v>291</v>
      </c>
      <c r="G583" s="16">
        <v>1997</v>
      </c>
      <c r="H583" s="16" t="s">
        <v>3</v>
      </c>
      <c r="I583" s="19">
        <v>129.18</v>
      </c>
      <c r="J583" s="16">
        <v>1</v>
      </c>
      <c r="K583" s="16" t="s">
        <v>10</v>
      </c>
      <c r="L583" s="50">
        <f t="shared" si="40"/>
        <v>2027</v>
      </c>
      <c r="M583" s="45"/>
      <c r="N583" s="51">
        <f t="shared" si="41"/>
        <v>2057</v>
      </c>
      <c r="O583" s="46"/>
      <c r="P583" s="47"/>
      <c r="Q583" s="48">
        <f t="shared" si="44"/>
        <v>1937.7</v>
      </c>
      <c r="R583" s="49"/>
      <c r="S583" s="2">
        <v>1</v>
      </c>
      <c r="T583" s="2"/>
    </row>
    <row r="584" spans="1:37">
      <c r="A584">
        <v>568</v>
      </c>
      <c r="B584" s="16">
        <v>553</v>
      </c>
      <c r="C584" s="16">
        <v>52</v>
      </c>
      <c r="D584" s="16" t="s">
        <v>290</v>
      </c>
      <c r="E584" s="16" t="s">
        <v>51</v>
      </c>
      <c r="F584" s="16" t="s">
        <v>292</v>
      </c>
      <c r="G584" s="16">
        <v>1997</v>
      </c>
      <c r="H584" s="16" t="s">
        <v>3</v>
      </c>
      <c r="I584" s="19">
        <v>333.62</v>
      </c>
      <c r="J584" s="16">
        <v>2</v>
      </c>
      <c r="K584" s="16" t="s">
        <v>10</v>
      </c>
      <c r="L584" s="50">
        <f t="shared" si="40"/>
        <v>2027</v>
      </c>
      <c r="M584" s="45"/>
      <c r="N584" s="51">
        <f t="shared" si="41"/>
        <v>2057</v>
      </c>
      <c r="O584" s="46"/>
      <c r="P584" s="47"/>
      <c r="Q584" s="48">
        <f t="shared" si="44"/>
        <v>5004.3</v>
      </c>
      <c r="R584" s="49"/>
      <c r="S584" s="2">
        <v>1</v>
      </c>
      <c r="T584" s="2"/>
    </row>
    <row r="585" spans="1:37">
      <c r="A585">
        <v>578</v>
      </c>
      <c r="B585" s="16">
        <v>563</v>
      </c>
      <c r="C585" s="16">
        <v>52</v>
      </c>
      <c r="D585" s="16" t="s">
        <v>299</v>
      </c>
      <c r="E585" s="16" t="s">
        <v>55</v>
      </c>
      <c r="F585" s="16" t="s">
        <v>42</v>
      </c>
      <c r="G585" s="16">
        <v>1999</v>
      </c>
      <c r="H585" s="16"/>
      <c r="I585" s="19">
        <v>64.510000000000005</v>
      </c>
      <c r="J585" s="16"/>
      <c r="K585" s="16" t="s">
        <v>10</v>
      </c>
      <c r="L585" s="50">
        <f t="shared" si="40"/>
        <v>2029</v>
      </c>
      <c r="M585" s="45"/>
      <c r="N585" s="51">
        <f t="shared" si="41"/>
        <v>2059</v>
      </c>
      <c r="O585" s="46"/>
      <c r="P585" s="47"/>
      <c r="Q585" s="48">
        <f t="shared" si="44"/>
        <v>967.65000000000009</v>
      </c>
      <c r="R585" s="49"/>
      <c r="S585" s="2">
        <v>1</v>
      </c>
      <c r="T585" s="2"/>
    </row>
    <row r="586" spans="1:37">
      <c r="A586">
        <v>559</v>
      </c>
      <c r="B586" s="16">
        <v>544</v>
      </c>
      <c r="C586" s="16">
        <v>52</v>
      </c>
      <c r="D586" s="16" t="s">
        <v>283</v>
      </c>
      <c r="E586" s="16" t="s">
        <v>28</v>
      </c>
      <c r="F586" s="16" t="s">
        <v>9</v>
      </c>
      <c r="G586" s="16">
        <v>2000</v>
      </c>
      <c r="H586" s="16" t="s">
        <v>3</v>
      </c>
      <c r="I586" s="19">
        <v>2566.65</v>
      </c>
      <c r="J586" s="16">
        <v>2</v>
      </c>
      <c r="K586" s="16" t="s">
        <v>4</v>
      </c>
      <c r="L586" s="50">
        <f t="shared" si="40"/>
        <v>2030</v>
      </c>
      <c r="M586" s="45"/>
      <c r="N586" s="51">
        <f t="shared" si="41"/>
        <v>2060</v>
      </c>
      <c r="O586" s="46"/>
      <c r="P586" s="47"/>
      <c r="Q586" s="48">
        <f t="shared" si="44"/>
        <v>38499.75</v>
      </c>
      <c r="R586" s="49"/>
      <c r="S586" s="2">
        <v>1</v>
      </c>
      <c r="T586" s="2"/>
      <c r="U586" s="6">
        <f>SUM(U585:V585)</f>
        <v>0</v>
      </c>
    </row>
    <row r="587" spans="1:37">
      <c r="A587">
        <v>579</v>
      </c>
      <c r="B587" s="16">
        <v>564</v>
      </c>
      <c r="C587" s="16">
        <v>52</v>
      </c>
      <c r="D587" s="16" t="s">
        <v>299</v>
      </c>
      <c r="E587" s="16" t="s">
        <v>55</v>
      </c>
      <c r="F587" s="16" t="s">
        <v>300</v>
      </c>
      <c r="G587" s="16">
        <v>2002</v>
      </c>
      <c r="H587" s="16"/>
      <c r="I587" s="19">
        <v>59.62</v>
      </c>
      <c r="J587" s="16"/>
      <c r="K587" s="16" t="s">
        <v>10</v>
      </c>
      <c r="L587" s="50">
        <f t="shared" si="40"/>
        <v>2032</v>
      </c>
      <c r="M587" s="45"/>
      <c r="N587" s="51">
        <f t="shared" si="41"/>
        <v>2062</v>
      </c>
      <c r="O587" s="46"/>
      <c r="P587" s="47"/>
      <c r="Q587" s="48">
        <f t="shared" si="44"/>
        <v>894.3</v>
      </c>
      <c r="R587" s="49"/>
      <c r="S587" s="2">
        <v>1</v>
      </c>
      <c r="T587" s="2"/>
    </row>
    <row r="588" spans="1:37">
      <c r="A588">
        <v>565</v>
      </c>
      <c r="B588" s="16">
        <v>550</v>
      </c>
      <c r="C588" s="16">
        <v>52</v>
      </c>
      <c r="D588" s="16" t="s">
        <v>289</v>
      </c>
      <c r="E588" s="16" t="s">
        <v>1</v>
      </c>
      <c r="F588" s="16" t="s">
        <v>114</v>
      </c>
      <c r="G588" s="16">
        <v>2003</v>
      </c>
      <c r="H588" s="16" t="s">
        <v>3</v>
      </c>
      <c r="I588" s="19">
        <v>155.52000000000001</v>
      </c>
      <c r="J588" s="16">
        <v>1</v>
      </c>
      <c r="K588" s="16" t="s">
        <v>10</v>
      </c>
      <c r="L588" s="50">
        <f t="shared" si="40"/>
        <v>2033</v>
      </c>
      <c r="M588" s="45"/>
      <c r="N588" s="51">
        <f t="shared" si="41"/>
        <v>2063</v>
      </c>
      <c r="O588" s="46"/>
      <c r="P588" s="47"/>
      <c r="Q588" s="48">
        <f t="shared" si="44"/>
        <v>2332.8000000000002</v>
      </c>
      <c r="R588" s="49"/>
      <c r="S588" s="2">
        <v>1</v>
      </c>
      <c r="T588" s="2"/>
    </row>
    <row r="589" spans="1:37">
      <c r="A589">
        <v>581</v>
      </c>
      <c r="B589" s="16">
        <v>566</v>
      </c>
      <c r="C589" s="16">
        <v>52</v>
      </c>
      <c r="D589" s="16" t="s">
        <v>302</v>
      </c>
      <c r="E589" s="16" t="s">
        <v>20</v>
      </c>
      <c r="F589" s="16" t="s">
        <v>120</v>
      </c>
      <c r="G589" s="16">
        <v>2006</v>
      </c>
      <c r="H589" s="16"/>
      <c r="I589" s="19">
        <v>64.510000000000005</v>
      </c>
      <c r="J589" s="16"/>
      <c r="K589" s="16" t="s">
        <v>10</v>
      </c>
      <c r="L589" s="50">
        <f t="shared" si="40"/>
        <v>2036</v>
      </c>
      <c r="M589" s="45"/>
      <c r="N589" s="51">
        <f t="shared" si="41"/>
        <v>2066</v>
      </c>
      <c r="O589" s="46"/>
      <c r="P589" s="47"/>
      <c r="Q589" s="48">
        <f t="shared" si="44"/>
        <v>967.65000000000009</v>
      </c>
      <c r="R589" s="49"/>
      <c r="S589" s="2">
        <v>1</v>
      </c>
      <c r="T589" s="53">
        <f>SUM(I566:I589)</f>
        <v>24541.549999999996</v>
      </c>
    </row>
    <row r="590" spans="1:37">
      <c r="A590">
        <v>575</v>
      </c>
      <c r="B590" s="16">
        <v>560</v>
      </c>
      <c r="C590" s="16">
        <v>52</v>
      </c>
      <c r="D590" s="16" t="s">
        <v>296</v>
      </c>
      <c r="E590" s="16" t="s">
        <v>44</v>
      </c>
      <c r="F590" s="16" t="s">
        <v>42</v>
      </c>
      <c r="G590" s="16">
        <v>2007</v>
      </c>
      <c r="H590" s="16"/>
      <c r="I590" s="19">
        <v>17.559999999999999</v>
      </c>
      <c r="J590" s="16"/>
      <c r="K590" s="16" t="s">
        <v>10</v>
      </c>
      <c r="L590" s="50">
        <f t="shared" si="40"/>
        <v>2037</v>
      </c>
      <c r="M590" s="45"/>
      <c r="N590" s="51">
        <f t="shared" si="41"/>
        <v>2067</v>
      </c>
      <c r="O590" s="46"/>
      <c r="P590" s="47"/>
      <c r="Q590" s="48">
        <f t="shared" si="44"/>
        <v>263.39999999999998</v>
      </c>
      <c r="R590" s="49"/>
      <c r="S590" s="2">
        <v>1</v>
      </c>
      <c r="T590" s="2"/>
    </row>
    <row r="591" spans="1:37">
      <c r="A591">
        <v>584</v>
      </c>
      <c r="B591" s="16">
        <v>569</v>
      </c>
      <c r="C591" s="16">
        <v>53</v>
      </c>
      <c r="D591" s="16" t="s">
        <v>307</v>
      </c>
      <c r="E591" s="16" t="s">
        <v>31</v>
      </c>
      <c r="F591" s="16" t="s">
        <v>308</v>
      </c>
      <c r="G591" s="16">
        <v>1899</v>
      </c>
      <c r="H591" s="16"/>
      <c r="I591" s="19">
        <v>520.13</v>
      </c>
      <c r="J591" s="16"/>
      <c r="K591" s="16" t="s">
        <v>13</v>
      </c>
      <c r="L591" s="50"/>
      <c r="M591" s="45"/>
      <c r="N591" s="46"/>
      <c r="O591" s="46">
        <v>2019</v>
      </c>
      <c r="P591" s="47">
        <v>2049</v>
      </c>
      <c r="Q591" s="48">
        <f>I591*M$6*M$12*2</f>
        <v>15603.9</v>
      </c>
      <c r="R591" s="49"/>
      <c r="S591" s="2">
        <v>1</v>
      </c>
      <c r="T591" s="2"/>
    </row>
    <row r="592" spans="1:37">
      <c r="A592">
        <v>583</v>
      </c>
      <c r="B592" s="16">
        <v>568</v>
      </c>
      <c r="C592" s="16">
        <v>53</v>
      </c>
      <c r="D592" s="16" t="s">
        <v>305</v>
      </c>
      <c r="E592" s="16" t="s">
        <v>1</v>
      </c>
      <c r="F592" s="16" t="s">
        <v>306</v>
      </c>
      <c r="G592" s="16">
        <v>1970</v>
      </c>
      <c r="H592" s="16" t="s">
        <v>3</v>
      </c>
      <c r="I592" s="19">
        <v>1234.0999999999999</v>
      </c>
      <c r="J592" s="16">
        <v>2</v>
      </c>
      <c r="K592" s="16" t="s">
        <v>4</v>
      </c>
      <c r="L592" s="44">
        <f t="shared" ref="L592:L655" si="45">G592+30</f>
        <v>2000</v>
      </c>
      <c r="M592" s="45"/>
      <c r="N592" s="46">
        <f t="shared" ref="N592:N655" si="46">G592+60</f>
        <v>2030</v>
      </c>
      <c r="O592" s="46"/>
      <c r="P592" s="47"/>
      <c r="Q592" s="48"/>
      <c r="R592" s="49">
        <f>I592*M$12*M$7</f>
        <v>43193.5</v>
      </c>
      <c r="S592" s="2">
        <v>1</v>
      </c>
      <c r="T592" s="2"/>
    </row>
    <row r="593" spans="1:38">
      <c r="A593">
        <v>582</v>
      </c>
      <c r="B593" s="16">
        <v>567</v>
      </c>
      <c r="C593" s="16">
        <v>53</v>
      </c>
      <c r="D593" s="16" t="s">
        <v>303</v>
      </c>
      <c r="E593" s="16" t="s">
        <v>31</v>
      </c>
      <c r="F593" s="16" t="s">
        <v>304</v>
      </c>
      <c r="G593" s="16">
        <v>1977</v>
      </c>
      <c r="H593" s="16" t="s">
        <v>3</v>
      </c>
      <c r="I593" s="19">
        <v>577.58000000000004</v>
      </c>
      <c r="J593" s="16">
        <v>2</v>
      </c>
      <c r="K593" s="16" t="s">
        <v>4</v>
      </c>
      <c r="L593" s="44">
        <f t="shared" si="45"/>
        <v>2007</v>
      </c>
      <c r="M593" s="45"/>
      <c r="N593" s="46">
        <f t="shared" si="46"/>
        <v>2037</v>
      </c>
      <c r="O593" s="46"/>
      <c r="P593" s="47"/>
      <c r="Q593" s="48"/>
      <c r="R593" s="49">
        <f>I593*M$12*M$7</f>
        <v>20215.300000000003</v>
      </c>
      <c r="S593" s="2">
        <v>1</v>
      </c>
      <c r="T593" s="2" t="s">
        <v>619</v>
      </c>
      <c r="U593" s="6">
        <f>SUM(Q593:Q597)</f>
        <v>6344.7000000000007</v>
      </c>
      <c r="V593" s="6">
        <f>SUM(R593:R597)</f>
        <v>64601.599999999999</v>
      </c>
    </row>
    <row r="594" spans="1:38">
      <c r="A594">
        <v>585</v>
      </c>
      <c r="B594" s="16">
        <v>570</v>
      </c>
      <c r="C594" s="16">
        <v>53</v>
      </c>
      <c r="D594" s="16" t="s">
        <v>309</v>
      </c>
      <c r="E594" s="16" t="s">
        <v>36</v>
      </c>
      <c r="F594" s="16" t="s">
        <v>42</v>
      </c>
      <c r="G594" s="16">
        <v>1986</v>
      </c>
      <c r="H594" s="16"/>
      <c r="I594" s="19">
        <v>74</v>
      </c>
      <c r="J594" s="16"/>
      <c r="K594" s="16" t="s">
        <v>10</v>
      </c>
      <c r="L594" s="50">
        <f t="shared" si="45"/>
        <v>2016</v>
      </c>
      <c r="M594" s="45"/>
      <c r="N594" s="46">
        <f t="shared" si="46"/>
        <v>2046</v>
      </c>
      <c r="O594" s="46"/>
      <c r="P594" s="47"/>
      <c r="Q594" s="48">
        <f>I594*M$6</f>
        <v>1110</v>
      </c>
      <c r="R594" s="49">
        <f>I594*M$12*M$7</f>
        <v>2590</v>
      </c>
      <c r="S594" s="2">
        <v>1</v>
      </c>
      <c r="T594" s="2"/>
    </row>
    <row r="595" spans="1:38">
      <c r="A595">
        <v>586</v>
      </c>
      <c r="B595" s="16">
        <v>571</v>
      </c>
      <c r="C595" s="16">
        <v>53</v>
      </c>
      <c r="D595" s="16" t="s">
        <v>310</v>
      </c>
      <c r="E595" s="16" t="s">
        <v>28</v>
      </c>
      <c r="F595" s="16" t="s">
        <v>42</v>
      </c>
      <c r="G595" s="16">
        <v>2007</v>
      </c>
      <c r="H595" s="16"/>
      <c r="I595" s="19">
        <v>348.98</v>
      </c>
      <c r="J595" s="16"/>
      <c r="K595" s="16" t="s">
        <v>10</v>
      </c>
      <c r="L595" s="50">
        <f t="shared" si="45"/>
        <v>2037</v>
      </c>
      <c r="M595" s="45"/>
      <c r="N595" s="51">
        <f t="shared" si="46"/>
        <v>2067</v>
      </c>
      <c r="O595" s="46"/>
      <c r="P595" s="47"/>
      <c r="Q595" s="48">
        <f>I595*M$6</f>
        <v>5234.7000000000007</v>
      </c>
      <c r="R595" s="49"/>
      <c r="S595" s="2">
        <v>1</v>
      </c>
      <c r="T595" s="53">
        <f>SUM(I591:I595)</f>
        <v>2754.79</v>
      </c>
    </row>
    <row r="596" spans="1:38">
      <c r="A596">
        <v>600</v>
      </c>
      <c r="B596" s="16">
        <v>585</v>
      </c>
      <c r="C596" s="16">
        <v>61</v>
      </c>
      <c r="D596" s="16" t="s">
        <v>348</v>
      </c>
      <c r="E596" s="16" t="s">
        <v>1</v>
      </c>
      <c r="F596" s="16" t="s">
        <v>349</v>
      </c>
      <c r="G596" s="16">
        <v>1965</v>
      </c>
      <c r="H596" s="16"/>
      <c r="I596" s="19">
        <v>999.02</v>
      </c>
      <c r="J596" s="16">
        <v>3</v>
      </c>
      <c r="K596" s="16" t="s">
        <v>4</v>
      </c>
      <c r="L596" s="44">
        <f t="shared" si="45"/>
        <v>1995</v>
      </c>
      <c r="M596" s="45"/>
      <c r="N596" s="46">
        <f t="shared" si="46"/>
        <v>2025</v>
      </c>
      <c r="O596" s="46"/>
      <c r="P596" s="47"/>
      <c r="Q596" s="48"/>
      <c r="R596" s="49">
        <f t="shared" ref="R596:R615" si="47">I596*M$12*M$7</f>
        <v>34965.699999999997</v>
      </c>
      <c r="S596" s="2">
        <v>1</v>
      </c>
      <c r="T596" s="2"/>
    </row>
    <row r="597" spans="1:38">
      <c r="A597">
        <v>607</v>
      </c>
      <c r="B597" s="16">
        <v>592</v>
      </c>
      <c r="C597" s="16">
        <v>61</v>
      </c>
      <c r="D597" s="16" t="s">
        <v>359</v>
      </c>
      <c r="E597" s="16" t="s">
        <v>28</v>
      </c>
      <c r="F597" s="16" t="s">
        <v>42</v>
      </c>
      <c r="G597" s="16">
        <v>1967</v>
      </c>
      <c r="H597" s="16"/>
      <c r="I597" s="19">
        <v>195.16</v>
      </c>
      <c r="J597" s="16"/>
      <c r="K597" s="16" t="s">
        <v>13</v>
      </c>
      <c r="L597" s="44">
        <f t="shared" si="45"/>
        <v>1997</v>
      </c>
      <c r="M597" s="45"/>
      <c r="N597" s="46">
        <f t="shared" si="46"/>
        <v>2027</v>
      </c>
      <c r="O597" s="46"/>
      <c r="P597" s="47"/>
      <c r="Q597" s="48"/>
      <c r="R597" s="49">
        <f t="shared" si="47"/>
        <v>6830.5999999999995</v>
      </c>
      <c r="S597" s="2">
        <v>1</v>
      </c>
      <c r="T597" s="2"/>
    </row>
    <row r="598" spans="1:38">
      <c r="A598" s="39">
        <v>589</v>
      </c>
      <c r="B598" s="40">
        <v>574</v>
      </c>
      <c r="C598" s="40">
        <v>61</v>
      </c>
      <c r="D598" s="55" t="s">
        <v>628</v>
      </c>
      <c r="E598" s="16" t="s">
        <v>58</v>
      </c>
      <c r="F598" s="16" t="s">
        <v>334</v>
      </c>
      <c r="G598" s="16">
        <v>1971</v>
      </c>
      <c r="H598" s="16"/>
      <c r="I598" s="19">
        <v>138.04</v>
      </c>
      <c r="J598" s="16"/>
      <c r="K598" s="16" t="s">
        <v>4</v>
      </c>
      <c r="L598" s="44">
        <f t="shared" si="45"/>
        <v>2001</v>
      </c>
      <c r="M598" s="45"/>
      <c r="N598" s="46">
        <f t="shared" si="46"/>
        <v>2031</v>
      </c>
      <c r="O598" s="46"/>
      <c r="P598" s="47"/>
      <c r="Q598" s="48"/>
      <c r="R598" s="49">
        <f t="shared" si="47"/>
        <v>4831.3999999999996</v>
      </c>
      <c r="S598" s="2">
        <v>1</v>
      </c>
      <c r="T598" s="2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</row>
    <row r="599" spans="1:38">
      <c r="A599">
        <v>591</v>
      </c>
      <c r="B599" s="16">
        <v>576</v>
      </c>
      <c r="C599" s="16">
        <v>61</v>
      </c>
      <c r="D599" s="16" t="s">
        <v>336</v>
      </c>
      <c r="E599" s="16" t="s">
        <v>1</v>
      </c>
      <c r="F599" s="16" t="s">
        <v>337</v>
      </c>
      <c r="G599" s="16">
        <v>1971</v>
      </c>
      <c r="H599" s="16" t="s">
        <v>3</v>
      </c>
      <c r="I599" s="19">
        <v>9016</v>
      </c>
      <c r="J599" s="16">
        <v>5</v>
      </c>
      <c r="K599" s="16" t="s">
        <v>4</v>
      </c>
      <c r="L599" s="44">
        <f t="shared" si="45"/>
        <v>2001</v>
      </c>
      <c r="M599" s="45"/>
      <c r="N599" s="46">
        <f t="shared" si="46"/>
        <v>2031</v>
      </c>
      <c r="O599" s="46"/>
      <c r="P599" s="47"/>
      <c r="Q599" s="48"/>
      <c r="R599" s="49">
        <f t="shared" si="47"/>
        <v>315560</v>
      </c>
      <c r="S599" s="2">
        <v>1</v>
      </c>
      <c r="T599" s="2"/>
    </row>
    <row r="600" spans="1:38">
      <c r="A600">
        <v>592</v>
      </c>
      <c r="B600" s="16">
        <v>577</v>
      </c>
      <c r="C600" s="16">
        <v>61</v>
      </c>
      <c r="D600" s="16" t="s">
        <v>336</v>
      </c>
      <c r="E600" s="16" t="s">
        <v>1</v>
      </c>
      <c r="F600" s="16" t="s">
        <v>338</v>
      </c>
      <c r="G600" s="16">
        <v>1971</v>
      </c>
      <c r="H600" s="16"/>
      <c r="I600" s="19">
        <v>436.05</v>
      </c>
      <c r="J600" s="16">
        <v>1</v>
      </c>
      <c r="K600" s="16" t="s">
        <v>10</v>
      </c>
      <c r="L600" s="44">
        <f t="shared" si="45"/>
        <v>2001</v>
      </c>
      <c r="M600" s="45"/>
      <c r="N600" s="46">
        <f t="shared" si="46"/>
        <v>2031</v>
      </c>
      <c r="O600" s="46"/>
      <c r="P600" s="47"/>
      <c r="Q600" s="48"/>
      <c r="R600" s="49">
        <f t="shared" si="47"/>
        <v>15261.75</v>
      </c>
      <c r="S600" s="2">
        <v>1</v>
      </c>
      <c r="T600" s="2"/>
      <c r="AL600" s="3"/>
    </row>
    <row r="601" spans="1:38">
      <c r="A601">
        <v>609</v>
      </c>
      <c r="B601" s="16">
        <v>594</v>
      </c>
      <c r="C601" s="16">
        <v>61</v>
      </c>
      <c r="D601" s="16" t="s">
        <v>362</v>
      </c>
      <c r="E601" s="16" t="s">
        <v>44</v>
      </c>
      <c r="F601" s="16" t="s">
        <v>363</v>
      </c>
      <c r="G601" s="16">
        <v>1974</v>
      </c>
      <c r="H601" s="16"/>
      <c r="I601" s="19">
        <v>35</v>
      </c>
      <c r="J601" s="16"/>
      <c r="K601" s="16" t="s">
        <v>4</v>
      </c>
      <c r="L601" s="44">
        <f t="shared" si="45"/>
        <v>2004</v>
      </c>
      <c r="M601" s="45"/>
      <c r="N601" s="46">
        <f t="shared" si="46"/>
        <v>2034</v>
      </c>
      <c r="O601" s="46"/>
      <c r="P601" s="47"/>
      <c r="Q601" s="48"/>
      <c r="R601" s="49">
        <f t="shared" si="47"/>
        <v>1225</v>
      </c>
      <c r="S601" s="2">
        <v>1</v>
      </c>
      <c r="T601" s="2"/>
    </row>
    <row r="602" spans="1:38">
      <c r="A602">
        <v>593</v>
      </c>
      <c r="B602" s="16">
        <v>578</v>
      </c>
      <c r="C602" s="16">
        <v>61</v>
      </c>
      <c r="D602" s="16" t="s">
        <v>336</v>
      </c>
      <c r="E602" s="16" t="s">
        <v>1</v>
      </c>
      <c r="F602" s="16" t="s">
        <v>339</v>
      </c>
      <c r="G602" s="16">
        <v>1977</v>
      </c>
      <c r="H602" s="16"/>
      <c r="I602" s="19">
        <v>83.83</v>
      </c>
      <c r="J602" s="16"/>
      <c r="K602" s="16" t="s">
        <v>10</v>
      </c>
      <c r="L602" s="44">
        <f t="shared" si="45"/>
        <v>2007</v>
      </c>
      <c r="M602" s="45"/>
      <c r="N602" s="46">
        <f t="shared" si="46"/>
        <v>2037</v>
      </c>
      <c r="O602" s="46"/>
      <c r="P602" s="47"/>
      <c r="Q602" s="48"/>
      <c r="R602" s="49">
        <f t="shared" si="47"/>
        <v>2934.0499999999997</v>
      </c>
      <c r="S602" s="2">
        <v>1</v>
      </c>
      <c r="T602" s="2"/>
      <c r="AL602" s="3"/>
    </row>
    <row r="603" spans="1:38">
      <c r="A603">
        <v>610</v>
      </c>
      <c r="B603" s="16">
        <v>595</v>
      </c>
      <c r="C603" s="16">
        <v>61</v>
      </c>
      <c r="D603" s="16" t="s">
        <v>364</v>
      </c>
      <c r="E603" s="16" t="s">
        <v>20</v>
      </c>
      <c r="F603" s="16" t="s">
        <v>42</v>
      </c>
      <c r="G603" s="16">
        <v>1977</v>
      </c>
      <c r="H603" s="16"/>
      <c r="I603" s="19">
        <v>550.48</v>
      </c>
      <c r="J603" s="16">
        <v>2</v>
      </c>
      <c r="K603" s="16" t="s">
        <v>4</v>
      </c>
      <c r="L603" s="44">
        <f t="shared" si="45"/>
        <v>2007</v>
      </c>
      <c r="M603" s="45"/>
      <c r="N603" s="46">
        <f t="shared" si="46"/>
        <v>2037</v>
      </c>
      <c r="O603" s="46"/>
      <c r="P603" s="47"/>
      <c r="Q603" s="48"/>
      <c r="R603" s="49">
        <f t="shared" si="47"/>
        <v>19266.8</v>
      </c>
      <c r="S603" s="2">
        <v>1</v>
      </c>
      <c r="T603" s="2"/>
    </row>
    <row r="604" spans="1:38">
      <c r="A604">
        <v>599</v>
      </c>
      <c r="B604" s="16">
        <v>584</v>
      </c>
      <c r="C604" s="16">
        <v>61</v>
      </c>
      <c r="D604" s="16" t="s">
        <v>346</v>
      </c>
      <c r="E604" s="16" t="s">
        <v>55</v>
      </c>
      <c r="F604" s="16" t="s">
        <v>109</v>
      </c>
      <c r="G604" s="16">
        <v>1978</v>
      </c>
      <c r="H604" s="16"/>
      <c r="I604" s="19">
        <v>119</v>
      </c>
      <c r="J604" s="16"/>
      <c r="K604" s="16" t="s">
        <v>10</v>
      </c>
      <c r="L604" s="44">
        <f t="shared" si="45"/>
        <v>2008</v>
      </c>
      <c r="M604" s="45"/>
      <c r="N604" s="46">
        <f t="shared" si="46"/>
        <v>2038</v>
      </c>
      <c r="O604" s="46"/>
      <c r="P604" s="47"/>
      <c r="Q604" s="48"/>
      <c r="R604" s="49">
        <f t="shared" si="47"/>
        <v>4165</v>
      </c>
      <c r="S604" s="2">
        <v>1</v>
      </c>
      <c r="T604" s="2"/>
    </row>
    <row r="605" spans="1:38">
      <c r="A605">
        <v>608</v>
      </c>
      <c r="B605" s="16">
        <v>593</v>
      </c>
      <c r="C605" s="16">
        <v>61</v>
      </c>
      <c r="D605" s="16" t="s">
        <v>360</v>
      </c>
      <c r="E605" s="16" t="s">
        <v>1</v>
      </c>
      <c r="F605" s="16" t="s">
        <v>361</v>
      </c>
      <c r="G605" s="16">
        <v>1981</v>
      </c>
      <c r="H605" s="16"/>
      <c r="I605" s="19">
        <v>727</v>
      </c>
      <c r="J605" s="16">
        <v>8</v>
      </c>
      <c r="K605" s="16" t="s">
        <v>72</v>
      </c>
      <c r="L605" s="44">
        <f t="shared" si="45"/>
        <v>2011</v>
      </c>
      <c r="M605" s="45"/>
      <c r="N605" s="46">
        <f t="shared" si="46"/>
        <v>2041</v>
      </c>
      <c r="O605" s="46"/>
      <c r="P605" s="47"/>
      <c r="Q605" s="48"/>
      <c r="R605" s="49">
        <f t="shared" si="47"/>
        <v>25445</v>
      </c>
      <c r="S605" s="2">
        <v>1</v>
      </c>
      <c r="T605" s="2"/>
      <c r="AL605" s="3"/>
    </row>
    <row r="606" spans="1:38">
      <c r="A606">
        <v>612</v>
      </c>
      <c r="B606" s="16">
        <v>597</v>
      </c>
      <c r="C606" s="16">
        <v>61</v>
      </c>
      <c r="D606" s="16" t="s">
        <v>366</v>
      </c>
      <c r="E606" s="16" t="s">
        <v>1</v>
      </c>
      <c r="F606" s="16" t="s">
        <v>147</v>
      </c>
      <c r="G606" s="16">
        <v>1982</v>
      </c>
      <c r="H606" s="16"/>
      <c r="I606" s="19"/>
      <c r="J606" s="16">
        <v>4</v>
      </c>
      <c r="K606" s="16" t="s">
        <v>4</v>
      </c>
      <c r="L606" s="44">
        <f t="shared" si="45"/>
        <v>2012</v>
      </c>
      <c r="M606" s="45"/>
      <c r="N606" s="46">
        <f t="shared" si="46"/>
        <v>2042</v>
      </c>
      <c r="O606" s="46"/>
      <c r="P606" s="47"/>
      <c r="Q606" s="48"/>
      <c r="R606" s="49">
        <f t="shared" si="47"/>
        <v>0</v>
      </c>
      <c r="S606" s="2">
        <v>1</v>
      </c>
      <c r="T606" s="53">
        <f>SUM(I581:I606)</f>
        <v>18606.88</v>
      </c>
    </row>
    <row r="607" spans="1:38">
      <c r="A607">
        <v>601</v>
      </c>
      <c r="B607" s="16">
        <v>586</v>
      </c>
      <c r="C607" s="16">
        <v>61</v>
      </c>
      <c r="D607" s="16" t="s">
        <v>350</v>
      </c>
      <c r="E607" s="16" t="s">
        <v>40</v>
      </c>
      <c r="F607" s="16" t="s">
        <v>351</v>
      </c>
      <c r="G607" s="16">
        <v>1986</v>
      </c>
      <c r="H607" s="16"/>
      <c r="I607" s="19">
        <v>428.22</v>
      </c>
      <c r="J607" s="16"/>
      <c r="K607" s="16" t="s">
        <v>4</v>
      </c>
      <c r="L607" s="50">
        <f t="shared" si="45"/>
        <v>2016</v>
      </c>
      <c r="M607" s="45"/>
      <c r="N607" s="46">
        <f t="shared" si="46"/>
        <v>2046</v>
      </c>
      <c r="O607" s="46"/>
      <c r="P607" s="47"/>
      <c r="Q607" s="48">
        <f t="shared" ref="Q607:Q621" si="48">I607*M$6</f>
        <v>6423.3</v>
      </c>
      <c r="R607" s="49">
        <f t="shared" si="47"/>
        <v>14987.7</v>
      </c>
      <c r="S607" s="2">
        <v>1</v>
      </c>
      <c r="T607" s="2"/>
    </row>
    <row r="608" spans="1:38">
      <c r="A608">
        <v>602</v>
      </c>
      <c r="B608" s="16">
        <v>587</v>
      </c>
      <c r="C608" s="16">
        <v>61</v>
      </c>
      <c r="D608" s="16" t="s">
        <v>352</v>
      </c>
      <c r="E608" s="16" t="s">
        <v>40</v>
      </c>
      <c r="F608" s="16" t="s">
        <v>347</v>
      </c>
      <c r="G608" s="16">
        <v>1986</v>
      </c>
      <c r="H608" s="16"/>
      <c r="I608" s="19">
        <v>2050.58</v>
      </c>
      <c r="J608" s="16"/>
      <c r="K608" s="16" t="s">
        <v>4</v>
      </c>
      <c r="L608" s="50">
        <f t="shared" si="45"/>
        <v>2016</v>
      </c>
      <c r="M608" s="45"/>
      <c r="N608" s="46">
        <f t="shared" si="46"/>
        <v>2046</v>
      </c>
      <c r="O608" s="46"/>
      <c r="P608" s="47"/>
      <c r="Q608" s="48">
        <f t="shared" si="48"/>
        <v>30758.699999999997</v>
      </c>
      <c r="R608" s="49">
        <f t="shared" si="47"/>
        <v>71770.3</v>
      </c>
      <c r="S608" s="2">
        <v>1</v>
      </c>
      <c r="T608" s="2"/>
    </row>
    <row r="609" spans="1:22">
      <c r="A609">
        <v>603</v>
      </c>
      <c r="B609" s="16">
        <v>588</v>
      </c>
      <c r="C609" s="16">
        <v>61</v>
      </c>
      <c r="D609" s="16" t="s">
        <v>353</v>
      </c>
      <c r="E609" s="16" t="s">
        <v>31</v>
      </c>
      <c r="F609" s="16" t="s">
        <v>42</v>
      </c>
      <c r="G609" s="16">
        <v>1986</v>
      </c>
      <c r="H609" s="16"/>
      <c r="I609" s="19">
        <v>354.34</v>
      </c>
      <c r="J609" s="16"/>
      <c r="K609" s="16" t="s">
        <v>4</v>
      </c>
      <c r="L609" s="50">
        <f t="shared" si="45"/>
        <v>2016</v>
      </c>
      <c r="M609" s="45"/>
      <c r="N609" s="46">
        <f t="shared" si="46"/>
        <v>2046</v>
      </c>
      <c r="O609" s="46"/>
      <c r="P609" s="47"/>
      <c r="Q609" s="48">
        <f t="shared" si="48"/>
        <v>5315.0999999999995</v>
      </c>
      <c r="R609" s="49">
        <f t="shared" si="47"/>
        <v>12401.9</v>
      </c>
      <c r="S609" s="2">
        <v>1</v>
      </c>
      <c r="T609" s="2"/>
    </row>
    <row r="610" spans="1:22">
      <c r="A610">
        <v>604</v>
      </c>
      <c r="B610" s="16">
        <v>589</v>
      </c>
      <c r="C610" s="16">
        <v>61</v>
      </c>
      <c r="D610" s="16" t="s">
        <v>354</v>
      </c>
      <c r="E610" s="16" t="s">
        <v>1</v>
      </c>
      <c r="F610" s="16" t="s">
        <v>355</v>
      </c>
      <c r="G610" s="16">
        <v>1986</v>
      </c>
      <c r="H610" s="16"/>
      <c r="I610" s="19">
        <v>801.5</v>
      </c>
      <c r="J610" s="16">
        <v>14</v>
      </c>
      <c r="K610" s="16" t="s">
        <v>72</v>
      </c>
      <c r="L610" s="50">
        <f t="shared" si="45"/>
        <v>2016</v>
      </c>
      <c r="M610" s="45"/>
      <c r="N610" s="46">
        <f t="shared" si="46"/>
        <v>2046</v>
      </c>
      <c r="O610" s="46"/>
      <c r="P610" s="47"/>
      <c r="Q610" s="48">
        <f t="shared" si="48"/>
        <v>12022.5</v>
      </c>
      <c r="R610" s="49">
        <f t="shared" si="47"/>
        <v>28052.5</v>
      </c>
      <c r="S610" s="2">
        <v>1</v>
      </c>
      <c r="T610" s="2"/>
    </row>
    <row r="611" spans="1:22">
      <c r="A611">
        <v>590</v>
      </c>
      <c r="B611" s="16">
        <v>575</v>
      </c>
      <c r="C611" s="16">
        <v>61</v>
      </c>
      <c r="D611" s="16" t="s">
        <v>333</v>
      </c>
      <c r="E611" s="16" t="s">
        <v>58</v>
      </c>
      <c r="F611" s="16" t="s">
        <v>335</v>
      </c>
      <c r="G611" s="16">
        <v>1987</v>
      </c>
      <c r="H611" s="16"/>
      <c r="I611" s="19">
        <v>264.58</v>
      </c>
      <c r="J611" s="16"/>
      <c r="K611" s="16" t="s">
        <v>10</v>
      </c>
      <c r="L611" s="50">
        <f t="shared" si="45"/>
        <v>2017</v>
      </c>
      <c r="M611" s="45"/>
      <c r="N611" s="46">
        <f t="shared" si="46"/>
        <v>2047</v>
      </c>
      <c r="O611" s="46"/>
      <c r="P611" s="47"/>
      <c r="Q611" s="48">
        <f t="shared" si="48"/>
        <v>3968.7</v>
      </c>
      <c r="R611" s="49">
        <f t="shared" si="47"/>
        <v>9260.2999999999993</v>
      </c>
      <c r="S611" s="2">
        <v>1</v>
      </c>
      <c r="T611" s="2"/>
    </row>
    <row r="612" spans="1:22">
      <c r="A612">
        <v>594</v>
      </c>
      <c r="B612" s="16">
        <v>579</v>
      </c>
      <c r="C612" s="16">
        <v>61</v>
      </c>
      <c r="D612" s="16" t="s">
        <v>336</v>
      </c>
      <c r="E612" s="16" t="s">
        <v>1</v>
      </c>
      <c r="F612" s="16" t="s">
        <v>340</v>
      </c>
      <c r="G612" s="16">
        <v>1988</v>
      </c>
      <c r="H612" s="16"/>
      <c r="I612" s="19">
        <v>80.33</v>
      </c>
      <c r="J612" s="16"/>
      <c r="K612" s="16" t="s">
        <v>10</v>
      </c>
      <c r="L612" s="50">
        <f t="shared" si="45"/>
        <v>2018</v>
      </c>
      <c r="M612" s="45"/>
      <c r="N612" s="46">
        <f t="shared" si="46"/>
        <v>2048</v>
      </c>
      <c r="O612" s="46"/>
      <c r="P612" s="47"/>
      <c r="Q612" s="48">
        <f t="shared" si="48"/>
        <v>1204.95</v>
      </c>
      <c r="R612" s="49">
        <f t="shared" si="47"/>
        <v>2811.5499999999997</v>
      </c>
      <c r="S612" s="2">
        <v>1</v>
      </c>
      <c r="T612" s="2"/>
    </row>
    <row r="613" spans="1:22">
      <c r="A613">
        <v>605</v>
      </c>
      <c r="B613" s="16">
        <v>590</v>
      </c>
      <c r="C613" s="16">
        <v>61</v>
      </c>
      <c r="D613" s="16" t="s">
        <v>356</v>
      </c>
      <c r="E613" s="16" t="s">
        <v>51</v>
      </c>
      <c r="F613" s="16" t="s">
        <v>357</v>
      </c>
      <c r="G613" s="16">
        <v>1988</v>
      </c>
      <c r="H613" s="16"/>
      <c r="I613" s="19">
        <v>1240.42</v>
      </c>
      <c r="J613" s="16"/>
      <c r="K613" s="16" t="s">
        <v>4</v>
      </c>
      <c r="L613" s="50">
        <f t="shared" si="45"/>
        <v>2018</v>
      </c>
      <c r="M613" s="45"/>
      <c r="N613" s="46">
        <f t="shared" si="46"/>
        <v>2048</v>
      </c>
      <c r="O613" s="46"/>
      <c r="P613" s="47"/>
      <c r="Q613" s="48">
        <f t="shared" si="48"/>
        <v>18606.300000000003</v>
      </c>
      <c r="R613" s="49">
        <f t="shared" si="47"/>
        <v>43414.700000000004</v>
      </c>
      <c r="S613" s="2">
        <v>1</v>
      </c>
      <c r="T613" s="2"/>
    </row>
    <row r="614" spans="1:22">
      <c r="A614">
        <v>598</v>
      </c>
      <c r="B614" s="16">
        <v>583</v>
      </c>
      <c r="C614" s="16">
        <v>61</v>
      </c>
      <c r="D614" s="16" t="s">
        <v>346</v>
      </c>
      <c r="E614" s="16" t="s">
        <v>55</v>
      </c>
      <c r="F614" s="16" t="s">
        <v>347</v>
      </c>
      <c r="G614" s="16">
        <v>1989</v>
      </c>
      <c r="H614" s="16" t="s">
        <v>3</v>
      </c>
      <c r="I614" s="19">
        <v>394.91</v>
      </c>
      <c r="J614" s="16">
        <v>2</v>
      </c>
      <c r="K614" s="16" t="s">
        <v>4</v>
      </c>
      <c r="L614" s="50">
        <f t="shared" si="45"/>
        <v>2019</v>
      </c>
      <c r="M614" s="45"/>
      <c r="N614" s="46">
        <f t="shared" si="46"/>
        <v>2049</v>
      </c>
      <c r="O614" s="46"/>
      <c r="P614" s="47"/>
      <c r="Q614" s="48">
        <f t="shared" si="48"/>
        <v>5923.6500000000005</v>
      </c>
      <c r="R614" s="49">
        <f t="shared" si="47"/>
        <v>13821.85</v>
      </c>
      <c r="S614" s="2">
        <v>1</v>
      </c>
      <c r="T614" s="2"/>
    </row>
    <row r="615" spans="1:22">
      <c r="A615">
        <v>606</v>
      </c>
      <c r="B615" s="16">
        <v>591</v>
      </c>
      <c r="C615" s="16">
        <v>61</v>
      </c>
      <c r="D615" s="16" t="s">
        <v>358</v>
      </c>
      <c r="E615" s="16" t="s">
        <v>1</v>
      </c>
      <c r="F615" s="16" t="s">
        <v>357</v>
      </c>
      <c r="G615" s="16">
        <v>1991</v>
      </c>
      <c r="H615" s="16"/>
      <c r="I615" s="19">
        <v>1901.7</v>
      </c>
      <c r="J615" s="16"/>
      <c r="K615" s="16" t="s">
        <v>4</v>
      </c>
      <c r="L615" s="50">
        <f t="shared" si="45"/>
        <v>2021</v>
      </c>
      <c r="M615" s="45"/>
      <c r="N615" s="46">
        <f t="shared" si="46"/>
        <v>2051</v>
      </c>
      <c r="O615" s="46"/>
      <c r="P615" s="47"/>
      <c r="Q615" s="48">
        <f t="shared" si="48"/>
        <v>28525.5</v>
      </c>
      <c r="R615" s="49">
        <f t="shared" si="47"/>
        <v>66559.5</v>
      </c>
      <c r="S615" s="2">
        <v>1</v>
      </c>
      <c r="T615" s="2"/>
    </row>
    <row r="616" spans="1:22">
      <c r="A616">
        <v>595</v>
      </c>
      <c r="B616" s="16">
        <v>580</v>
      </c>
      <c r="C616" s="16">
        <v>61</v>
      </c>
      <c r="D616" s="16" t="s">
        <v>336</v>
      </c>
      <c r="E616" s="16" t="s">
        <v>1</v>
      </c>
      <c r="F616" s="16" t="s">
        <v>341</v>
      </c>
      <c r="G616" s="16">
        <v>2004</v>
      </c>
      <c r="H616" s="16" t="s">
        <v>3</v>
      </c>
      <c r="I616" s="19">
        <v>186</v>
      </c>
      <c r="J616" s="16">
        <v>2</v>
      </c>
      <c r="K616" s="16" t="s">
        <v>10</v>
      </c>
      <c r="L616" s="50">
        <f t="shared" si="45"/>
        <v>2034</v>
      </c>
      <c r="M616" s="45"/>
      <c r="N616" s="51">
        <f t="shared" si="46"/>
        <v>2064</v>
      </c>
      <c r="O616" s="46"/>
      <c r="P616" s="47"/>
      <c r="Q616" s="48">
        <f t="shared" si="48"/>
        <v>2790</v>
      </c>
      <c r="R616" s="49"/>
      <c r="S616" s="2">
        <v>1</v>
      </c>
      <c r="T616" s="2"/>
    </row>
    <row r="617" spans="1:22">
      <c r="A617">
        <v>596</v>
      </c>
      <c r="B617" s="16">
        <v>581</v>
      </c>
      <c r="C617" s="16">
        <v>61</v>
      </c>
      <c r="D617" s="16" t="s">
        <v>336</v>
      </c>
      <c r="E617" s="16" t="s">
        <v>1</v>
      </c>
      <c r="F617" s="16" t="s">
        <v>342</v>
      </c>
      <c r="G617" s="16">
        <v>2004</v>
      </c>
      <c r="H617" s="16"/>
      <c r="I617" s="19">
        <v>60</v>
      </c>
      <c r="J617" s="16"/>
      <c r="K617" s="16" t="s">
        <v>10</v>
      </c>
      <c r="L617" s="50">
        <f t="shared" si="45"/>
        <v>2034</v>
      </c>
      <c r="M617" s="45"/>
      <c r="N617" s="51">
        <f t="shared" si="46"/>
        <v>2064</v>
      </c>
      <c r="O617" s="46"/>
      <c r="P617" s="47"/>
      <c r="Q617" s="48">
        <f t="shared" si="48"/>
        <v>900</v>
      </c>
      <c r="R617" s="49"/>
      <c r="S617" s="2">
        <v>1</v>
      </c>
      <c r="T617" s="2"/>
    </row>
    <row r="618" spans="1:22">
      <c r="A618">
        <v>597</v>
      </c>
      <c r="B618" s="16">
        <v>582</v>
      </c>
      <c r="C618" s="16">
        <v>61</v>
      </c>
      <c r="D618" s="16" t="s">
        <v>336</v>
      </c>
      <c r="E618" s="16" t="s">
        <v>1</v>
      </c>
      <c r="F618" s="16" t="s">
        <v>343</v>
      </c>
      <c r="G618" s="16">
        <v>2004</v>
      </c>
      <c r="H618" s="16" t="s">
        <v>3</v>
      </c>
      <c r="I618" s="19">
        <v>118</v>
      </c>
      <c r="J618" s="16">
        <v>1</v>
      </c>
      <c r="K618" s="16" t="s">
        <v>10</v>
      </c>
      <c r="L618" s="50">
        <f t="shared" si="45"/>
        <v>2034</v>
      </c>
      <c r="M618" s="45"/>
      <c r="N618" s="51">
        <f t="shared" si="46"/>
        <v>2064</v>
      </c>
      <c r="O618" s="46"/>
      <c r="P618" s="47"/>
      <c r="Q618" s="48">
        <f t="shared" si="48"/>
        <v>1770</v>
      </c>
      <c r="R618" s="49"/>
      <c r="S618" s="2">
        <v>1</v>
      </c>
      <c r="T618" s="2"/>
    </row>
    <row r="619" spans="1:22">
      <c r="A619">
        <v>611</v>
      </c>
      <c r="B619" s="16">
        <v>596</v>
      </c>
      <c r="C619" s="16">
        <v>61</v>
      </c>
      <c r="D619" s="16" t="s">
        <v>364</v>
      </c>
      <c r="E619" s="16" t="s">
        <v>20</v>
      </c>
      <c r="F619" s="16" t="s">
        <v>365</v>
      </c>
      <c r="G619" s="16">
        <v>2009</v>
      </c>
      <c r="H619" s="16"/>
      <c r="I619" s="19">
        <v>46.75</v>
      </c>
      <c r="J619" s="16">
        <v>1</v>
      </c>
      <c r="K619" s="16" t="s">
        <v>210</v>
      </c>
      <c r="L619" s="50">
        <f t="shared" si="45"/>
        <v>2039</v>
      </c>
      <c r="M619" s="45"/>
      <c r="N619" s="51">
        <f t="shared" si="46"/>
        <v>2069</v>
      </c>
      <c r="O619" s="46"/>
      <c r="P619" s="47"/>
      <c r="Q619" s="48">
        <f t="shared" si="48"/>
        <v>701.25</v>
      </c>
      <c r="R619" s="49"/>
      <c r="S619" s="2">
        <v>1</v>
      </c>
      <c r="T619" s="2"/>
    </row>
    <row r="620" spans="1:22">
      <c r="A620">
        <v>587</v>
      </c>
      <c r="B620" s="16">
        <v>572</v>
      </c>
      <c r="C620" s="16">
        <v>61</v>
      </c>
      <c r="D620" s="16" t="s">
        <v>158</v>
      </c>
      <c r="E620" s="16" t="s">
        <v>44</v>
      </c>
      <c r="F620" s="16" t="s">
        <v>159</v>
      </c>
      <c r="G620" s="16">
        <v>2011</v>
      </c>
      <c r="H620" s="16" t="s">
        <v>3</v>
      </c>
      <c r="I620" s="19">
        <v>5549.49</v>
      </c>
      <c r="J620" s="16">
        <v>2</v>
      </c>
      <c r="K620" s="16" t="s">
        <v>4</v>
      </c>
      <c r="L620" s="50">
        <f t="shared" si="45"/>
        <v>2041</v>
      </c>
      <c r="M620" s="45"/>
      <c r="N620" s="51">
        <f t="shared" si="46"/>
        <v>2071</v>
      </c>
      <c r="O620" s="46"/>
      <c r="P620" s="47"/>
      <c r="Q620" s="48">
        <f t="shared" si="48"/>
        <v>83242.349999999991</v>
      </c>
      <c r="R620" s="49"/>
      <c r="S620" s="2">
        <v>1</v>
      </c>
      <c r="T620" s="2" t="s">
        <v>620</v>
      </c>
      <c r="U620" s="6">
        <f>SUM(Q620:Q645)</f>
        <v>125409.44999999998</v>
      </c>
      <c r="V620" s="6">
        <f>SUM(R620:R645)</f>
        <v>125342.7</v>
      </c>
    </row>
    <row r="621" spans="1:22">
      <c r="A621">
        <v>588</v>
      </c>
      <c r="B621" s="16">
        <v>573</v>
      </c>
      <c r="C621" s="16">
        <v>61</v>
      </c>
      <c r="D621" s="16" t="s">
        <v>158</v>
      </c>
      <c r="E621" s="16" t="s">
        <v>44</v>
      </c>
      <c r="F621" s="16" t="s">
        <v>160</v>
      </c>
      <c r="G621" s="16">
        <v>2011</v>
      </c>
      <c r="H621" s="16" t="s">
        <v>3</v>
      </c>
      <c r="I621" s="19">
        <v>1274.33</v>
      </c>
      <c r="J621" s="16">
        <v>1</v>
      </c>
      <c r="K621" s="16" t="s">
        <v>4</v>
      </c>
      <c r="L621" s="50">
        <f t="shared" si="45"/>
        <v>2041</v>
      </c>
      <c r="M621" s="45"/>
      <c r="N621" s="51">
        <f t="shared" si="46"/>
        <v>2071</v>
      </c>
      <c r="O621" s="46"/>
      <c r="P621" s="47"/>
      <c r="Q621" s="48">
        <f t="shared" si="48"/>
        <v>19114.949999999997</v>
      </c>
      <c r="R621" s="49"/>
      <c r="S621" s="2">
        <v>1</v>
      </c>
      <c r="T621" s="2"/>
      <c r="U621" s="6">
        <f>SUM(U620:V620)</f>
        <v>250752.14999999997</v>
      </c>
    </row>
    <row r="622" spans="1:22">
      <c r="A622">
        <v>627</v>
      </c>
      <c r="B622" s="16">
        <v>612</v>
      </c>
      <c r="C622" s="16">
        <v>71</v>
      </c>
      <c r="D622" s="16" t="s">
        <v>383</v>
      </c>
      <c r="E622" s="16" t="s">
        <v>20</v>
      </c>
      <c r="F622" s="16" t="s">
        <v>370</v>
      </c>
      <c r="G622" s="16">
        <v>1970</v>
      </c>
      <c r="H622" s="16"/>
      <c r="I622" s="19">
        <v>176</v>
      </c>
      <c r="J622" s="16"/>
      <c r="K622" s="16" t="s">
        <v>13</v>
      </c>
      <c r="L622" s="44">
        <f t="shared" si="45"/>
        <v>2000</v>
      </c>
      <c r="M622" s="45"/>
      <c r="N622" s="46">
        <f t="shared" si="46"/>
        <v>2030</v>
      </c>
      <c r="O622" s="46"/>
      <c r="P622" s="47"/>
      <c r="Q622" s="48"/>
      <c r="R622" s="49">
        <f t="shared" ref="R622:R652" si="49">I622*M$12*M$7</f>
        <v>6160</v>
      </c>
      <c r="S622" s="2">
        <v>1</v>
      </c>
      <c r="T622" s="2"/>
    </row>
    <row r="623" spans="1:22" s="42" customFormat="1">
      <c r="A623" s="42">
        <v>629</v>
      </c>
      <c r="B623" s="43">
        <v>614</v>
      </c>
      <c r="C623" s="43">
        <v>71</v>
      </c>
      <c r="D623" s="55" t="s">
        <v>629</v>
      </c>
      <c r="E623" s="16" t="s">
        <v>44</v>
      </c>
      <c r="F623" s="16" t="s">
        <v>370</v>
      </c>
      <c r="G623" s="16">
        <v>1971</v>
      </c>
      <c r="H623" s="16"/>
      <c r="I623" s="19">
        <v>123.38</v>
      </c>
      <c r="J623" s="16"/>
      <c r="K623" s="16" t="s">
        <v>13</v>
      </c>
      <c r="L623" s="44">
        <f t="shared" si="45"/>
        <v>2001</v>
      </c>
      <c r="M623" s="45"/>
      <c r="N623" s="46">
        <f t="shared" si="46"/>
        <v>2031</v>
      </c>
      <c r="O623" s="46"/>
      <c r="P623" s="47"/>
      <c r="Q623" s="48"/>
      <c r="R623" s="49">
        <f t="shared" si="49"/>
        <v>4318.3</v>
      </c>
      <c r="S623" s="2">
        <v>1</v>
      </c>
      <c r="T623" s="2"/>
    </row>
    <row r="624" spans="1:22">
      <c r="A624">
        <v>630</v>
      </c>
      <c r="B624" s="16">
        <v>615</v>
      </c>
      <c r="C624" s="16">
        <v>71</v>
      </c>
      <c r="D624" s="16" t="s">
        <v>384</v>
      </c>
      <c r="E624" s="16" t="s">
        <v>55</v>
      </c>
      <c r="F624" s="16" t="s">
        <v>370</v>
      </c>
      <c r="G624" s="16">
        <v>1974</v>
      </c>
      <c r="H624" s="16"/>
      <c r="I624" s="19">
        <v>135</v>
      </c>
      <c r="J624" s="16"/>
      <c r="K624" s="16" t="s">
        <v>13</v>
      </c>
      <c r="L624" s="44">
        <f t="shared" si="45"/>
        <v>2004</v>
      </c>
      <c r="M624" s="45"/>
      <c r="N624" s="46">
        <f t="shared" si="46"/>
        <v>2034</v>
      </c>
      <c r="O624" s="46"/>
      <c r="P624" s="47"/>
      <c r="Q624" s="48"/>
      <c r="R624" s="49">
        <f t="shared" si="49"/>
        <v>4725</v>
      </c>
      <c r="S624" s="2">
        <v>1</v>
      </c>
      <c r="T624" s="2"/>
    </row>
    <row r="625" spans="1:38">
      <c r="A625">
        <v>631</v>
      </c>
      <c r="B625" s="16">
        <v>616</v>
      </c>
      <c r="C625" s="16">
        <v>71</v>
      </c>
      <c r="D625" s="16" t="s">
        <v>385</v>
      </c>
      <c r="E625" s="16" t="s">
        <v>47</v>
      </c>
      <c r="F625" s="16" t="s">
        <v>370</v>
      </c>
      <c r="G625" s="16">
        <v>1974</v>
      </c>
      <c r="H625" s="16"/>
      <c r="I625" s="19">
        <v>117.59</v>
      </c>
      <c r="J625" s="16"/>
      <c r="K625" s="16" t="s">
        <v>13</v>
      </c>
      <c r="L625" s="44">
        <f t="shared" si="45"/>
        <v>2004</v>
      </c>
      <c r="M625" s="45"/>
      <c r="N625" s="46">
        <f t="shared" si="46"/>
        <v>2034</v>
      </c>
      <c r="O625" s="46"/>
      <c r="P625" s="47"/>
      <c r="Q625" s="48"/>
      <c r="R625" s="49">
        <f t="shared" si="49"/>
        <v>4115.6500000000005</v>
      </c>
      <c r="S625" s="2">
        <v>1</v>
      </c>
      <c r="T625" s="2"/>
    </row>
    <row r="626" spans="1:38">
      <c r="A626">
        <v>632</v>
      </c>
      <c r="B626" s="16">
        <v>617</v>
      </c>
      <c r="C626" s="16">
        <v>71</v>
      </c>
      <c r="D626" s="16" t="s">
        <v>386</v>
      </c>
      <c r="E626" s="16" t="s">
        <v>100</v>
      </c>
      <c r="F626" s="16" t="s">
        <v>370</v>
      </c>
      <c r="G626" s="16">
        <v>1974</v>
      </c>
      <c r="H626" s="16"/>
      <c r="I626" s="19">
        <v>169.85</v>
      </c>
      <c r="J626" s="16"/>
      <c r="K626" s="16" t="s">
        <v>13</v>
      </c>
      <c r="L626" s="44">
        <f t="shared" si="45"/>
        <v>2004</v>
      </c>
      <c r="M626" s="45"/>
      <c r="N626" s="46">
        <f t="shared" si="46"/>
        <v>2034</v>
      </c>
      <c r="O626" s="46"/>
      <c r="P626" s="47"/>
      <c r="Q626" s="48"/>
      <c r="R626" s="49">
        <f t="shared" si="49"/>
        <v>5944.75</v>
      </c>
      <c r="S626" s="2">
        <v>1</v>
      </c>
      <c r="T626" s="2"/>
    </row>
    <row r="627" spans="1:38">
      <c r="A627">
        <v>633</v>
      </c>
      <c r="B627" s="16">
        <v>618</v>
      </c>
      <c r="C627" s="16">
        <v>71</v>
      </c>
      <c r="D627" s="16" t="s">
        <v>387</v>
      </c>
      <c r="E627" s="16" t="s">
        <v>20</v>
      </c>
      <c r="F627" s="16" t="s">
        <v>370</v>
      </c>
      <c r="G627" s="16">
        <v>1975</v>
      </c>
      <c r="H627" s="16"/>
      <c r="I627" s="19">
        <v>148</v>
      </c>
      <c r="J627" s="16"/>
      <c r="K627" s="16" t="s">
        <v>13</v>
      </c>
      <c r="L627" s="44">
        <f t="shared" si="45"/>
        <v>2005</v>
      </c>
      <c r="M627" s="45"/>
      <c r="N627" s="46">
        <f t="shared" si="46"/>
        <v>2035</v>
      </c>
      <c r="O627" s="46"/>
      <c r="P627" s="47"/>
      <c r="Q627" s="48"/>
      <c r="R627" s="49">
        <f t="shared" si="49"/>
        <v>5180</v>
      </c>
      <c r="S627" s="2">
        <v>1</v>
      </c>
      <c r="T627" s="2"/>
    </row>
    <row r="628" spans="1:38">
      <c r="A628">
        <v>634</v>
      </c>
      <c r="B628" s="16">
        <v>619</v>
      </c>
      <c r="C628" s="16">
        <v>71</v>
      </c>
      <c r="D628" s="16" t="s">
        <v>388</v>
      </c>
      <c r="E628" s="16" t="s">
        <v>28</v>
      </c>
      <c r="F628" s="16" t="s">
        <v>370</v>
      </c>
      <c r="G628" s="16">
        <v>1976</v>
      </c>
      <c r="H628" s="16"/>
      <c r="I628" s="19">
        <v>111.79</v>
      </c>
      <c r="J628" s="16"/>
      <c r="K628" s="16" t="s">
        <v>13</v>
      </c>
      <c r="L628" s="44">
        <f t="shared" si="45"/>
        <v>2006</v>
      </c>
      <c r="M628" s="45"/>
      <c r="N628" s="46">
        <f t="shared" si="46"/>
        <v>2036</v>
      </c>
      <c r="O628" s="46"/>
      <c r="P628" s="47"/>
      <c r="Q628" s="48"/>
      <c r="R628" s="49">
        <f t="shared" si="49"/>
        <v>3912.65</v>
      </c>
      <c r="S628" s="2">
        <v>1</v>
      </c>
      <c r="T628" s="2"/>
    </row>
    <row r="629" spans="1:38">
      <c r="A629">
        <v>635</v>
      </c>
      <c r="B629" s="16">
        <v>620</v>
      </c>
      <c r="C629" s="16">
        <v>71</v>
      </c>
      <c r="D629" s="16" t="s">
        <v>389</v>
      </c>
      <c r="E629" s="16" t="s">
        <v>20</v>
      </c>
      <c r="F629" s="16" t="s">
        <v>370</v>
      </c>
      <c r="G629" s="16">
        <v>1977</v>
      </c>
      <c r="H629" s="16"/>
      <c r="I629" s="19">
        <v>128.36000000000001</v>
      </c>
      <c r="J629" s="16"/>
      <c r="K629" s="16" t="s">
        <v>13</v>
      </c>
      <c r="L629" s="44">
        <f t="shared" si="45"/>
        <v>2007</v>
      </c>
      <c r="M629" s="45"/>
      <c r="N629" s="46">
        <f t="shared" si="46"/>
        <v>2037</v>
      </c>
      <c r="O629" s="46"/>
      <c r="P629" s="47"/>
      <c r="Q629" s="48"/>
      <c r="R629" s="49">
        <f t="shared" si="49"/>
        <v>4492.6000000000004</v>
      </c>
      <c r="S629" s="2">
        <v>1</v>
      </c>
      <c r="T629" s="2"/>
    </row>
    <row r="630" spans="1:38" s="3" customFormat="1">
      <c r="A630">
        <v>636</v>
      </c>
      <c r="B630" s="16">
        <v>621</v>
      </c>
      <c r="C630" s="16">
        <v>71</v>
      </c>
      <c r="D630" s="16" t="s">
        <v>390</v>
      </c>
      <c r="E630" s="16" t="s">
        <v>31</v>
      </c>
      <c r="F630" s="16" t="s">
        <v>370</v>
      </c>
      <c r="G630" s="16">
        <v>1978</v>
      </c>
      <c r="H630" s="16"/>
      <c r="I630" s="19">
        <v>128.36000000000001</v>
      </c>
      <c r="J630" s="16"/>
      <c r="K630" s="16" t="s">
        <v>13</v>
      </c>
      <c r="L630" s="44">
        <f t="shared" si="45"/>
        <v>2008</v>
      </c>
      <c r="M630" s="45"/>
      <c r="N630" s="46">
        <f t="shared" si="46"/>
        <v>2038</v>
      </c>
      <c r="O630" s="46"/>
      <c r="P630" s="47"/>
      <c r="Q630" s="48"/>
      <c r="R630" s="49">
        <f t="shared" si="49"/>
        <v>4492.6000000000004</v>
      </c>
      <c r="S630" s="2">
        <v>1</v>
      </c>
      <c r="T630" s="2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</row>
    <row r="631" spans="1:38">
      <c r="A631">
        <v>637</v>
      </c>
      <c r="B631" s="16">
        <v>622</v>
      </c>
      <c r="C631" s="16">
        <v>71</v>
      </c>
      <c r="D631" s="16" t="s">
        <v>391</v>
      </c>
      <c r="E631" s="16" t="s">
        <v>44</v>
      </c>
      <c r="F631" s="16" t="s">
        <v>370</v>
      </c>
      <c r="G631" s="16">
        <v>1979</v>
      </c>
      <c r="H631" s="16"/>
      <c r="I631" s="19">
        <v>125.87</v>
      </c>
      <c r="J631" s="16">
        <v>1</v>
      </c>
      <c r="K631" s="16" t="s">
        <v>13</v>
      </c>
      <c r="L631" s="44">
        <f t="shared" si="45"/>
        <v>2009</v>
      </c>
      <c r="M631" s="45"/>
      <c r="N631" s="46">
        <f t="shared" si="46"/>
        <v>2039</v>
      </c>
      <c r="O631" s="46"/>
      <c r="P631" s="47"/>
      <c r="Q631" s="48"/>
      <c r="R631" s="49">
        <f t="shared" si="49"/>
        <v>4405.45</v>
      </c>
      <c r="S631" s="2">
        <v>1</v>
      </c>
      <c r="T631" s="2"/>
    </row>
    <row r="632" spans="1:38">
      <c r="A632">
        <v>638</v>
      </c>
      <c r="B632" s="16">
        <v>623</v>
      </c>
      <c r="C632" s="16">
        <v>71</v>
      </c>
      <c r="D632" s="16" t="s">
        <v>392</v>
      </c>
      <c r="E632" s="16" t="s">
        <v>60</v>
      </c>
      <c r="F632" s="16" t="s">
        <v>370</v>
      </c>
      <c r="G632" s="16">
        <v>1980</v>
      </c>
      <c r="H632" s="16"/>
      <c r="I632" s="19">
        <v>120.27</v>
      </c>
      <c r="J632" s="16"/>
      <c r="K632" s="16" t="s">
        <v>13</v>
      </c>
      <c r="L632" s="44">
        <f t="shared" si="45"/>
        <v>2010</v>
      </c>
      <c r="M632" s="45"/>
      <c r="N632" s="46">
        <f t="shared" si="46"/>
        <v>2040</v>
      </c>
      <c r="O632" s="46"/>
      <c r="P632" s="47"/>
      <c r="Q632" s="48"/>
      <c r="R632" s="49">
        <f t="shared" si="49"/>
        <v>4209.45</v>
      </c>
      <c r="S632" s="2">
        <v>1</v>
      </c>
      <c r="T632" s="4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8">
      <c r="A633">
        <v>639</v>
      </c>
      <c r="B633" s="16">
        <v>624</v>
      </c>
      <c r="C633" s="16">
        <v>71</v>
      </c>
      <c r="D633" s="16" t="s">
        <v>393</v>
      </c>
      <c r="E633" s="16" t="s">
        <v>47</v>
      </c>
      <c r="F633" s="16" t="s">
        <v>370</v>
      </c>
      <c r="G633" s="16">
        <v>1981</v>
      </c>
      <c r="H633" s="16"/>
      <c r="I633" s="19">
        <v>132.69999999999999</v>
      </c>
      <c r="J633" s="16"/>
      <c r="K633" s="16" t="s">
        <v>13</v>
      </c>
      <c r="L633" s="44">
        <f t="shared" si="45"/>
        <v>2011</v>
      </c>
      <c r="M633" s="45"/>
      <c r="N633" s="46">
        <f t="shared" si="46"/>
        <v>2041</v>
      </c>
      <c r="O633" s="46"/>
      <c r="P633" s="47"/>
      <c r="Q633" s="48"/>
      <c r="R633" s="49">
        <f t="shared" si="49"/>
        <v>4644.5</v>
      </c>
      <c r="S633" s="2">
        <v>1</v>
      </c>
      <c r="T633" s="2"/>
    </row>
    <row r="634" spans="1:38">
      <c r="A634">
        <v>640</v>
      </c>
      <c r="B634" s="16">
        <v>625</v>
      </c>
      <c r="C634" s="16">
        <v>71</v>
      </c>
      <c r="D634" s="16" t="s">
        <v>394</v>
      </c>
      <c r="E634" s="16" t="s">
        <v>44</v>
      </c>
      <c r="F634" s="16" t="s">
        <v>370</v>
      </c>
      <c r="G634" s="16">
        <v>1982</v>
      </c>
      <c r="H634" s="16"/>
      <c r="I634" s="19">
        <v>134.97999999999999</v>
      </c>
      <c r="J634" s="16"/>
      <c r="K634" s="16" t="s">
        <v>13</v>
      </c>
      <c r="L634" s="44">
        <f t="shared" si="45"/>
        <v>2012</v>
      </c>
      <c r="M634" s="45"/>
      <c r="N634" s="46">
        <f t="shared" si="46"/>
        <v>2042</v>
      </c>
      <c r="O634" s="46"/>
      <c r="P634" s="47"/>
      <c r="Q634" s="48"/>
      <c r="R634" s="49">
        <f t="shared" si="49"/>
        <v>4724.2999999999993</v>
      </c>
      <c r="S634" s="2">
        <v>1</v>
      </c>
      <c r="T634" s="4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8">
      <c r="A635">
        <v>620</v>
      </c>
      <c r="B635" s="16">
        <v>605</v>
      </c>
      <c r="C635" s="16">
        <v>71</v>
      </c>
      <c r="D635" s="16" t="s">
        <v>376</v>
      </c>
      <c r="E635" s="16" t="s">
        <v>55</v>
      </c>
      <c r="F635" s="16" t="s">
        <v>377</v>
      </c>
      <c r="G635" s="16">
        <v>1983</v>
      </c>
      <c r="H635" s="16" t="s">
        <v>3</v>
      </c>
      <c r="I635" s="19">
        <v>141.93</v>
      </c>
      <c r="J635" s="16">
        <v>2</v>
      </c>
      <c r="K635" s="16" t="s">
        <v>10</v>
      </c>
      <c r="L635" s="44">
        <f t="shared" si="45"/>
        <v>2013</v>
      </c>
      <c r="M635" s="45"/>
      <c r="N635" s="46">
        <f t="shared" si="46"/>
        <v>2043</v>
      </c>
      <c r="O635" s="46"/>
      <c r="P635" s="47"/>
      <c r="Q635" s="48"/>
      <c r="R635" s="49">
        <f t="shared" si="49"/>
        <v>4967.55</v>
      </c>
      <c r="S635" s="2">
        <v>1</v>
      </c>
      <c r="T635" s="2"/>
    </row>
    <row r="636" spans="1:38">
      <c r="A636">
        <v>641</v>
      </c>
      <c r="B636" s="16">
        <v>626</v>
      </c>
      <c r="C636" s="16">
        <v>71</v>
      </c>
      <c r="D636" s="16" t="s">
        <v>395</v>
      </c>
      <c r="E636" s="16" t="s">
        <v>64</v>
      </c>
      <c r="F636" s="16" t="s">
        <v>370</v>
      </c>
      <c r="G636" s="16">
        <v>1984</v>
      </c>
      <c r="H636" s="16"/>
      <c r="I636" s="19">
        <v>150.33000000000001</v>
      </c>
      <c r="J636" s="16"/>
      <c r="K636" s="16" t="s">
        <v>13</v>
      </c>
      <c r="L636" s="44">
        <f t="shared" si="45"/>
        <v>2014</v>
      </c>
      <c r="M636" s="45"/>
      <c r="N636" s="46">
        <f t="shared" si="46"/>
        <v>2044</v>
      </c>
      <c r="O636" s="46"/>
      <c r="P636" s="47"/>
      <c r="Q636" s="48"/>
      <c r="R636" s="49">
        <f t="shared" si="49"/>
        <v>5261.55</v>
      </c>
      <c r="S636" s="2">
        <v>1</v>
      </c>
      <c r="T636" s="4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8">
      <c r="A637">
        <v>642</v>
      </c>
      <c r="B637" s="16">
        <v>627</v>
      </c>
      <c r="C637" s="16">
        <v>71</v>
      </c>
      <c r="D637" s="16" t="s">
        <v>396</v>
      </c>
      <c r="E637" s="16" t="s">
        <v>55</v>
      </c>
      <c r="F637" s="16" t="s">
        <v>370</v>
      </c>
      <c r="G637" s="16">
        <v>1985</v>
      </c>
      <c r="H637" s="16"/>
      <c r="I637" s="19">
        <v>155.69</v>
      </c>
      <c r="J637" s="16"/>
      <c r="K637" s="16" t="s">
        <v>13</v>
      </c>
      <c r="L637" s="50">
        <f t="shared" si="45"/>
        <v>2015</v>
      </c>
      <c r="M637" s="45"/>
      <c r="N637" s="46">
        <f t="shared" si="46"/>
        <v>2045</v>
      </c>
      <c r="O637" s="46"/>
      <c r="P637" s="47"/>
      <c r="Q637" s="48">
        <f t="shared" ref="Q637:Q666" si="50">I637*M$6</f>
        <v>2335.35</v>
      </c>
      <c r="R637" s="49">
        <f t="shared" si="49"/>
        <v>5449.15</v>
      </c>
      <c r="S637" s="2">
        <v>1</v>
      </c>
      <c r="T637" s="4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8">
      <c r="A638">
        <v>643</v>
      </c>
      <c r="B638" s="16">
        <v>628</v>
      </c>
      <c r="C638" s="16">
        <v>71</v>
      </c>
      <c r="D638" s="16" t="s">
        <v>397</v>
      </c>
      <c r="E638" s="16" t="s">
        <v>28</v>
      </c>
      <c r="F638" s="16" t="s">
        <v>370</v>
      </c>
      <c r="G638" s="16">
        <v>1986</v>
      </c>
      <c r="H638" s="16"/>
      <c r="I638" s="19">
        <v>186.73</v>
      </c>
      <c r="J638" s="16"/>
      <c r="K638" s="16" t="s">
        <v>13</v>
      </c>
      <c r="L638" s="50">
        <f t="shared" si="45"/>
        <v>2016</v>
      </c>
      <c r="M638" s="45"/>
      <c r="N638" s="46">
        <f t="shared" si="46"/>
        <v>2046</v>
      </c>
      <c r="O638" s="46"/>
      <c r="P638" s="47"/>
      <c r="Q638" s="48">
        <f t="shared" si="50"/>
        <v>2800.95</v>
      </c>
      <c r="R638" s="49">
        <f t="shared" si="49"/>
        <v>6535.5499999999993</v>
      </c>
      <c r="S638" s="2">
        <v>1</v>
      </c>
      <c r="T638" s="2"/>
    </row>
    <row r="639" spans="1:38">
      <c r="A639">
        <v>644</v>
      </c>
      <c r="B639" s="16">
        <v>629</v>
      </c>
      <c r="C639" s="16">
        <v>71</v>
      </c>
      <c r="D639" s="16" t="s">
        <v>398</v>
      </c>
      <c r="E639" s="16" t="s">
        <v>64</v>
      </c>
      <c r="F639" s="16" t="s">
        <v>370</v>
      </c>
      <c r="G639" s="16">
        <v>1987</v>
      </c>
      <c r="H639" s="16"/>
      <c r="I639" s="19">
        <v>159.61000000000001</v>
      </c>
      <c r="J639" s="16"/>
      <c r="K639" s="16" t="s">
        <v>13</v>
      </c>
      <c r="L639" s="50">
        <f t="shared" si="45"/>
        <v>2017</v>
      </c>
      <c r="M639" s="45"/>
      <c r="N639" s="46">
        <f t="shared" si="46"/>
        <v>2047</v>
      </c>
      <c r="O639" s="46"/>
      <c r="P639" s="47"/>
      <c r="Q639" s="48">
        <f t="shared" si="50"/>
        <v>2394.15</v>
      </c>
      <c r="R639" s="49">
        <f t="shared" si="49"/>
        <v>5586.35</v>
      </c>
      <c r="S639" s="2">
        <v>1</v>
      </c>
      <c r="T639" s="2"/>
    </row>
    <row r="640" spans="1:38">
      <c r="A640">
        <v>645</v>
      </c>
      <c r="B640" s="16">
        <v>630</v>
      </c>
      <c r="C640" s="16">
        <v>71</v>
      </c>
      <c r="D640" s="16" t="s">
        <v>399</v>
      </c>
      <c r="E640" s="16" t="s">
        <v>55</v>
      </c>
      <c r="F640" s="16" t="s">
        <v>370</v>
      </c>
      <c r="G640" s="16">
        <v>1987</v>
      </c>
      <c r="H640" s="16"/>
      <c r="I640" s="19">
        <v>165.62</v>
      </c>
      <c r="J640" s="16"/>
      <c r="K640" s="16" t="s">
        <v>13</v>
      </c>
      <c r="L640" s="50">
        <f t="shared" si="45"/>
        <v>2017</v>
      </c>
      <c r="M640" s="45"/>
      <c r="N640" s="46">
        <f t="shared" si="46"/>
        <v>2047</v>
      </c>
      <c r="O640" s="46"/>
      <c r="P640" s="47"/>
      <c r="Q640" s="48">
        <f t="shared" si="50"/>
        <v>2484.3000000000002</v>
      </c>
      <c r="R640" s="49">
        <f t="shared" si="49"/>
        <v>5796.7</v>
      </c>
      <c r="S640" s="2">
        <v>1</v>
      </c>
      <c r="T640" s="2"/>
    </row>
    <row r="641" spans="1:38">
      <c r="A641">
        <v>646</v>
      </c>
      <c r="B641" s="16">
        <v>631</v>
      </c>
      <c r="C641" s="16">
        <v>71</v>
      </c>
      <c r="D641" s="16" t="s">
        <v>400</v>
      </c>
      <c r="E641" s="16" t="s">
        <v>28</v>
      </c>
      <c r="F641" s="16" t="s">
        <v>370</v>
      </c>
      <c r="G641" s="16">
        <v>1988</v>
      </c>
      <c r="H641" s="16"/>
      <c r="I641" s="19">
        <v>187.74</v>
      </c>
      <c r="J641" s="16"/>
      <c r="K641" s="16" t="s">
        <v>13</v>
      </c>
      <c r="L641" s="50">
        <f t="shared" si="45"/>
        <v>2018</v>
      </c>
      <c r="M641" s="45"/>
      <c r="N641" s="46">
        <f t="shared" si="46"/>
        <v>2048</v>
      </c>
      <c r="O641" s="46"/>
      <c r="P641" s="47"/>
      <c r="Q641" s="48">
        <f t="shared" si="50"/>
        <v>2816.1000000000004</v>
      </c>
      <c r="R641" s="49">
        <f t="shared" si="49"/>
        <v>6570.9000000000005</v>
      </c>
      <c r="S641" s="2">
        <v>1</v>
      </c>
      <c r="T641" s="4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8">
      <c r="A642">
        <v>647</v>
      </c>
      <c r="B642" s="16">
        <v>632</v>
      </c>
      <c r="C642" s="16">
        <v>71</v>
      </c>
      <c r="D642" s="16" t="s">
        <v>401</v>
      </c>
      <c r="E642" s="16" t="s">
        <v>20</v>
      </c>
      <c r="F642" s="16" t="s">
        <v>370</v>
      </c>
      <c r="G642" s="16">
        <v>1988</v>
      </c>
      <c r="H642" s="16"/>
      <c r="I642" s="19">
        <v>161.80000000000001</v>
      </c>
      <c r="J642" s="16"/>
      <c r="K642" s="16" t="s">
        <v>13</v>
      </c>
      <c r="L642" s="50">
        <f t="shared" si="45"/>
        <v>2018</v>
      </c>
      <c r="M642" s="45"/>
      <c r="N642" s="46">
        <f t="shared" si="46"/>
        <v>2048</v>
      </c>
      <c r="O642" s="46"/>
      <c r="P642" s="47"/>
      <c r="Q642" s="48">
        <f t="shared" si="50"/>
        <v>2427</v>
      </c>
      <c r="R642" s="49">
        <f t="shared" si="49"/>
        <v>5663</v>
      </c>
      <c r="S642" s="2">
        <v>1</v>
      </c>
      <c r="T642" s="4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8">
      <c r="A643">
        <v>648</v>
      </c>
      <c r="B643" s="16">
        <v>633</v>
      </c>
      <c r="C643" s="16">
        <v>71</v>
      </c>
      <c r="D643" s="16" t="s">
        <v>402</v>
      </c>
      <c r="E643" s="16" t="s">
        <v>28</v>
      </c>
      <c r="F643" s="16" t="s">
        <v>370</v>
      </c>
      <c r="G643" s="16">
        <v>1989</v>
      </c>
      <c r="H643" s="16"/>
      <c r="I643" s="19">
        <v>181.08</v>
      </c>
      <c r="J643" s="16"/>
      <c r="K643" s="16" t="s">
        <v>13</v>
      </c>
      <c r="L643" s="50">
        <f t="shared" si="45"/>
        <v>2019</v>
      </c>
      <c r="M643" s="45"/>
      <c r="N643" s="46">
        <f t="shared" si="46"/>
        <v>2049</v>
      </c>
      <c r="O643" s="46"/>
      <c r="P643" s="47"/>
      <c r="Q643" s="48">
        <f t="shared" si="50"/>
        <v>2716.2000000000003</v>
      </c>
      <c r="R643" s="49">
        <f t="shared" si="49"/>
        <v>6337.8</v>
      </c>
      <c r="S643" s="2">
        <v>1</v>
      </c>
      <c r="T643" s="4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8">
      <c r="A644">
        <v>649</v>
      </c>
      <c r="B644" s="16">
        <v>634</v>
      </c>
      <c r="C644" s="16">
        <v>71</v>
      </c>
      <c r="D644" s="16" t="s">
        <v>403</v>
      </c>
      <c r="E644" s="16" t="s">
        <v>51</v>
      </c>
      <c r="F644" s="16" t="s">
        <v>370</v>
      </c>
      <c r="G644" s="16">
        <v>1989</v>
      </c>
      <c r="H644" s="16"/>
      <c r="I644" s="19">
        <v>172.66</v>
      </c>
      <c r="J644" s="16"/>
      <c r="K644" s="16" t="s">
        <v>13</v>
      </c>
      <c r="L644" s="50">
        <f t="shared" si="45"/>
        <v>2019</v>
      </c>
      <c r="M644" s="45"/>
      <c r="N644" s="46">
        <f t="shared" si="46"/>
        <v>2049</v>
      </c>
      <c r="O644" s="46"/>
      <c r="P644" s="47"/>
      <c r="Q644" s="48">
        <f t="shared" si="50"/>
        <v>2589.9</v>
      </c>
      <c r="R644" s="49">
        <f t="shared" si="49"/>
        <v>6043.0999999999995</v>
      </c>
      <c r="S644" s="2">
        <v>1</v>
      </c>
      <c r="T644" s="4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8">
      <c r="A645">
        <v>650</v>
      </c>
      <c r="B645" s="16">
        <v>635</v>
      </c>
      <c r="C645" s="16">
        <v>71</v>
      </c>
      <c r="D645" s="16" t="s">
        <v>404</v>
      </c>
      <c r="E645" s="16" t="s">
        <v>51</v>
      </c>
      <c r="F645" s="16" t="s">
        <v>370</v>
      </c>
      <c r="G645" s="16">
        <v>1989</v>
      </c>
      <c r="H645" s="16"/>
      <c r="I645" s="19">
        <v>165.88</v>
      </c>
      <c r="J645" s="16"/>
      <c r="K645" s="16" t="s">
        <v>13</v>
      </c>
      <c r="L645" s="50">
        <f t="shared" si="45"/>
        <v>2019</v>
      </c>
      <c r="M645" s="45"/>
      <c r="N645" s="46">
        <f t="shared" si="46"/>
        <v>2049</v>
      </c>
      <c r="O645" s="46"/>
      <c r="P645" s="47"/>
      <c r="Q645" s="48">
        <f t="shared" si="50"/>
        <v>2488.1999999999998</v>
      </c>
      <c r="R645" s="49">
        <f t="shared" si="49"/>
        <v>5805.8</v>
      </c>
      <c r="S645" s="2">
        <v>1</v>
      </c>
      <c r="T645" s="4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8">
      <c r="A646">
        <v>621</v>
      </c>
      <c r="B646" s="16">
        <v>606</v>
      </c>
      <c r="C646" s="16">
        <v>71</v>
      </c>
      <c r="D646" s="16" t="s">
        <v>378</v>
      </c>
      <c r="E646" s="16" t="s">
        <v>100</v>
      </c>
      <c r="F646" s="16" t="s">
        <v>368</v>
      </c>
      <c r="G646" s="16">
        <v>1991</v>
      </c>
      <c r="H646" s="16" t="s">
        <v>3</v>
      </c>
      <c r="I646" s="19">
        <f>415.12-214.89</f>
        <v>200.23000000000002</v>
      </c>
      <c r="J646" s="16">
        <v>2</v>
      </c>
      <c r="K646" s="16" t="s">
        <v>10</v>
      </c>
      <c r="L646" s="50">
        <f t="shared" si="45"/>
        <v>2021</v>
      </c>
      <c r="M646" s="45"/>
      <c r="N646" s="46">
        <f t="shared" si="46"/>
        <v>2051</v>
      </c>
      <c r="O646" s="46"/>
      <c r="P646" s="47"/>
      <c r="Q646" s="48">
        <f t="shared" si="50"/>
        <v>3003.4500000000003</v>
      </c>
      <c r="R646" s="49">
        <f t="shared" si="49"/>
        <v>7008.0500000000011</v>
      </c>
      <c r="S646" s="2">
        <v>1</v>
      </c>
      <c r="T646" s="4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8" s="3" customFormat="1">
      <c r="A647">
        <v>624</v>
      </c>
      <c r="B647" s="16">
        <v>609</v>
      </c>
      <c r="C647" s="16">
        <v>71</v>
      </c>
      <c r="D647" s="16" t="s">
        <v>381</v>
      </c>
      <c r="E647" s="16" t="s">
        <v>31</v>
      </c>
      <c r="F647" s="16" t="s">
        <v>368</v>
      </c>
      <c r="G647" s="16">
        <v>1991</v>
      </c>
      <c r="H647" s="16" t="s">
        <v>3</v>
      </c>
      <c r="I647" s="19">
        <f>391.75-229.85</f>
        <v>161.9</v>
      </c>
      <c r="J647" s="16">
        <v>2</v>
      </c>
      <c r="K647" s="16" t="s">
        <v>10</v>
      </c>
      <c r="L647" s="50">
        <f t="shared" si="45"/>
        <v>2021</v>
      </c>
      <c r="M647" s="45"/>
      <c r="N647" s="46">
        <f t="shared" si="46"/>
        <v>2051</v>
      </c>
      <c r="O647" s="46"/>
      <c r="P647" s="47"/>
      <c r="Q647" s="48">
        <f t="shared" si="50"/>
        <v>2428.5</v>
      </c>
      <c r="R647" s="49">
        <f t="shared" si="49"/>
        <v>5666.5</v>
      </c>
      <c r="S647" s="2">
        <v>1</v>
      </c>
      <c r="T647" s="2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</row>
    <row r="648" spans="1:38">
      <c r="A648">
        <v>628</v>
      </c>
      <c r="B648" s="16">
        <v>613</v>
      </c>
      <c r="C648" s="16">
        <v>71</v>
      </c>
      <c r="D648" s="16" t="s">
        <v>383</v>
      </c>
      <c r="E648" s="16" t="s">
        <v>20</v>
      </c>
      <c r="F648" s="16" t="s">
        <v>42</v>
      </c>
      <c r="G648" s="16">
        <v>1991</v>
      </c>
      <c r="H648" s="16"/>
      <c r="I648" s="19">
        <v>8</v>
      </c>
      <c r="J648" s="16"/>
      <c r="K648" s="16" t="s">
        <v>10</v>
      </c>
      <c r="L648" s="50">
        <f t="shared" si="45"/>
        <v>2021</v>
      </c>
      <c r="M648" s="45"/>
      <c r="N648" s="46">
        <f t="shared" si="46"/>
        <v>2051</v>
      </c>
      <c r="O648" s="46"/>
      <c r="P648" s="47"/>
      <c r="Q648" s="48">
        <f t="shared" si="50"/>
        <v>120</v>
      </c>
      <c r="R648" s="49">
        <f t="shared" si="49"/>
        <v>280</v>
      </c>
      <c r="S648" s="2">
        <v>1</v>
      </c>
      <c r="T648" s="2"/>
    </row>
    <row r="649" spans="1:38" s="3" customFormat="1">
      <c r="A649">
        <v>651</v>
      </c>
      <c r="B649" s="16">
        <v>636</v>
      </c>
      <c r="C649" s="16">
        <v>71</v>
      </c>
      <c r="D649" s="16" t="s">
        <v>405</v>
      </c>
      <c r="E649" s="16" t="s">
        <v>51</v>
      </c>
      <c r="F649" s="16" t="s">
        <v>370</v>
      </c>
      <c r="G649" s="16">
        <v>1991</v>
      </c>
      <c r="H649" s="16"/>
      <c r="I649" s="19">
        <v>180.42</v>
      </c>
      <c r="J649" s="16"/>
      <c r="K649" s="16" t="s">
        <v>13</v>
      </c>
      <c r="L649" s="50">
        <f t="shared" si="45"/>
        <v>2021</v>
      </c>
      <c r="M649" s="45"/>
      <c r="N649" s="46">
        <f t="shared" si="46"/>
        <v>2051</v>
      </c>
      <c r="O649" s="46"/>
      <c r="P649" s="47"/>
      <c r="Q649" s="48">
        <f t="shared" si="50"/>
        <v>2706.2999999999997</v>
      </c>
      <c r="R649" s="49">
        <f t="shared" si="49"/>
        <v>6314.7</v>
      </c>
      <c r="S649" s="2">
        <v>1</v>
      </c>
      <c r="T649" s="4"/>
      <c r="AI649"/>
      <c r="AJ649"/>
      <c r="AK649"/>
      <c r="AL649"/>
    </row>
    <row r="650" spans="1:38" s="3" customFormat="1">
      <c r="A650">
        <v>652</v>
      </c>
      <c r="B650" s="16">
        <v>637</v>
      </c>
      <c r="C650" s="16">
        <v>71</v>
      </c>
      <c r="D650" s="16" t="s">
        <v>406</v>
      </c>
      <c r="E650" s="16" t="s">
        <v>44</v>
      </c>
      <c r="F650" s="16" t="s">
        <v>370</v>
      </c>
      <c r="G650" s="16">
        <v>1993</v>
      </c>
      <c r="H650" s="16"/>
      <c r="I650" s="19">
        <v>182.4</v>
      </c>
      <c r="J650" s="16"/>
      <c r="K650" s="16" t="s">
        <v>13</v>
      </c>
      <c r="L650" s="50">
        <f t="shared" si="45"/>
        <v>2023</v>
      </c>
      <c r="M650" s="45"/>
      <c r="N650" s="46">
        <f t="shared" si="46"/>
        <v>2053</v>
      </c>
      <c r="O650" s="46"/>
      <c r="P650" s="47"/>
      <c r="Q650" s="48">
        <f t="shared" si="50"/>
        <v>2736</v>
      </c>
      <c r="R650" s="49">
        <f t="shared" si="49"/>
        <v>6384</v>
      </c>
      <c r="S650" s="2">
        <v>1</v>
      </c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/>
      <c r="AJ650"/>
      <c r="AK650"/>
      <c r="AL650"/>
    </row>
    <row r="651" spans="1:38" s="3" customFormat="1">
      <c r="A651">
        <v>622</v>
      </c>
      <c r="B651" s="16">
        <v>607</v>
      </c>
      <c r="C651" s="16">
        <v>71</v>
      </c>
      <c r="D651" s="16" t="s">
        <v>379</v>
      </c>
      <c r="E651" s="16" t="s">
        <v>40</v>
      </c>
      <c r="F651" s="16" t="s">
        <v>368</v>
      </c>
      <c r="G651" s="16">
        <v>1994</v>
      </c>
      <c r="H651" s="16" t="s">
        <v>3</v>
      </c>
      <c r="I651" s="19">
        <f>399.44-219.54</f>
        <v>179.9</v>
      </c>
      <c r="J651" s="16">
        <v>1</v>
      </c>
      <c r="K651" s="16" t="s">
        <v>10</v>
      </c>
      <c r="L651" s="50">
        <f t="shared" si="45"/>
        <v>2024</v>
      </c>
      <c r="M651" s="45"/>
      <c r="N651" s="46">
        <f t="shared" si="46"/>
        <v>2054</v>
      </c>
      <c r="O651" s="46"/>
      <c r="P651" s="47"/>
      <c r="Q651" s="48">
        <f t="shared" si="50"/>
        <v>2698.5</v>
      </c>
      <c r="R651" s="49">
        <f t="shared" si="49"/>
        <v>6296.5</v>
      </c>
      <c r="S651" s="2">
        <v>1</v>
      </c>
      <c r="T651" s="2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</row>
    <row r="652" spans="1:38">
      <c r="A652">
        <v>623</v>
      </c>
      <c r="B652" s="16">
        <v>608</v>
      </c>
      <c r="C652" s="16">
        <v>71</v>
      </c>
      <c r="D652" s="16" t="s">
        <v>380</v>
      </c>
      <c r="E652" s="16" t="s">
        <v>28</v>
      </c>
      <c r="F652" s="16" t="s">
        <v>368</v>
      </c>
      <c r="G652" s="16">
        <v>1994</v>
      </c>
      <c r="H652" s="16" t="s">
        <v>3</v>
      </c>
      <c r="I652" s="19">
        <f>474.5-267.62</f>
        <v>206.88</v>
      </c>
      <c r="J652" s="16">
        <v>2</v>
      </c>
      <c r="K652" s="16" t="s">
        <v>10</v>
      </c>
      <c r="L652" s="50">
        <f t="shared" si="45"/>
        <v>2024</v>
      </c>
      <c r="M652" s="45"/>
      <c r="N652" s="46">
        <f t="shared" si="46"/>
        <v>2054</v>
      </c>
      <c r="O652" s="46"/>
      <c r="P652" s="47"/>
      <c r="Q652" s="48">
        <f t="shared" si="50"/>
        <v>3103.2</v>
      </c>
      <c r="R652" s="49">
        <f t="shared" si="49"/>
        <v>7240.8</v>
      </c>
      <c r="S652" s="2">
        <v>1</v>
      </c>
      <c r="T652" s="2"/>
    </row>
    <row r="653" spans="1:38">
      <c r="A653">
        <v>653</v>
      </c>
      <c r="B653" s="16">
        <v>638</v>
      </c>
      <c r="C653" s="16">
        <v>71</v>
      </c>
      <c r="D653" s="16" t="s">
        <v>407</v>
      </c>
      <c r="E653" s="16" t="s">
        <v>40</v>
      </c>
      <c r="F653" s="16" t="s">
        <v>370</v>
      </c>
      <c r="G653" s="16">
        <v>1995</v>
      </c>
      <c r="H653" s="16"/>
      <c r="I653" s="19">
        <v>170.17</v>
      </c>
      <c r="J653" s="16"/>
      <c r="K653" s="16" t="s">
        <v>13</v>
      </c>
      <c r="L653" s="50">
        <f t="shared" si="45"/>
        <v>2025</v>
      </c>
      <c r="M653" s="45"/>
      <c r="N653" s="51">
        <f t="shared" si="46"/>
        <v>2055</v>
      </c>
      <c r="O653" s="46"/>
      <c r="P653" s="47"/>
      <c r="Q653" s="48">
        <f t="shared" si="50"/>
        <v>2552.5499999999997</v>
      </c>
      <c r="R653" s="54"/>
      <c r="S653" s="2">
        <v>1</v>
      </c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8">
      <c r="A654">
        <v>654</v>
      </c>
      <c r="B654" s="16">
        <v>639</v>
      </c>
      <c r="C654" s="16">
        <v>71</v>
      </c>
      <c r="D654" s="16" t="s">
        <v>408</v>
      </c>
      <c r="E654" s="16" t="s">
        <v>31</v>
      </c>
      <c r="F654" s="16" t="s">
        <v>370</v>
      </c>
      <c r="G654" s="16">
        <v>1996</v>
      </c>
      <c r="H654" s="16"/>
      <c r="I654" s="19">
        <v>180.4</v>
      </c>
      <c r="J654" s="16"/>
      <c r="K654" s="16" t="s">
        <v>13</v>
      </c>
      <c r="L654" s="50">
        <f t="shared" si="45"/>
        <v>2026</v>
      </c>
      <c r="M654" s="45"/>
      <c r="N654" s="51">
        <f t="shared" si="46"/>
        <v>2056</v>
      </c>
      <c r="O654" s="46"/>
      <c r="P654" s="47"/>
      <c r="Q654" s="48">
        <f t="shared" si="50"/>
        <v>2706</v>
      </c>
      <c r="R654" s="49"/>
      <c r="S654" s="2">
        <v>1</v>
      </c>
      <c r="T654" s="2"/>
    </row>
    <row r="655" spans="1:38" s="3" customFormat="1">
      <c r="A655">
        <v>615</v>
      </c>
      <c r="B655" s="16">
        <v>600</v>
      </c>
      <c r="C655" s="16">
        <v>71</v>
      </c>
      <c r="D655" s="16" t="s">
        <v>371</v>
      </c>
      <c r="E655" s="16" t="s">
        <v>31</v>
      </c>
      <c r="F655" s="16" t="s">
        <v>368</v>
      </c>
      <c r="G655" s="16">
        <v>2000</v>
      </c>
      <c r="H655" s="16" t="s">
        <v>3</v>
      </c>
      <c r="I655" s="19">
        <f>483.84-223.01</f>
        <v>260.83</v>
      </c>
      <c r="J655" s="16">
        <v>2</v>
      </c>
      <c r="K655" s="16" t="s">
        <v>10</v>
      </c>
      <c r="L655" s="50">
        <f t="shared" si="45"/>
        <v>2030</v>
      </c>
      <c r="M655" s="45"/>
      <c r="N655" s="51">
        <f t="shared" si="46"/>
        <v>2060</v>
      </c>
      <c r="O655" s="46"/>
      <c r="P655" s="47"/>
      <c r="Q655" s="48">
        <f t="shared" si="50"/>
        <v>3912.45</v>
      </c>
      <c r="R655" s="49"/>
      <c r="S655" s="2">
        <v>1</v>
      </c>
      <c r="T655" s="2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</row>
    <row r="656" spans="1:38" s="3" customFormat="1">
      <c r="A656">
        <v>616</v>
      </c>
      <c r="B656" s="16">
        <v>601</v>
      </c>
      <c r="C656" s="16">
        <v>71</v>
      </c>
      <c r="D656" s="16" t="s">
        <v>372</v>
      </c>
      <c r="E656" s="16" t="s">
        <v>51</v>
      </c>
      <c r="F656" s="16" t="s">
        <v>368</v>
      </c>
      <c r="G656" s="16">
        <v>2001</v>
      </c>
      <c r="H656" s="16" t="s">
        <v>3</v>
      </c>
      <c r="I656" s="19">
        <f>455.98-208.17</f>
        <v>247.81000000000003</v>
      </c>
      <c r="J656" s="16">
        <v>1</v>
      </c>
      <c r="K656" s="16" t="s">
        <v>10</v>
      </c>
      <c r="L656" s="50">
        <f t="shared" ref="L656:L719" si="51">G656+30</f>
        <v>2031</v>
      </c>
      <c r="M656" s="45"/>
      <c r="N656" s="51">
        <f t="shared" ref="N656:N719" si="52">G656+60</f>
        <v>2061</v>
      </c>
      <c r="O656" s="46"/>
      <c r="P656" s="47"/>
      <c r="Q656" s="48">
        <f t="shared" si="50"/>
        <v>3717.1500000000005</v>
      </c>
      <c r="R656" s="49"/>
      <c r="S656" s="2">
        <v>1</v>
      </c>
      <c r="T656" s="2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L656"/>
    </row>
    <row r="657" spans="1:38" s="3" customFormat="1">
      <c r="A657">
        <v>617</v>
      </c>
      <c r="B657" s="16">
        <v>602</v>
      </c>
      <c r="C657" s="16">
        <v>71</v>
      </c>
      <c r="D657" s="16" t="s">
        <v>372</v>
      </c>
      <c r="E657" s="16" t="s">
        <v>51</v>
      </c>
      <c r="F657" s="16" t="s">
        <v>115</v>
      </c>
      <c r="G657" s="16">
        <v>2001</v>
      </c>
      <c r="H657" s="16"/>
      <c r="I657" s="19">
        <v>13.03</v>
      </c>
      <c r="J657" s="16"/>
      <c r="K657" s="16" t="s">
        <v>4</v>
      </c>
      <c r="L657" s="50">
        <f t="shared" si="51"/>
        <v>2031</v>
      </c>
      <c r="M657" s="45"/>
      <c r="N657" s="51">
        <f t="shared" si="52"/>
        <v>2061</v>
      </c>
      <c r="O657" s="46"/>
      <c r="P657" s="47"/>
      <c r="Q657" s="48">
        <f t="shared" si="50"/>
        <v>195.45</v>
      </c>
      <c r="R657" s="49"/>
      <c r="S657" s="2">
        <v>1</v>
      </c>
      <c r="T657" s="2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L657"/>
    </row>
    <row r="658" spans="1:38" s="3" customFormat="1">
      <c r="A658">
        <v>613</v>
      </c>
      <c r="B658" s="16">
        <v>598</v>
      </c>
      <c r="C658" s="16">
        <v>71</v>
      </c>
      <c r="D658" s="16" t="s">
        <v>367</v>
      </c>
      <c r="E658" s="16" t="s">
        <v>64</v>
      </c>
      <c r="F658" s="16" t="s">
        <v>368</v>
      </c>
      <c r="G658" s="16">
        <v>2004</v>
      </c>
      <c r="H658" s="16" t="s">
        <v>3</v>
      </c>
      <c r="I658" s="19">
        <f>558.77-258.92</f>
        <v>299.84999999999997</v>
      </c>
      <c r="J658" s="16">
        <v>2</v>
      </c>
      <c r="K658" s="16" t="s">
        <v>10</v>
      </c>
      <c r="L658" s="50">
        <f t="shared" si="51"/>
        <v>2034</v>
      </c>
      <c r="M658" s="45"/>
      <c r="N658" s="51">
        <f t="shared" si="52"/>
        <v>2064</v>
      </c>
      <c r="O658" s="46"/>
      <c r="P658" s="47"/>
      <c r="Q658" s="48">
        <f t="shared" si="50"/>
        <v>4497.7499999999991</v>
      </c>
      <c r="R658" s="49"/>
      <c r="S658" s="2">
        <v>1</v>
      </c>
      <c r="T658" s="2" t="s">
        <v>621</v>
      </c>
      <c r="U658" s="6">
        <f>SUM(Q658:Q702)</f>
        <v>85297.349999999991</v>
      </c>
      <c r="V658" s="6">
        <f>SUM(R658:R702)</f>
        <v>187584.95</v>
      </c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</row>
    <row r="659" spans="1:38" s="3" customFormat="1">
      <c r="A659">
        <v>619</v>
      </c>
      <c r="B659" s="16">
        <v>604</v>
      </c>
      <c r="C659" s="16">
        <v>71</v>
      </c>
      <c r="D659" s="16" t="s">
        <v>375</v>
      </c>
      <c r="E659" s="16" t="s">
        <v>36</v>
      </c>
      <c r="F659" s="16" t="s">
        <v>370</v>
      </c>
      <c r="G659" s="16">
        <v>2007</v>
      </c>
      <c r="H659" s="16" t="s">
        <v>3</v>
      </c>
      <c r="I659" s="19">
        <v>249.9</v>
      </c>
      <c r="J659" s="16">
        <v>1</v>
      </c>
      <c r="K659" s="16" t="s">
        <v>10</v>
      </c>
      <c r="L659" s="50">
        <f t="shared" si="51"/>
        <v>2037</v>
      </c>
      <c r="M659" s="45"/>
      <c r="N659" s="51">
        <f t="shared" si="52"/>
        <v>2067</v>
      </c>
      <c r="O659" s="46"/>
      <c r="P659" s="47"/>
      <c r="Q659" s="48">
        <f t="shared" si="50"/>
        <v>3748.5</v>
      </c>
      <c r="R659" s="49"/>
      <c r="S659" s="2">
        <v>1</v>
      </c>
      <c r="T659" s="2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</row>
    <row r="660" spans="1:38" s="3" customFormat="1">
      <c r="A660">
        <v>625</v>
      </c>
      <c r="B660" s="16">
        <v>610</v>
      </c>
      <c r="C660" s="16">
        <v>71</v>
      </c>
      <c r="D660" s="16" t="s">
        <v>382</v>
      </c>
      <c r="E660" s="16" t="s">
        <v>51</v>
      </c>
      <c r="F660" s="16" t="s">
        <v>368</v>
      </c>
      <c r="G660" s="16">
        <v>2007</v>
      </c>
      <c r="H660" s="16" t="s">
        <v>3</v>
      </c>
      <c r="I660" s="19">
        <f>442.81-284.05</f>
        <v>158.76</v>
      </c>
      <c r="J660" s="16">
        <v>1</v>
      </c>
      <c r="K660" s="16" t="s">
        <v>10</v>
      </c>
      <c r="L660" s="50">
        <f t="shared" si="51"/>
        <v>2037</v>
      </c>
      <c r="M660" s="45"/>
      <c r="N660" s="51">
        <f t="shared" si="52"/>
        <v>2067</v>
      </c>
      <c r="O660" s="46"/>
      <c r="P660" s="47"/>
      <c r="Q660" s="48">
        <f t="shared" si="50"/>
        <v>2381.3999999999996</v>
      </c>
      <c r="R660" s="49"/>
      <c r="S660" s="2">
        <v>1</v>
      </c>
      <c r="T660" s="2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</row>
    <row r="661" spans="1:38" s="4" customFormat="1">
      <c r="A661">
        <v>626</v>
      </c>
      <c r="B661" s="16">
        <v>611</v>
      </c>
      <c r="C661" s="16">
        <v>71</v>
      </c>
      <c r="D661" s="16" t="s">
        <v>382</v>
      </c>
      <c r="E661" s="16" t="s">
        <v>51</v>
      </c>
      <c r="F661" s="16" t="s">
        <v>115</v>
      </c>
      <c r="G661" s="16">
        <v>2007</v>
      </c>
      <c r="H661" s="16"/>
      <c r="I661" s="19">
        <v>12.21</v>
      </c>
      <c r="J661" s="16"/>
      <c r="K661" s="16" t="s">
        <v>10</v>
      </c>
      <c r="L661" s="50">
        <f t="shared" si="51"/>
        <v>2037</v>
      </c>
      <c r="M661" s="45"/>
      <c r="N661" s="51">
        <f t="shared" si="52"/>
        <v>2067</v>
      </c>
      <c r="O661" s="46"/>
      <c r="P661" s="47"/>
      <c r="Q661" s="48">
        <f t="shared" si="50"/>
        <v>183.15</v>
      </c>
      <c r="R661" s="49"/>
      <c r="S661" s="2">
        <v>1</v>
      </c>
      <c r="T661" s="2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</row>
    <row r="662" spans="1:38" s="4" customFormat="1">
      <c r="A662">
        <v>656</v>
      </c>
      <c r="B662" s="16">
        <v>641</v>
      </c>
      <c r="C662" s="16">
        <v>71</v>
      </c>
      <c r="D662" s="16" t="s">
        <v>410</v>
      </c>
      <c r="E662" s="16" t="s">
        <v>55</v>
      </c>
      <c r="F662" s="16" t="s">
        <v>368</v>
      </c>
      <c r="G662" s="16">
        <v>2007</v>
      </c>
      <c r="H662" s="16" t="s">
        <v>3</v>
      </c>
      <c r="I662" s="19">
        <f>327.93-190.66</f>
        <v>137.27000000000001</v>
      </c>
      <c r="J662" s="16">
        <v>1</v>
      </c>
      <c r="K662" s="16" t="s">
        <v>10</v>
      </c>
      <c r="L662" s="50">
        <f t="shared" si="51"/>
        <v>2037</v>
      </c>
      <c r="M662" s="45"/>
      <c r="N662" s="51">
        <f t="shared" si="52"/>
        <v>2067</v>
      </c>
      <c r="O662" s="46"/>
      <c r="P662" s="47"/>
      <c r="Q662" s="48">
        <f t="shared" si="50"/>
        <v>2059.0500000000002</v>
      </c>
      <c r="R662" s="49"/>
      <c r="S662" s="2">
        <v>1</v>
      </c>
      <c r="T662" s="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</row>
    <row r="663" spans="1:38">
      <c r="A663">
        <v>657</v>
      </c>
      <c r="B663" s="16">
        <v>642</v>
      </c>
      <c r="C663" s="16">
        <v>71</v>
      </c>
      <c r="D663" s="16" t="s">
        <v>410</v>
      </c>
      <c r="E663" s="16" t="s">
        <v>55</v>
      </c>
      <c r="F663" s="16" t="s">
        <v>115</v>
      </c>
      <c r="G663" s="16">
        <v>2007</v>
      </c>
      <c r="H663" s="16"/>
      <c r="I663" s="19">
        <v>20.149999999999999</v>
      </c>
      <c r="J663" s="16"/>
      <c r="K663" s="16" t="s">
        <v>10</v>
      </c>
      <c r="L663" s="50">
        <f t="shared" si="51"/>
        <v>2037</v>
      </c>
      <c r="M663" s="45"/>
      <c r="N663" s="51">
        <f t="shared" si="52"/>
        <v>2067</v>
      </c>
      <c r="O663" s="46"/>
      <c r="P663" s="47"/>
      <c r="Q663" s="48">
        <f t="shared" si="50"/>
        <v>302.25</v>
      </c>
      <c r="R663" s="49"/>
      <c r="S663" s="2">
        <v>1</v>
      </c>
      <c r="T663" s="53">
        <f>SUM(I619:I663)</f>
        <v>13321.899999999998</v>
      </c>
    </row>
    <row r="664" spans="1:38">
      <c r="A664">
        <v>614</v>
      </c>
      <c r="B664" s="16">
        <v>599</v>
      </c>
      <c r="C664" s="16">
        <v>71</v>
      </c>
      <c r="D664" s="16" t="s">
        <v>369</v>
      </c>
      <c r="E664" s="16" t="s">
        <v>51</v>
      </c>
      <c r="F664" s="16" t="s">
        <v>370</v>
      </c>
      <c r="G664" s="16">
        <v>2008</v>
      </c>
      <c r="H664" s="16" t="s">
        <v>3</v>
      </c>
      <c r="I664" s="19">
        <v>402.5</v>
      </c>
      <c r="J664" s="16">
        <v>1</v>
      </c>
      <c r="K664" s="16" t="s">
        <v>10</v>
      </c>
      <c r="L664" s="50">
        <f t="shared" si="51"/>
        <v>2038</v>
      </c>
      <c r="M664" s="45"/>
      <c r="N664" s="51">
        <f t="shared" si="52"/>
        <v>2068</v>
      </c>
      <c r="O664" s="46"/>
      <c r="P664" s="47"/>
      <c r="Q664" s="48">
        <f t="shared" si="50"/>
        <v>6037.5</v>
      </c>
      <c r="R664" s="49"/>
      <c r="S664" s="2">
        <v>1</v>
      </c>
      <c r="T664" s="2"/>
      <c r="U664" s="6">
        <f>SUM(U663:V663)</f>
        <v>0</v>
      </c>
    </row>
    <row r="665" spans="1:38">
      <c r="A665">
        <v>618</v>
      </c>
      <c r="B665" s="16">
        <v>603</v>
      </c>
      <c r="C665" s="16">
        <v>71</v>
      </c>
      <c r="D665" s="16" t="s">
        <v>374</v>
      </c>
      <c r="E665" s="16" t="s">
        <v>58</v>
      </c>
      <c r="F665" s="16" t="s">
        <v>370</v>
      </c>
      <c r="G665" s="16">
        <v>2008</v>
      </c>
      <c r="H665" s="16" t="s">
        <v>3</v>
      </c>
      <c r="I665" s="19">
        <v>496.61</v>
      </c>
      <c r="J665" s="16">
        <v>2</v>
      </c>
      <c r="K665" s="16" t="s">
        <v>10</v>
      </c>
      <c r="L665" s="50">
        <f t="shared" si="51"/>
        <v>2038</v>
      </c>
      <c r="M665" s="45"/>
      <c r="N665" s="51">
        <f t="shared" si="52"/>
        <v>2068</v>
      </c>
      <c r="O665" s="46"/>
      <c r="P665" s="47"/>
      <c r="Q665" s="48">
        <f t="shared" si="50"/>
        <v>7449.1500000000005</v>
      </c>
      <c r="R665" s="49"/>
      <c r="S665" s="2">
        <v>1</v>
      </c>
      <c r="T665" s="2"/>
    </row>
    <row r="666" spans="1:38">
      <c r="A666">
        <v>655</v>
      </c>
      <c r="B666" s="16">
        <v>640</v>
      </c>
      <c r="C666" s="16">
        <v>71</v>
      </c>
      <c r="D666" s="16" t="s">
        <v>409</v>
      </c>
      <c r="E666" s="16" t="s">
        <v>44</v>
      </c>
      <c r="F666" s="16" t="s">
        <v>370</v>
      </c>
      <c r="G666" s="16">
        <v>2011</v>
      </c>
      <c r="H666" s="16"/>
      <c r="I666" s="19">
        <v>233.03</v>
      </c>
      <c r="J666" s="16"/>
      <c r="K666" s="16" t="s">
        <v>13</v>
      </c>
      <c r="L666" s="50">
        <f t="shared" si="51"/>
        <v>2041</v>
      </c>
      <c r="M666" s="45"/>
      <c r="N666" s="51">
        <f t="shared" si="52"/>
        <v>2071</v>
      </c>
      <c r="O666" s="46"/>
      <c r="P666" s="47"/>
      <c r="Q666" s="48">
        <f t="shared" si="50"/>
        <v>3495.45</v>
      </c>
      <c r="R666" s="49"/>
      <c r="S666" s="2">
        <v>1</v>
      </c>
      <c r="T666" s="2"/>
    </row>
    <row r="667" spans="1:38">
      <c r="A667">
        <v>673</v>
      </c>
      <c r="B667" s="16">
        <v>658</v>
      </c>
      <c r="C667" s="16">
        <v>72</v>
      </c>
      <c r="D667" s="16" t="s">
        <v>426</v>
      </c>
      <c r="E667" s="16" t="s">
        <v>36</v>
      </c>
      <c r="F667" s="16" t="s">
        <v>373</v>
      </c>
      <c r="G667" s="16">
        <v>1967</v>
      </c>
      <c r="H667" s="16"/>
      <c r="I667" s="19">
        <v>194.59</v>
      </c>
      <c r="J667" s="16"/>
      <c r="K667" s="16" t="s">
        <v>13</v>
      </c>
      <c r="L667" s="44">
        <f t="shared" si="51"/>
        <v>1997</v>
      </c>
      <c r="M667" s="45"/>
      <c r="N667" s="46">
        <f t="shared" si="52"/>
        <v>2027</v>
      </c>
      <c r="O667" s="46"/>
      <c r="P667" s="47"/>
      <c r="Q667" s="48"/>
      <c r="R667" s="49">
        <f t="shared" ref="R667:R692" si="53">I667*M$12*M$7</f>
        <v>6810.6500000000005</v>
      </c>
      <c r="S667" s="2">
        <v>1</v>
      </c>
      <c r="T667" s="2"/>
    </row>
    <row r="668" spans="1:38">
      <c r="A668">
        <v>674</v>
      </c>
      <c r="B668" s="16">
        <v>659</v>
      </c>
      <c r="C668" s="16">
        <v>72</v>
      </c>
      <c r="D668" s="16" t="s">
        <v>427</v>
      </c>
      <c r="E668" s="16" t="s">
        <v>64</v>
      </c>
      <c r="F668" s="16" t="s">
        <v>373</v>
      </c>
      <c r="G668" s="16">
        <v>1972</v>
      </c>
      <c r="H668" s="16"/>
      <c r="I668" s="19">
        <v>190.93</v>
      </c>
      <c r="J668" s="16"/>
      <c r="K668" s="16" t="s">
        <v>13</v>
      </c>
      <c r="L668" s="44">
        <f t="shared" si="51"/>
        <v>2002</v>
      </c>
      <c r="M668" s="45"/>
      <c r="N668" s="46">
        <f t="shared" si="52"/>
        <v>2032</v>
      </c>
      <c r="O668" s="46"/>
      <c r="P668" s="47"/>
      <c r="Q668" s="48"/>
      <c r="R668" s="49">
        <f t="shared" si="53"/>
        <v>6682.55</v>
      </c>
      <c r="S668" s="2">
        <v>1</v>
      </c>
      <c r="T668" s="2"/>
    </row>
    <row r="669" spans="1:38">
      <c r="A669">
        <v>675</v>
      </c>
      <c r="B669" s="16">
        <v>660</v>
      </c>
      <c r="C669" s="16">
        <v>72</v>
      </c>
      <c r="D669" s="16" t="s">
        <v>428</v>
      </c>
      <c r="E669" s="16" t="s">
        <v>47</v>
      </c>
      <c r="F669" s="16" t="s">
        <v>373</v>
      </c>
      <c r="G669" s="16">
        <v>1972</v>
      </c>
      <c r="H669" s="16"/>
      <c r="I669" s="19">
        <v>268.3</v>
      </c>
      <c r="J669" s="16"/>
      <c r="K669" s="16" t="s">
        <v>13</v>
      </c>
      <c r="L669" s="44">
        <f t="shared" si="51"/>
        <v>2002</v>
      </c>
      <c r="M669" s="45"/>
      <c r="N669" s="46">
        <f t="shared" si="52"/>
        <v>2032</v>
      </c>
      <c r="O669" s="46"/>
      <c r="P669" s="47"/>
      <c r="Q669" s="48"/>
      <c r="R669" s="49">
        <f t="shared" si="53"/>
        <v>9390.5</v>
      </c>
      <c r="S669" s="2">
        <v>1</v>
      </c>
      <c r="T669" s="2"/>
    </row>
    <row r="670" spans="1:38">
      <c r="A670">
        <v>676</v>
      </c>
      <c r="B670" s="16">
        <v>661</v>
      </c>
      <c r="C670" s="16">
        <v>72</v>
      </c>
      <c r="D670" s="16" t="s">
        <v>429</v>
      </c>
      <c r="E670" s="16" t="s">
        <v>31</v>
      </c>
      <c r="F670" s="16" t="s">
        <v>373</v>
      </c>
      <c r="G670" s="16">
        <v>1973</v>
      </c>
      <c r="H670" s="16"/>
      <c r="I670" s="19">
        <v>183.84</v>
      </c>
      <c r="J670" s="16"/>
      <c r="K670" s="16" t="s">
        <v>13</v>
      </c>
      <c r="L670" s="44">
        <f t="shared" si="51"/>
        <v>2003</v>
      </c>
      <c r="M670" s="45"/>
      <c r="N670" s="46">
        <f t="shared" si="52"/>
        <v>2033</v>
      </c>
      <c r="O670" s="46"/>
      <c r="P670" s="47"/>
      <c r="Q670" s="48"/>
      <c r="R670" s="49">
        <f t="shared" si="53"/>
        <v>6434.4000000000005</v>
      </c>
      <c r="S670" s="2">
        <v>1</v>
      </c>
      <c r="T670" s="2"/>
    </row>
    <row r="671" spans="1:38">
      <c r="A671">
        <v>677</v>
      </c>
      <c r="B671" s="16">
        <v>662</v>
      </c>
      <c r="C671" s="16">
        <v>72</v>
      </c>
      <c r="D671" s="16" t="s">
        <v>430</v>
      </c>
      <c r="E671" s="16" t="s">
        <v>51</v>
      </c>
      <c r="F671" s="16" t="s">
        <v>373</v>
      </c>
      <c r="G671" s="16">
        <v>1973</v>
      </c>
      <c r="H671" s="16"/>
      <c r="I671" s="19">
        <v>176.89</v>
      </c>
      <c r="J671" s="16"/>
      <c r="K671" s="16" t="s">
        <v>13</v>
      </c>
      <c r="L671" s="44">
        <f t="shared" si="51"/>
        <v>2003</v>
      </c>
      <c r="M671" s="45"/>
      <c r="N671" s="46">
        <f t="shared" si="52"/>
        <v>2033</v>
      </c>
      <c r="O671" s="46"/>
      <c r="P671" s="47"/>
      <c r="Q671" s="48"/>
      <c r="R671" s="49">
        <f t="shared" si="53"/>
        <v>6191.15</v>
      </c>
      <c r="S671" s="2">
        <v>1</v>
      </c>
      <c r="T671" s="2"/>
    </row>
    <row r="672" spans="1:38">
      <c r="A672">
        <v>658</v>
      </c>
      <c r="B672" s="16">
        <v>643</v>
      </c>
      <c r="C672" s="16">
        <v>72</v>
      </c>
      <c r="D672" s="16" t="s">
        <v>411</v>
      </c>
      <c r="E672" s="16" t="s">
        <v>1</v>
      </c>
      <c r="F672" s="16" t="s">
        <v>261</v>
      </c>
      <c r="G672" s="16">
        <v>1974</v>
      </c>
      <c r="H672" s="16" t="s">
        <v>3</v>
      </c>
      <c r="I672" s="19">
        <v>325.08999999999997</v>
      </c>
      <c r="J672" s="16">
        <v>2</v>
      </c>
      <c r="K672" s="16" t="s">
        <v>4</v>
      </c>
      <c r="L672" s="44">
        <f t="shared" si="51"/>
        <v>2004</v>
      </c>
      <c r="M672" s="45"/>
      <c r="N672" s="46">
        <f t="shared" si="52"/>
        <v>2034</v>
      </c>
      <c r="O672" s="46"/>
      <c r="P672" s="47"/>
      <c r="Q672" s="48"/>
      <c r="R672" s="49">
        <f t="shared" si="53"/>
        <v>11378.15</v>
      </c>
      <c r="S672" s="2">
        <v>1</v>
      </c>
      <c r="T672" s="2" t="s">
        <v>622</v>
      </c>
      <c r="U672" s="6">
        <f>SUM(Q672:Q708)</f>
        <v>230877.75</v>
      </c>
      <c r="V672" s="6">
        <f>SUM(R672:R708)</f>
        <v>608564.94999999995</v>
      </c>
    </row>
    <row r="673" spans="1:38">
      <c r="A673">
        <v>678</v>
      </c>
      <c r="B673" s="16">
        <v>663</v>
      </c>
      <c r="C673" s="16">
        <v>72</v>
      </c>
      <c r="D673" s="16" t="s">
        <v>431</v>
      </c>
      <c r="E673" s="16" t="s">
        <v>58</v>
      </c>
      <c r="F673" s="16" t="s">
        <v>373</v>
      </c>
      <c r="G673" s="16">
        <v>1974</v>
      </c>
      <c r="H673" s="16"/>
      <c r="I673" s="19">
        <v>169.75</v>
      </c>
      <c r="J673" s="16"/>
      <c r="K673" s="16" t="s">
        <v>13</v>
      </c>
      <c r="L673" s="44">
        <f t="shared" si="51"/>
        <v>2004</v>
      </c>
      <c r="M673" s="45"/>
      <c r="N673" s="46">
        <f t="shared" si="52"/>
        <v>2034</v>
      </c>
      <c r="O673" s="46"/>
      <c r="P673" s="47"/>
      <c r="Q673" s="48"/>
      <c r="R673" s="49">
        <f t="shared" si="53"/>
        <v>5941.25</v>
      </c>
      <c r="S673" s="2">
        <v>1</v>
      </c>
      <c r="T673" s="2"/>
    </row>
    <row r="674" spans="1:38">
      <c r="A674">
        <v>679</v>
      </c>
      <c r="B674" s="16">
        <v>664</v>
      </c>
      <c r="C674" s="16">
        <v>72</v>
      </c>
      <c r="D674" s="16" t="s">
        <v>432</v>
      </c>
      <c r="E674" s="16" t="s">
        <v>51</v>
      </c>
      <c r="F674" s="16" t="s">
        <v>373</v>
      </c>
      <c r="G674" s="16">
        <v>1974</v>
      </c>
      <c r="H674" s="16"/>
      <c r="I674" s="19">
        <v>179.95</v>
      </c>
      <c r="J674" s="16"/>
      <c r="K674" s="16" t="s">
        <v>13</v>
      </c>
      <c r="L674" s="44">
        <f t="shared" si="51"/>
        <v>2004</v>
      </c>
      <c r="M674" s="45"/>
      <c r="N674" s="46">
        <f t="shared" si="52"/>
        <v>2034</v>
      </c>
      <c r="O674" s="46"/>
      <c r="P674" s="47"/>
      <c r="Q674" s="48"/>
      <c r="R674" s="49">
        <f t="shared" si="53"/>
        <v>6298.25</v>
      </c>
      <c r="S674" s="2">
        <v>1</v>
      </c>
      <c r="T674" s="2"/>
    </row>
    <row r="675" spans="1:38">
      <c r="A675">
        <v>680</v>
      </c>
      <c r="B675" s="16">
        <v>665</v>
      </c>
      <c r="C675" s="16">
        <v>72</v>
      </c>
      <c r="D675" s="16" t="s">
        <v>433</v>
      </c>
      <c r="E675" s="16" t="s">
        <v>44</v>
      </c>
      <c r="F675" s="16" t="s">
        <v>373</v>
      </c>
      <c r="G675" s="16">
        <v>1974</v>
      </c>
      <c r="H675" s="16"/>
      <c r="I675" s="19">
        <v>180.53</v>
      </c>
      <c r="J675" s="16"/>
      <c r="K675" s="16" t="s">
        <v>13</v>
      </c>
      <c r="L675" s="44">
        <f t="shared" si="51"/>
        <v>2004</v>
      </c>
      <c r="M675" s="45"/>
      <c r="N675" s="46">
        <f t="shared" si="52"/>
        <v>2034</v>
      </c>
      <c r="O675" s="46"/>
      <c r="P675" s="47"/>
      <c r="Q675" s="48"/>
      <c r="R675" s="49">
        <f t="shared" si="53"/>
        <v>6318.55</v>
      </c>
      <c r="S675" s="2">
        <v>1</v>
      </c>
      <c r="T675" s="2"/>
    </row>
    <row r="676" spans="1:38">
      <c r="A676">
        <v>681</v>
      </c>
      <c r="B676" s="16">
        <v>666</v>
      </c>
      <c r="C676" s="16">
        <v>72</v>
      </c>
      <c r="D676" s="16" t="s">
        <v>434</v>
      </c>
      <c r="E676" s="16" t="s">
        <v>58</v>
      </c>
      <c r="F676" s="16" t="s">
        <v>373</v>
      </c>
      <c r="G676" s="16">
        <v>1975</v>
      </c>
      <c r="H676" s="16"/>
      <c r="I676" s="19">
        <v>163.6</v>
      </c>
      <c r="J676" s="16"/>
      <c r="K676" s="16" t="s">
        <v>13</v>
      </c>
      <c r="L676" s="44">
        <f t="shared" si="51"/>
        <v>2005</v>
      </c>
      <c r="M676" s="45"/>
      <c r="N676" s="46">
        <f t="shared" si="52"/>
        <v>2035</v>
      </c>
      <c r="O676" s="46"/>
      <c r="P676" s="47"/>
      <c r="Q676" s="48"/>
      <c r="R676" s="49">
        <f t="shared" si="53"/>
        <v>5726</v>
      </c>
      <c r="S676" s="2">
        <v>1</v>
      </c>
      <c r="T676" s="2"/>
    </row>
    <row r="677" spans="1:38">
      <c r="A677">
        <v>682</v>
      </c>
      <c r="B677" s="16">
        <v>667</v>
      </c>
      <c r="C677" s="16">
        <v>72</v>
      </c>
      <c r="D677" s="16" t="s">
        <v>435</v>
      </c>
      <c r="E677" s="16" t="s">
        <v>28</v>
      </c>
      <c r="F677" s="16" t="s">
        <v>373</v>
      </c>
      <c r="G677" s="16">
        <v>1978</v>
      </c>
      <c r="H677" s="16"/>
      <c r="I677" s="19">
        <v>192.11</v>
      </c>
      <c r="J677" s="16"/>
      <c r="K677" s="16" t="s">
        <v>13</v>
      </c>
      <c r="L677" s="44">
        <f t="shared" si="51"/>
        <v>2008</v>
      </c>
      <c r="M677" s="45"/>
      <c r="N677" s="46">
        <f t="shared" si="52"/>
        <v>2038</v>
      </c>
      <c r="O677" s="46"/>
      <c r="P677" s="47"/>
      <c r="Q677" s="48"/>
      <c r="R677" s="49">
        <f t="shared" si="53"/>
        <v>6723.85</v>
      </c>
      <c r="S677" s="2">
        <v>1</v>
      </c>
      <c r="T677" s="2"/>
    </row>
    <row r="678" spans="1:38">
      <c r="A678">
        <v>683</v>
      </c>
      <c r="B678" s="16">
        <v>668</v>
      </c>
      <c r="C678" s="16">
        <v>72</v>
      </c>
      <c r="D678" s="16" t="s">
        <v>436</v>
      </c>
      <c r="E678" s="16" t="s">
        <v>60</v>
      </c>
      <c r="F678" s="16" t="s">
        <v>373</v>
      </c>
      <c r="G678" s="16">
        <v>1979</v>
      </c>
      <c r="H678" s="16"/>
      <c r="I678" s="19">
        <v>199.57</v>
      </c>
      <c r="J678" s="16"/>
      <c r="K678" s="16" t="s">
        <v>13</v>
      </c>
      <c r="L678" s="44">
        <f t="shared" si="51"/>
        <v>2009</v>
      </c>
      <c r="M678" s="45"/>
      <c r="N678" s="46">
        <f t="shared" si="52"/>
        <v>2039</v>
      </c>
      <c r="O678" s="46"/>
      <c r="P678" s="47"/>
      <c r="Q678" s="48"/>
      <c r="R678" s="49">
        <f t="shared" si="53"/>
        <v>6984.95</v>
      </c>
      <c r="S678" s="2">
        <v>1</v>
      </c>
      <c r="T678" s="4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L678" s="3"/>
    </row>
    <row r="679" spans="1:38">
      <c r="A679">
        <v>684</v>
      </c>
      <c r="B679" s="16">
        <v>669</v>
      </c>
      <c r="C679" s="16">
        <v>72</v>
      </c>
      <c r="D679" s="16" t="s">
        <v>437</v>
      </c>
      <c r="E679" s="16" t="s">
        <v>31</v>
      </c>
      <c r="F679" s="16" t="s">
        <v>373</v>
      </c>
      <c r="G679" s="16">
        <v>1980</v>
      </c>
      <c r="H679" s="16"/>
      <c r="I679" s="19">
        <v>187.56</v>
      </c>
      <c r="J679" s="16"/>
      <c r="K679" s="16" t="s">
        <v>13</v>
      </c>
      <c r="L679" s="44">
        <f t="shared" si="51"/>
        <v>2010</v>
      </c>
      <c r="M679" s="45"/>
      <c r="N679" s="46">
        <f t="shared" si="52"/>
        <v>2040</v>
      </c>
      <c r="O679" s="46"/>
      <c r="P679" s="47"/>
      <c r="Q679" s="48"/>
      <c r="R679" s="49">
        <f t="shared" si="53"/>
        <v>6564.6</v>
      </c>
      <c r="S679" s="2">
        <v>1</v>
      </c>
      <c r="T679" s="4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8">
      <c r="A680">
        <v>685</v>
      </c>
      <c r="B680" s="16">
        <v>670</v>
      </c>
      <c r="C680" s="16">
        <v>72</v>
      </c>
      <c r="D680" s="16" t="s">
        <v>438</v>
      </c>
      <c r="E680" s="16" t="s">
        <v>55</v>
      </c>
      <c r="F680" s="16" t="s">
        <v>373</v>
      </c>
      <c r="G680" s="16">
        <v>1980</v>
      </c>
      <c r="H680" s="16"/>
      <c r="I680" s="19">
        <v>188.8</v>
      </c>
      <c r="J680" s="16"/>
      <c r="K680" s="16" t="s">
        <v>13</v>
      </c>
      <c r="L680" s="44">
        <f t="shared" si="51"/>
        <v>2010</v>
      </c>
      <c r="M680" s="45"/>
      <c r="N680" s="46">
        <f t="shared" si="52"/>
        <v>2040</v>
      </c>
      <c r="O680" s="46"/>
      <c r="P680" s="47"/>
      <c r="Q680" s="48"/>
      <c r="R680" s="49">
        <f t="shared" si="53"/>
        <v>6608</v>
      </c>
      <c r="S680" s="2">
        <v>1</v>
      </c>
      <c r="T680" s="4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8">
      <c r="A681">
        <v>686</v>
      </c>
      <c r="B681" s="16">
        <v>671</v>
      </c>
      <c r="C681" s="16">
        <v>72</v>
      </c>
      <c r="D681" s="16" t="s">
        <v>439</v>
      </c>
      <c r="E681" s="16" t="s">
        <v>1</v>
      </c>
      <c r="F681" s="16" t="s">
        <v>373</v>
      </c>
      <c r="G681" s="16">
        <v>1981</v>
      </c>
      <c r="H681" s="16"/>
      <c r="I681" s="19">
        <v>151.13</v>
      </c>
      <c r="J681" s="16"/>
      <c r="K681" s="16" t="s">
        <v>13</v>
      </c>
      <c r="L681" s="44">
        <f t="shared" si="51"/>
        <v>2011</v>
      </c>
      <c r="M681" s="45"/>
      <c r="N681" s="46">
        <f t="shared" si="52"/>
        <v>2041</v>
      </c>
      <c r="O681" s="46"/>
      <c r="P681" s="47"/>
      <c r="Q681" s="48"/>
      <c r="R681" s="49">
        <f t="shared" si="53"/>
        <v>5289.55</v>
      </c>
      <c r="S681" s="2">
        <v>1</v>
      </c>
      <c r="T681" s="4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8">
      <c r="A682">
        <v>687</v>
      </c>
      <c r="B682" s="16">
        <v>672</v>
      </c>
      <c r="C682" s="16">
        <v>72</v>
      </c>
      <c r="D682" s="16" t="s">
        <v>440</v>
      </c>
      <c r="E682" s="16" t="s">
        <v>55</v>
      </c>
      <c r="F682" s="16" t="s">
        <v>373</v>
      </c>
      <c r="G682" s="16">
        <v>1981</v>
      </c>
      <c r="H682" s="16"/>
      <c r="I682" s="19">
        <v>175.4</v>
      </c>
      <c r="J682" s="16"/>
      <c r="K682" s="16" t="s">
        <v>13</v>
      </c>
      <c r="L682" s="44">
        <f t="shared" si="51"/>
        <v>2011</v>
      </c>
      <c r="M682" s="45"/>
      <c r="N682" s="46">
        <f t="shared" si="52"/>
        <v>2041</v>
      </c>
      <c r="O682" s="46"/>
      <c r="P682" s="47"/>
      <c r="Q682" s="48"/>
      <c r="R682" s="49">
        <f t="shared" si="53"/>
        <v>6139</v>
      </c>
      <c r="S682" s="2">
        <v>1</v>
      </c>
      <c r="T682" s="4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8">
      <c r="A683">
        <v>671</v>
      </c>
      <c r="B683" s="16">
        <v>656</v>
      </c>
      <c r="C683" s="16">
        <v>72</v>
      </c>
      <c r="D683" s="16" t="s">
        <v>424</v>
      </c>
      <c r="E683" s="16" t="s">
        <v>28</v>
      </c>
      <c r="F683" s="16" t="s">
        <v>373</v>
      </c>
      <c r="G683" s="16">
        <v>1982</v>
      </c>
      <c r="H683" s="16" t="s">
        <v>3</v>
      </c>
      <c r="I683" s="19">
        <v>240.9</v>
      </c>
      <c r="J683" s="16">
        <v>1</v>
      </c>
      <c r="K683" s="16" t="s">
        <v>10</v>
      </c>
      <c r="L683" s="44">
        <f t="shared" si="51"/>
        <v>2012</v>
      </c>
      <c r="M683" s="45"/>
      <c r="N683" s="46">
        <f t="shared" si="52"/>
        <v>2042</v>
      </c>
      <c r="O683" s="46"/>
      <c r="P683" s="47"/>
      <c r="Q683" s="48"/>
      <c r="R683" s="49">
        <f t="shared" si="53"/>
        <v>8431.5</v>
      </c>
      <c r="S683" s="2">
        <v>1</v>
      </c>
      <c r="T683" s="2"/>
    </row>
    <row r="684" spans="1:38">
      <c r="A684">
        <v>688</v>
      </c>
      <c r="B684" s="16">
        <v>673</v>
      </c>
      <c r="C684" s="16">
        <v>72</v>
      </c>
      <c r="D684" s="16" t="s">
        <v>441</v>
      </c>
      <c r="E684" s="16" t="s">
        <v>40</v>
      </c>
      <c r="F684" s="16" t="s">
        <v>373</v>
      </c>
      <c r="G684" s="16">
        <v>1982</v>
      </c>
      <c r="H684" s="16"/>
      <c r="I684" s="19">
        <v>206.4</v>
      </c>
      <c r="J684" s="16"/>
      <c r="K684" s="16" t="s">
        <v>13</v>
      </c>
      <c r="L684" s="44">
        <f t="shared" si="51"/>
        <v>2012</v>
      </c>
      <c r="M684" s="45"/>
      <c r="N684" s="46">
        <f t="shared" si="52"/>
        <v>2042</v>
      </c>
      <c r="O684" s="46"/>
      <c r="P684" s="47"/>
      <c r="Q684" s="48"/>
      <c r="R684" s="49">
        <f t="shared" si="53"/>
        <v>7224</v>
      </c>
      <c r="S684" s="2">
        <v>1</v>
      </c>
      <c r="T684" s="4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8">
      <c r="A685">
        <v>689</v>
      </c>
      <c r="B685" s="16">
        <v>674</v>
      </c>
      <c r="C685" s="16">
        <v>72</v>
      </c>
      <c r="D685" s="16" t="s">
        <v>442</v>
      </c>
      <c r="E685" s="16" t="s">
        <v>44</v>
      </c>
      <c r="F685" s="16" t="s">
        <v>373</v>
      </c>
      <c r="G685" s="16">
        <v>1982</v>
      </c>
      <c r="H685" s="16"/>
      <c r="I685" s="19">
        <v>214.89</v>
      </c>
      <c r="J685" s="16"/>
      <c r="K685" s="16" t="s">
        <v>13</v>
      </c>
      <c r="L685" s="44">
        <f t="shared" si="51"/>
        <v>2012</v>
      </c>
      <c r="M685" s="45"/>
      <c r="N685" s="46">
        <f t="shared" si="52"/>
        <v>2042</v>
      </c>
      <c r="O685" s="46"/>
      <c r="P685" s="47"/>
      <c r="Q685" s="48"/>
      <c r="R685" s="49">
        <f t="shared" si="53"/>
        <v>7521.15</v>
      </c>
      <c r="S685" s="2">
        <v>1</v>
      </c>
      <c r="T685" s="4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8">
      <c r="A686">
        <v>670</v>
      </c>
      <c r="B686" s="16">
        <v>655</v>
      </c>
      <c r="C686" s="16">
        <v>72</v>
      </c>
      <c r="D686" s="16" t="s">
        <v>423</v>
      </c>
      <c r="E686" s="16" t="s">
        <v>44</v>
      </c>
      <c r="F686" s="16" t="s">
        <v>373</v>
      </c>
      <c r="G686" s="16">
        <v>1983</v>
      </c>
      <c r="H686" s="16" t="s">
        <v>3</v>
      </c>
      <c r="I686" s="19">
        <v>199.87</v>
      </c>
      <c r="J686" s="16">
        <v>1</v>
      </c>
      <c r="K686" s="16" t="s">
        <v>10</v>
      </c>
      <c r="L686" s="44">
        <f t="shared" si="51"/>
        <v>2013</v>
      </c>
      <c r="M686" s="45"/>
      <c r="N686" s="46">
        <f t="shared" si="52"/>
        <v>2043</v>
      </c>
      <c r="O686" s="46"/>
      <c r="P686" s="47"/>
      <c r="Q686" s="48"/>
      <c r="R686" s="49">
        <f t="shared" si="53"/>
        <v>6995.45</v>
      </c>
      <c r="S686" s="2">
        <v>1</v>
      </c>
      <c r="T686" s="2"/>
    </row>
    <row r="687" spans="1:38">
      <c r="A687">
        <v>672</v>
      </c>
      <c r="B687" s="16">
        <v>657</v>
      </c>
      <c r="C687" s="16">
        <v>72</v>
      </c>
      <c r="D687" s="16" t="s">
        <v>425</v>
      </c>
      <c r="E687" s="16" t="s">
        <v>20</v>
      </c>
      <c r="F687" s="16" t="s">
        <v>373</v>
      </c>
      <c r="G687" s="16">
        <v>1989</v>
      </c>
      <c r="H687" s="16" t="s">
        <v>3</v>
      </c>
      <c r="I687" s="19">
        <v>215.64</v>
      </c>
      <c r="J687" s="16">
        <v>1</v>
      </c>
      <c r="K687" s="16" t="s">
        <v>10</v>
      </c>
      <c r="L687" s="50">
        <f t="shared" si="51"/>
        <v>2019</v>
      </c>
      <c r="M687" s="45"/>
      <c r="N687" s="46">
        <f t="shared" si="52"/>
        <v>2049</v>
      </c>
      <c r="O687" s="46"/>
      <c r="P687" s="47"/>
      <c r="Q687" s="48">
        <f t="shared" ref="Q687:Q703" si="54">I687*M$6</f>
        <v>3234.6</v>
      </c>
      <c r="R687" s="49">
        <f t="shared" si="53"/>
        <v>7547.4</v>
      </c>
      <c r="S687" s="2">
        <v>1</v>
      </c>
      <c r="T687" s="2"/>
    </row>
    <row r="688" spans="1:38">
      <c r="A688">
        <v>666</v>
      </c>
      <c r="B688" s="16">
        <v>651</v>
      </c>
      <c r="C688" s="16">
        <v>72</v>
      </c>
      <c r="D688" s="16" t="s">
        <v>419</v>
      </c>
      <c r="E688" s="16" t="s">
        <v>100</v>
      </c>
      <c r="F688" s="16" t="s">
        <v>368</v>
      </c>
      <c r="G688" s="16">
        <v>1991</v>
      </c>
      <c r="H688" s="16" t="s">
        <v>3</v>
      </c>
      <c r="I688" s="19">
        <v>214.89</v>
      </c>
      <c r="J688" s="16">
        <v>2</v>
      </c>
      <c r="K688" s="16" t="s">
        <v>10</v>
      </c>
      <c r="L688" s="50">
        <f t="shared" si="51"/>
        <v>2021</v>
      </c>
      <c r="M688" s="45"/>
      <c r="N688" s="46">
        <f t="shared" si="52"/>
        <v>2051</v>
      </c>
      <c r="O688" s="46"/>
      <c r="P688" s="47"/>
      <c r="Q688" s="48">
        <f t="shared" si="54"/>
        <v>3223.35</v>
      </c>
      <c r="R688" s="49">
        <f t="shared" si="53"/>
        <v>7521.15</v>
      </c>
      <c r="S688" s="2">
        <v>1</v>
      </c>
      <c r="T688" s="2"/>
    </row>
    <row r="689" spans="1:38">
      <c r="A689">
        <v>668</v>
      </c>
      <c r="B689" s="16">
        <v>653</v>
      </c>
      <c r="C689" s="16">
        <v>72</v>
      </c>
      <c r="D689" s="16" t="s">
        <v>421</v>
      </c>
      <c r="E689" s="16" t="s">
        <v>31</v>
      </c>
      <c r="F689" s="16" t="s">
        <v>368</v>
      </c>
      <c r="G689" s="16">
        <v>1991</v>
      </c>
      <c r="H689" s="16" t="s">
        <v>3</v>
      </c>
      <c r="I689" s="19">
        <v>229.85</v>
      </c>
      <c r="J689" s="16">
        <v>2</v>
      </c>
      <c r="K689" s="16" t="s">
        <v>10</v>
      </c>
      <c r="L689" s="50">
        <f t="shared" si="51"/>
        <v>2021</v>
      </c>
      <c r="M689" s="45"/>
      <c r="N689" s="46">
        <f t="shared" si="52"/>
        <v>2051</v>
      </c>
      <c r="O689" s="46"/>
      <c r="P689" s="47"/>
      <c r="Q689" s="48">
        <f t="shared" si="54"/>
        <v>3447.75</v>
      </c>
      <c r="R689" s="49">
        <f t="shared" si="53"/>
        <v>8044.75</v>
      </c>
      <c r="S689" s="2">
        <v>1</v>
      </c>
      <c r="T689" s="2"/>
    </row>
    <row r="690" spans="1:38">
      <c r="A690">
        <v>690</v>
      </c>
      <c r="B690" s="16">
        <v>675</v>
      </c>
      <c r="C690" s="16">
        <v>72</v>
      </c>
      <c r="D690" s="16" t="s">
        <v>443</v>
      </c>
      <c r="E690" s="16" t="s">
        <v>28</v>
      </c>
      <c r="F690" s="16" t="s">
        <v>373</v>
      </c>
      <c r="G690" s="16">
        <v>1992</v>
      </c>
      <c r="H690" s="16"/>
      <c r="I690" s="19">
        <v>221.93</v>
      </c>
      <c r="J690" s="16"/>
      <c r="K690" s="16" t="s">
        <v>13</v>
      </c>
      <c r="L690" s="50">
        <f t="shared" si="51"/>
        <v>2022</v>
      </c>
      <c r="M690" s="45"/>
      <c r="N690" s="46">
        <f t="shared" si="52"/>
        <v>2052</v>
      </c>
      <c r="O690" s="46"/>
      <c r="P690" s="47"/>
      <c r="Q690" s="48">
        <f t="shared" si="54"/>
        <v>3328.9500000000003</v>
      </c>
      <c r="R690" s="49">
        <f t="shared" si="53"/>
        <v>7767.55</v>
      </c>
      <c r="S690" s="2">
        <v>1</v>
      </c>
      <c r="T690" s="4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8">
      <c r="A691">
        <v>664</v>
      </c>
      <c r="B691" s="16">
        <v>649</v>
      </c>
      <c r="C691" s="16">
        <v>72</v>
      </c>
      <c r="D691" s="16" t="s">
        <v>417</v>
      </c>
      <c r="E691" s="16" t="s">
        <v>28</v>
      </c>
      <c r="F691" s="16" t="s">
        <v>368</v>
      </c>
      <c r="G691" s="16">
        <v>1994</v>
      </c>
      <c r="H691" s="16" t="s">
        <v>3</v>
      </c>
      <c r="I691" s="19">
        <v>267.62</v>
      </c>
      <c r="J691" s="16">
        <v>2</v>
      </c>
      <c r="K691" s="16" t="s">
        <v>10</v>
      </c>
      <c r="L691" s="50">
        <f t="shared" si="51"/>
        <v>2024</v>
      </c>
      <c r="M691" s="45"/>
      <c r="N691" s="46">
        <f t="shared" si="52"/>
        <v>2054</v>
      </c>
      <c r="O691" s="46"/>
      <c r="P691" s="47"/>
      <c r="Q691" s="48">
        <f t="shared" si="54"/>
        <v>4014.3</v>
      </c>
      <c r="R691" s="49">
        <f t="shared" si="53"/>
        <v>9366.7000000000007</v>
      </c>
      <c r="S691" s="2">
        <v>1</v>
      </c>
      <c r="T691" s="2"/>
    </row>
    <row r="692" spans="1:38" s="3" customFormat="1">
      <c r="A692">
        <v>667</v>
      </c>
      <c r="B692" s="16">
        <v>652</v>
      </c>
      <c r="C692" s="16">
        <v>72</v>
      </c>
      <c r="D692" s="16" t="s">
        <v>420</v>
      </c>
      <c r="E692" s="16" t="s">
        <v>40</v>
      </c>
      <c r="F692" s="16" t="s">
        <v>368</v>
      </c>
      <c r="G692" s="16">
        <v>1994</v>
      </c>
      <c r="H692" s="16" t="s">
        <v>3</v>
      </c>
      <c r="I692" s="19">
        <v>219.54</v>
      </c>
      <c r="J692" s="16">
        <v>1</v>
      </c>
      <c r="K692" s="16" t="s">
        <v>10</v>
      </c>
      <c r="L692" s="50">
        <f t="shared" si="51"/>
        <v>2024</v>
      </c>
      <c r="M692" s="45"/>
      <c r="N692" s="46">
        <f t="shared" si="52"/>
        <v>2054</v>
      </c>
      <c r="O692" s="46"/>
      <c r="P692" s="47"/>
      <c r="Q692" s="48">
        <f t="shared" si="54"/>
        <v>3293.1</v>
      </c>
      <c r="R692" s="49">
        <f t="shared" si="53"/>
        <v>7683.9</v>
      </c>
      <c r="S692" s="2">
        <v>1</v>
      </c>
      <c r="T692" s="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</row>
    <row r="693" spans="1:38" s="3" customFormat="1">
      <c r="A693">
        <v>659</v>
      </c>
      <c r="B693" s="16">
        <v>644</v>
      </c>
      <c r="C693" s="16">
        <v>72</v>
      </c>
      <c r="D693" s="16" t="s">
        <v>412</v>
      </c>
      <c r="E693" s="16" t="s">
        <v>60</v>
      </c>
      <c r="F693" s="16" t="s">
        <v>262</v>
      </c>
      <c r="G693" s="16">
        <v>1995</v>
      </c>
      <c r="H693" s="16" t="s">
        <v>3</v>
      </c>
      <c r="I693" s="19">
        <v>255.73</v>
      </c>
      <c r="J693" s="16">
        <v>3</v>
      </c>
      <c r="K693" s="16" t="s">
        <v>4</v>
      </c>
      <c r="L693" s="50">
        <f t="shared" si="51"/>
        <v>2025</v>
      </c>
      <c r="M693" s="45"/>
      <c r="N693" s="51">
        <f t="shared" si="52"/>
        <v>2055</v>
      </c>
      <c r="O693" s="46"/>
      <c r="P693" s="47"/>
      <c r="Q693" s="48">
        <f t="shared" si="54"/>
        <v>3835.95</v>
      </c>
      <c r="R693" s="49"/>
      <c r="S693" s="2">
        <v>1</v>
      </c>
      <c r="T693" s="2"/>
      <c r="U693" s="6">
        <f>SUM(U692:V692)</f>
        <v>0</v>
      </c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</row>
    <row r="694" spans="1:38" s="3" customFormat="1">
      <c r="A694">
        <v>691</v>
      </c>
      <c r="B694" s="16">
        <v>676</v>
      </c>
      <c r="C694" s="16">
        <v>72</v>
      </c>
      <c r="D694" s="16" t="s">
        <v>444</v>
      </c>
      <c r="E694" s="16" t="s">
        <v>47</v>
      </c>
      <c r="F694" s="16" t="s">
        <v>373</v>
      </c>
      <c r="G694" s="16">
        <v>1995</v>
      </c>
      <c r="H694" s="16"/>
      <c r="I694" s="19">
        <v>229.38</v>
      </c>
      <c r="J694" s="16"/>
      <c r="K694" s="16" t="s">
        <v>13</v>
      </c>
      <c r="L694" s="50">
        <f t="shared" si="51"/>
        <v>2025</v>
      </c>
      <c r="M694" s="45"/>
      <c r="N694" s="51">
        <f t="shared" si="52"/>
        <v>2055</v>
      </c>
      <c r="O694" s="46"/>
      <c r="P694" s="47"/>
      <c r="Q694" s="48">
        <f t="shared" si="54"/>
        <v>3440.7</v>
      </c>
      <c r="R694" s="54"/>
      <c r="S694" s="2">
        <v>1</v>
      </c>
      <c r="T694" s="4"/>
      <c r="AI694"/>
      <c r="AJ694"/>
      <c r="AK694"/>
      <c r="AL694"/>
    </row>
    <row r="695" spans="1:38" s="3" customFormat="1">
      <c r="A695">
        <v>692</v>
      </c>
      <c r="B695" s="16">
        <v>677</v>
      </c>
      <c r="C695" s="16">
        <v>72</v>
      </c>
      <c r="D695" s="16" t="s">
        <v>445</v>
      </c>
      <c r="E695" s="16" t="s">
        <v>31</v>
      </c>
      <c r="F695" s="16" t="s">
        <v>373</v>
      </c>
      <c r="G695" s="16">
        <v>1995</v>
      </c>
      <c r="H695" s="16"/>
      <c r="I695" s="19">
        <v>209.51</v>
      </c>
      <c r="J695" s="16"/>
      <c r="K695" s="16" t="s">
        <v>13</v>
      </c>
      <c r="L695" s="50">
        <f t="shared" si="51"/>
        <v>2025</v>
      </c>
      <c r="M695" s="45"/>
      <c r="N695" s="51">
        <f t="shared" si="52"/>
        <v>2055</v>
      </c>
      <c r="O695" s="46"/>
      <c r="P695" s="47"/>
      <c r="Q695" s="48">
        <f t="shared" si="54"/>
        <v>3142.6499999999996</v>
      </c>
      <c r="R695" s="54"/>
      <c r="S695" s="2">
        <v>1</v>
      </c>
      <c r="T695" s="4"/>
      <c r="AI695"/>
      <c r="AJ695"/>
      <c r="AK695"/>
      <c r="AL695"/>
    </row>
    <row r="696" spans="1:38" s="3" customFormat="1">
      <c r="A696">
        <v>693</v>
      </c>
      <c r="B696" s="16">
        <v>678</v>
      </c>
      <c r="C696" s="16">
        <v>72</v>
      </c>
      <c r="D696" s="16" t="s">
        <v>446</v>
      </c>
      <c r="E696" s="16" t="s">
        <v>44</v>
      </c>
      <c r="F696" s="16" t="s">
        <v>373</v>
      </c>
      <c r="G696" s="16">
        <v>1997</v>
      </c>
      <c r="H696" s="16"/>
      <c r="I696" s="19">
        <v>218.68</v>
      </c>
      <c r="J696" s="16"/>
      <c r="K696" s="16" t="s">
        <v>13</v>
      </c>
      <c r="L696" s="50">
        <f t="shared" si="51"/>
        <v>2027</v>
      </c>
      <c r="M696" s="45"/>
      <c r="N696" s="51">
        <f t="shared" si="52"/>
        <v>2057</v>
      </c>
      <c r="O696" s="46"/>
      <c r="P696" s="47"/>
      <c r="Q696" s="48">
        <f t="shared" si="54"/>
        <v>3280.2000000000003</v>
      </c>
      <c r="R696" s="54"/>
      <c r="S696" s="2">
        <v>1</v>
      </c>
      <c r="T696" s="4"/>
      <c r="AI696"/>
      <c r="AJ696"/>
      <c r="AK696"/>
      <c r="AL696"/>
    </row>
    <row r="697" spans="1:38" s="3" customFormat="1">
      <c r="A697">
        <v>660</v>
      </c>
      <c r="B697" s="16">
        <v>645</v>
      </c>
      <c r="C697" s="16">
        <v>72</v>
      </c>
      <c r="D697" s="16" t="s">
        <v>413</v>
      </c>
      <c r="E697" s="16" t="s">
        <v>79</v>
      </c>
      <c r="F697" s="16" t="s">
        <v>262</v>
      </c>
      <c r="G697" s="16">
        <v>1998</v>
      </c>
      <c r="H697" s="16" t="s">
        <v>3</v>
      </c>
      <c r="I697" s="19">
        <v>228.63</v>
      </c>
      <c r="J697" s="16">
        <v>3</v>
      </c>
      <c r="K697" s="16" t="s">
        <v>4</v>
      </c>
      <c r="L697" s="50">
        <f t="shared" si="51"/>
        <v>2028</v>
      </c>
      <c r="M697" s="45"/>
      <c r="N697" s="51">
        <f t="shared" si="52"/>
        <v>2058</v>
      </c>
      <c r="O697" s="46"/>
      <c r="P697" s="47"/>
      <c r="Q697" s="48">
        <f t="shared" si="54"/>
        <v>3429.45</v>
      </c>
      <c r="R697" s="49"/>
      <c r="S697" s="2">
        <v>1</v>
      </c>
      <c r="T697" s="2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L697"/>
    </row>
    <row r="698" spans="1:38" s="3" customFormat="1">
      <c r="A698">
        <v>662</v>
      </c>
      <c r="B698" s="16">
        <v>647</v>
      </c>
      <c r="C698" s="16">
        <v>72</v>
      </c>
      <c r="D698" s="16" t="s">
        <v>415</v>
      </c>
      <c r="E698" s="16" t="s">
        <v>31</v>
      </c>
      <c r="F698" s="16" t="s">
        <v>368</v>
      </c>
      <c r="G698" s="16">
        <v>2000</v>
      </c>
      <c r="H698" s="16" t="s">
        <v>3</v>
      </c>
      <c r="I698" s="19">
        <v>223.01</v>
      </c>
      <c r="J698" s="16">
        <v>2</v>
      </c>
      <c r="K698" s="16" t="s">
        <v>10</v>
      </c>
      <c r="L698" s="50">
        <f t="shared" si="51"/>
        <v>2030</v>
      </c>
      <c r="M698" s="45"/>
      <c r="N698" s="51">
        <f t="shared" si="52"/>
        <v>2060</v>
      </c>
      <c r="O698" s="46"/>
      <c r="P698" s="47"/>
      <c r="Q698" s="48">
        <f t="shared" si="54"/>
        <v>3345.1499999999996</v>
      </c>
      <c r="R698" s="49"/>
      <c r="S698" s="2">
        <v>1</v>
      </c>
      <c r="T698" s="2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</row>
    <row r="699" spans="1:38" s="3" customFormat="1">
      <c r="A699">
        <v>663</v>
      </c>
      <c r="B699" s="16">
        <v>648</v>
      </c>
      <c r="C699" s="16">
        <v>72</v>
      </c>
      <c r="D699" s="16" t="s">
        <v>416</v>
      </c>
      <c r="E699" s="16" t="s">
        <v>51</v>
      </c>
      <c r="F699" s="16" t="s">
        <v>368</v>
      </c>
      <c r="G699" s="16">
        <v>2001</v>
      </c>
      <c r="H699" s="16" t="s">
        <v>3</v>
      </c>
      <c r="I699" s="19">
        <v>208.17</v>
      </c>
      <c r="J699" s="16">
        <v>1</v>
      </c>
      <c r="K699" s="16" t="s">
        <v>10</v>
      </c>
      <c r="L699" s="50">
        <f t="shared" si="51"/>
        <v>2031</v>
      </c>
      <c r="M699" s="45"/>
      <c r="N699" s="51">
        <f t="shared" si="52"/>
        <v>2061</v>
      </c>
      <c r="O699" s="46"/>
      <c r="P699" s="47"/>
      <c r="Q699" s="48">
        <f t="shared" si="54"/>
        <v>3122.5499999999997</v>
      </c>
      <c r="R699" s="49"/>
      <c r="S699" s="2">
        <v>1</v>
      </c>
      <c r="T699" s="2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L699"/>
    </row>
    <row r="700" spans="1:38" s="3" customFormat="1">
      <c r="A700">
        <v>661</v>
      </c>
      <c r="B700" s="16">
        <v>646</v>
      </c>
      <c r="C700" s="16">
        <v>72</v>
      </c>
      <c r="D700" s="16" t="s">
        <v>414</v>
      </c>
      <c r="E700" s="16" t="s">
        <v>64</v>
      </c>
      <c r="F700" s="16" t="s">
        <v>368</v>
      </c>
      <c r="G700" s="16">
        <v>2004</v>
      </c>
      <c r="H700" s="16" t="s">
        <v>3</v>
      </c>
      <c r="I700" s="19">
        <v>258.92</v>
      </c>
      <c r="J700" s="16">
        <v>2</v>
      </c>
      <c r="K700" s="16" t="s">
        <v>10</v>
      </c>
      <c r="L700" s="50">
        <f t="shared" si="51"/>
        <v>2034</v>
      </c>
      <c r="M700" s="45"/>
      <c r="N700" s="51">
        <f t="shared" si="52"/>
        <v>2064</v>
      </c>
      <c r="O700" s="46"/>
      <c r="P700" s="47"/>
      <c r="Q700" s="48">
        <f t="shared" si="54"/>
        <v>3883.8</v>
      </c>
      <c r="R700" s="49"/>
      <c r="S700" s="2">
        <v>1</v>
      </c>
      <c r="T700" s="2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</row>
    <row r="701" spans="1:38" s="3" customFormat="1">
      <c r="A701">
        <v>665</v>
      </c>
      <c r="B701" s="16">
        <v>650</v>
      </c>
      <c r="C701" s="16">
        <v>72</v>
      </c>
      <c r="D701" s="16" t="s">
        <v>418</v>
      </c>
      <c r="E701" s="16" t="s">
        <v>55</v>
      </c>
      <c r="F701" s="16" t="s">
        <v>368</v>
      </c>
      <c r="G701" s="16">
        <v>2007</v>
      </c>
      <c r="H701" s="16" t="s">
        <v>3</v>
      </c>
      <c r="I701" s="19">
        <v>190.66</v>
      </c>
      <c r="J701" s="16">
        <v>1</v>
      </c>
      <c r="K701" s="16" t="s">
        <v>10</v>
      </c>
      <c r="L701" s="50">
        <f t="shared" si="51"/>
        <v>2037</v>
      </c>
      <c r="M701" s="45"/>
      <c r="N701" s="51">
        <f t="shared" si="52"/>
        <v>2067</v>
      </c>
      <c r="O701" s="46"/>
      <c r="P701" s="47"/>
      <c r="Q701" s="48">
        <f t="shared" si="54"/>
        <v>2859.9</v>
      </c>
      <c r="R701" s="49"/>
      <c r="S701" s="2">
        <v>1</v>
      </c>
      <c r="T701" s="2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</row>
    <row r="702" spans="1:38" s="3" customFormat="1">
      <c r="A702">
        <v>669</v>
      </c>
      <c r="B702" s="16">
        <v>654</v>
      </c>
      <c r="C702" s="16">
        <v>72</v>
      </c>
      <c r="D702" s="16" t="s">
        <v>422</v>
      </c>
      <c r="E702" s="16" t="s">
        <v>51</v>
      </c>
      <c r="F702" s="16" t="s">
        <v>368</v>
      </c>
      <c r="G702" s="16">
        <v>2007</v>
      </c>
      <c r="H702" s="16" t="s">
        <v>3</v>
      </c>
      <c r="I702" s="19">
        <v>284.05</v>
      </c>
      <c r="J702" s="16">
        <v>1</v>
      </c>
      <c r="K702" s="16" t="s">
        <v>10</v>
      </c>
      <c r="L702" s="50">
        <f t="shared" si="51"/>
        <v>2037</v>
      </c>
      <c r="M702" s="45"/>
      <c r="N702" s="51">
        <f t="shared" si="52"/>
        <v>2067</v>
      </c>
      <c r="O702" s="46"/>
      <c r="P702" s="47"/>
      <c r="Q702" s="48">
        <f t="shared" si="54"/>
        <v>4260.75</v>
      </c>
      <c r="R702" s="49"/>
      <c r="S702" s="2">
        <v>1</v>
      </c>
      <c r="T702" s="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</row>
    <row r="703" spans="1:38" s="4" customFormat="1">
      <c r="A703">
        <v>694</v>
      </c>
      <c r="B703" s="16">
        <v>679</v>
      </c>
      <c r="C703" s="16">
        <v>72</v>
      </c>
      <c r="D703" s="16" t="s">
        <v>447</v>
      </c>
      <c r="E703" s="16" t="s">
        <v>55</v>
      </c>
      <c r="F703" s="16" t="s">
        <v>447</v>
      </c>
      <c r="G703" s="16">
        <v>2014</v>
      </c>
      <c r="H703" s="16" t="s">
        <v>562</v>
      </c>
      <c r="I703" s="19">
        <v>250.08</v>
      </c>
      <c r="J703" s="16">
        <v>1</v>
      </c>
      <c r="K703" s="16" t="s">
        <v>13</v>
      </c>
      <c r="L703" s="50">
        <f t="shared" si="51"/>
        <v>2044</v>
      </c>
      <c r="M703" s="45"/>
      <c r="N703" s="51">
        <f t="shared" si="52"/>
        <v>2074</v>
      </c>
      <c r="O703" s="46"/>
      <c r="P703" s="47"/>
      <c r="Q703" s="48">
        <f t="shared" si="54"/>
        <v>3751.2000000000003</v>
      </c>
      <c r="R703" s="54"/>
      <c r="S703" s="2">
        <v>1</v>
      </c>
      <c r="T703" s="33">
        <f>SUM(I678:I703)</f>
        <v>5690.8099999999995</v>
      </c>
      <c r="AI703" s="3"/>
      <c r="AJ703" s="3"/>
      <c r="AK703" s="3"/>
      <c r="AL703"/>
    </row>
    <row r="704" spans="1:38">
      <c r="A704">
        <v>697</v>
      </c>
      <c r="B704" s="16">
        <v>682</v>
      </c>
      <c r="C704" s="16">
        <v>73</v>
      </c>
      <c r="D704" s="16" t="s">
        <v>452</v>
      </c>
      <c r="E704" s="16" t="s">
        <v>1</v>
      </c>
      <c r="F704" s="16" t="s">
        <v>453</v>
      </c>
      <c r="G704" s="16">
        <v>1977</v>
      </c>
      <c r="H704" s="16"/>
      <c r="I704" s="19"/>
      <c r="J704" s="16">
        <v>3</v>
      </c>
      <c r="K704" s="16" t="s">
        <v>4</v>
      </c>
      <c r="L704" s="44">
        <f t="shared" si="51"/>
        <v>2007</v>
      </c>
      <c r="M704" s="45"/>
      <c r="N704" s="46">
        <f t="shared" si="52"/>
        <v>2037</v>
      </c>
      <c r="O704" s="46"/>
      <c r="P704" s="47"/>
      <c r="Q704" s="48"/>
      <c r="R704" s="49">
        <f t="shared" ref="R704:R712" si="55">I704*M$12*M$7</f>
        <v>0</v>
      </c>
      <c r="S704" s="2">
        <v>1</v>
      </c>
      <c r="T704" s="53">
        <f>SUM(I702:I703)</f>
        <v>534.13</v>
      </c>
      <c r="AI704" s="3"/>
      <c r="AJ704" s="3"/>
      <c r="AK704" s="3"/>
    </row>
    <row r="705" spans="1:22">
      <c r="A705">
        <v>695</v>
      </c>
      <c r="B705" s="16">
        <v>680</v>
      </c>
      <c r="C705" s="16">
        <v>73</v>
      </c>
      <c r="D705" s="16" t="s">
        <v>449</v>
      </c>
      <c r="E705" s="16" t="s">
        <v>1</v>
      </c>
      <c r="F705" s="16" t="s">
        <v>450</v>
      </c>
      <c r="G705" s="16">
        <v>1983</v>
      </c>
      <c r="H705" s="16" t="s">
        <v>3</v>
      </c>
      <c r="I705" s="19">
        <v>1576.99</v>
      </c>
      <c r="J705" s="16">
        <v>3</v>
      </c>
      <c r="K705" s="16" t="s">
        <v>4</v>
      </c>
      <c r="L705" s="44">
        <f t="shared" si="51"/>
        <v>2013</v>
      </c>
      <c r="M705" s="45"/>
      <c r="N705" s="46">
        <f t="shared" si="52"/>
        <v>2043</v>
      </c>
      <c r="O705" s="46"/>
      <c r="P705" s="47"/>
      <c r="Q705" s="48"/>
      <c r="R705" s="49">
        <f t="shared" si="55"/>
        <v>55194.65</v>
      </c>
      <c r="S705" s="2">
        <v>1</v>
      </c>
      <c r="T705" s="2" t="s">
        <v>623</v>
      </c>
      <c r="U705" s="6">
        <f>SUM(Q705:Q707)</f>
        <v>171983.4</v>
      </c>
      <c r="V705" s="6">
        <f>SUM(R705:R707)</f>
        <v>456489.25</v>
      </c>
    </row>
    <row r="706" spans="1:22">
      <c r="A706">
        <v>696</v>
      </c>
      <c r="B706" s="16">
        <v>681</v>
      </c>
      <c r="C706" s="16">
        <v>73</v>
      </c>
      <c r="D706" s="16" t="s">
        <v>451</v>
      </c>
      <c r="E706" s="16" t="s">
        <v>1</v>
      </c>
      <c r="F706" s="16" t="s">
        <v>451</v>
      </c>
      <c r="G706" s="16">
        <v>1990</v>
      </c>
      <c r="H706" s="16" t="s">
        <v>3</v>
      </c>
      <c r="I706" s="19">
        <v>11465.56</v>
      </c>
      <c r="J706" s="16">
        <v>7</v>
      </c>
      <c r="K706" s="16" t="s">
        <v>72</v>
      </c>
      <c r="L706" s="50">
        <f t="shared" si="51"/>
        <v>2020</v>
      </c>
      <c r="M706" s="45"/>
      <c r="N706" s="46">
        <f t="shared" si="52"/>
        <v>2050</v>
      </c>
      <c r="O706" s="46"/>
      <c r="P706" s="47"/>
      <c r="Q706" s="48">
        <f>I706*M$6</f>
        <v>171983.4</v>
      </c>
      <c r="R706" s="49">
        <f t="shared" si="55"/>
        <v>401294.6</v>
      </c>
      <c r="S706" s="2">
        <v>1</v>
      </c>
      <c r="T706" s="2"/>
    </row>
    <row r="707" spans="1:22">
      <c r="A707">
        <v>700</v>
      </c>
      <c r="B707" s="16">
        <v>685</v>
      </c>
      <c r="C707" s="16">
        <v>81</v>
      </c>
      <c r="D707" s="16" t="s">
        <v>457</v>
      </c>
      <c r="E707" s="16" t="s">
        <v>1</v>
      </c>
      <c r="F707" s="16" t="s">
        <v>455</v>
      </c>
      <c r="G707" s="16">
        <v>1973</v>
      </c>
      <c r="H707" s="16" t="s">
        <v>3</v>
      </c>
      <c r="I707" s="19"/>
      <c r="J707" s="16">
        <v>2</v>
      </c>
      <c r="K707" s="16" t="s">
        <v>4</v>
      </c>
      <c r="L707" s="44">
        <f t="shared" si="51"/>
        <v>2003</v>
      </c>
      <c r="M707" s="45"/>
      <c r="N707" s="46">
        <f t="shared" si="52"/>
        <v>2033</v>
      </c>
      <c r="O707" s="46"/>
      <c r="P707" s="47"/>
      <c r="Q707" s="48"/>
      <c r="R707" s="49">
        <f t="shared" si="55"/>
        <v>0</v>
      </c>
      <c r="S707" s="2">
        <v>1</v>
      </c>
      <c r="T707" s="2"/>
    </row>
    <row r="708" spans="1:22">
      <c r="A708">
        <v>705</v>
      </c>
      <c r="B708" s="16">
        <v>690</v>
      </c>
      <c r="C708" s="16">
        <v>81</v>
      </c>
      <c r="D708" s="16" t="s">
        <v>462</v>
      </c>
      <c r="E708" s="16" t="s">
        <v>51</v>
      </c>
      <c r="F708" s="16" t="s">
        <v>455</v>
      </c>
      <c r="G708" s="16">
        <v>1974</v>
      </c>
      <c r="H708" s="16" t="s">
        <v>3</v>
      </c>
      <c r="I708" s="19"/>
      <c r="J708" s="16">
        <v>1</v>
      </c>
      <c r="K708" s="16" t="s">
        <v>10</v>
      </c>
      <c r="L708" s="44">
        <f t="shared" si="51"/>
        <v>2004</v>
      </c>
      <c r="M708" s="45"/>
      <c r="N708" s="46">
        <f t="shared" si="52"/>
        <v>2034</v>
      </c>
      <c r="O708" s="46"/>
      <c r="P708" s="47"/>
      <c r="Q708" s="48"/>
      <c r="R708" s="49">
        <f t="shared" si="55"/>
        <v>0</v>
      </c>
      <c r="S708" s="2">
        <v>1</v>
      </c>
      <c r="T708" s="2"/>
    </row>
    <row r="709" spans="1:22">
      <c r="A709">
        <v>701</v>
      </c>
      <c r="B709" s="16">
        <v>686</v>
      </c>
      <c r="C709" s="16">
        <v>81</v>
      </c>
      <c r="D709" s="16" t="s">
        <v>458</v>
      </c>
      <c r="E709" s="16" t="s">
        <v>44</v>
      </c>
      <c r="F709" s="16" t="s">
        <v>455</v>
      </c>
      <c r="G709" s="16">
        <v>1975</v>
      </c>
      <c r="H709" s="16" t="s">
        <v>3</v>
      </c>
      <c r="I709" s="19"/>
      <c r="J709" s="16">
        <v>1</v>
      </c>
      <c r="K709" s="16" t="s">
        <v>10</v>
      </c>
      <c r="L709" s="44">
        <f t="shared" si="51"/>
        <v>2005</v>
      </c>
      <c r="M709" s="45"/>
      <c r="N709" s="46">
        <f t="shared" si="52"/>
        <v>2035</v>
      </c>
      <c r="O709" s="46"/>
      <c r="P709" s="47"/>
      <c r="Q709" s="48"/>
      <c r="R709" s="49">
        <f t="shared" si="55"/>
        <v>0</v>
      </c>
      <c r="S709" s="2">
        <v>1</v>
      </c>
      <c r="T709" s="2"/>
    </row>
    <row r="710" spans="1:22">
      <c r="A710">
        <v>698</v>
      </c>
      <c r="B710" s="16">
        <v>683</v>
      </c>
      <c r="C710" s="16">
        <v>81</v>
      </c>
      <c r="D710" s="16" t="s">
        <v>454</v>
      </c>
      <c r="E710" s="16" t="s">
        <v>1</v>
      </c>
      <c r="F710" s="16" t="s">
        <v>455</v>
      </c>
      <c r="G710" s="16">
        <v>1977</v>
      </c>
      <c r="H710" s="16" t="s">
        <v>3</v>
      </c>
      <c r="I710" s="19"/>
      <c r="J710" s="16">
        <v>2</v>
      </c>
      <c r="K710" s="16" t="s">
        <v>4</v>
      </c>
      <c r="L710" s="44">
        <f t="shared" si="51"/>
        <v>2007</v>
      </c>
      <c r="M710" s="45"/>
      <c r="N710" s="46">
        <f t="shared" si="52"/>
        <v>2037</v>
      </c>
      <c r="O710" s="46"/>
      <c r="P710" s="47"/>
      <c r="Q710" s="48"/>
      <c r="R710" s="49">
        <f t="shared" si="55"/>
        <v>0</v>
      </c>
      <c r="S710" s="2">
        <v>1</v>
      </c>
      <c r="T710" s="2" t="s">
        <v>624</v>
      </c>
      <c r="U710" s="6">
        <f>SUM(Q710:Q718)</f>
        <v>0</v>
      </c>
      <c r="V710" s="6">
        <f>SUM(R710:R718)</f>
        <v>79836.399999999994</v>
      </c>
    </row>
    <row r="711" spans="1:22">
      <c r="A711">
        <v>702</v>
      </c>
      <c r="B711" s="16">
        <v>687</v>
      </c>
      <c r="C711" s="16">
        <v>81</v>
      </c>
      <c r="D711" s="16" t="s">
        <v>459</v>
      </c>
      <c r="E711" s="16" t="s">
        <v>47</v>
      </c>
      <c r="F711" s="16" t="s">
        <v>455</v>
      </c>
      <c r="G711" s="16">
        <v>1980</v>
      </c>
      <c r="H711" s="16" t="s">
        <v>3</v>
      </c>
      <c r="I711" s="19"/>
      <c r="J711" s="16">
        <v>1</v>
      </c>
      <c r="K711" s="16" t="s">
        <v>10</v>
      </c>
      <c r="L711" s="44">
        <f t="shared" si="51"/>
        <v>2010</v>
      </c>
      <c r="M711" s="45"/>
      <c r="N711" s="46">
        <f t="shared" si="52"/>
        <v>2040</v>
      </c>
      <c r="O711" s="46"/>
      <c r="P711" s="47"/>
      <c r="Q711" s="48"/>
      <c r="R711" s="49">
        <f t="shared" si="55"/>
        <v>0</v>
      </c>
      <c r="S711" s="2">
        <v>1</v>
      </c>
      <c r="T711" s="2"/>
    </row>
    <row r="712" spans="1:22">
      <c r="A712">
        <v>699</v>
      </c>
      <c r="B712" s="16">
        <v>684</v>
      </c>
      <c r="C712" s="16">
        <v>81</v>
      </c>
      <c r="D712" s="16" t="s">
        <v>456</v>
      </c>
      <c r="E712" s="16" t="s">
        <v>55</v>
      </c>
      <c r="F712" s="16" t="s">
        <v>455</v>
      </c>
      <c r="G712" s="16">
        <v>1989</v>
      </c>
      <c r="H712" s="16" t="s">
        <v>3</v>
      </c>
      <c r="I712" s="19"/>
      <c r="J712" s="16">
        <v>1</v>
      </c>
      <c r="K712" s="16" t="s">
        <v>4</v>
      </c>
      <c r="L712" s="50">
        <f t="shared" si="51"/>
        <v>2019</v>
      </c>
      <c r="M712" s="45"/>
      <c r="N712" s="46">
        <f t="shared" si="52"/>
        <v>2049</v>
      </c>
      <c r="O712" s="46"/>
      <c r="P712" s="47"/>
      <c r="Q712" s="48">
        <f>I712*M$6</f>
        <v>0</v>
      </c>
      <c r="R712" s="49">
        <f t="shared" si="55"/>
        <v>0</v>
      </c>
      <c r="S712" s="2">
        <v>1</v>
      </c>
      <c r="T712" s="2"/>
    </row>
    <row r="713" spans="1:22">
      <c r="A713">
        <v>703</v>
      </c>
      <c r="B713" s="16">
        <v>688</v>
      </c>
      <c r="C713" s="16">
        <v>81</v>
      </c>
      <c r="D713" s="16" t="s">
        <v>459</v>
      </c>
      <c r="E713" s="16" t="s">
        <v>47</v>
      </c>
      <c r="F713" s="16" t="s">
        <v>460</v>
      </c>
      <c r="G713" s="16">
        <v>1996</v>
      </c>
      <c r="H713" s="16"/>
      <c r="I713" s="19"/>
      <c r="J713" s="16">
        <v>1</v>
      </c>
      <c r="K713" s="16" t="s">
        <v>10</v>
      </c>
      <c r="L713" s="50">
        <f t="shared" si="51"/>
        <v>2026</v>
      </c>
      <c r="M713" s="45"/>
      <c r="N713" s="51">
        <f t="shared" si="52"/>
        <v>2056</v>
      </c>
      <c r="O713" s="46"/>
      <c r="P713" s="47"/>
      <c r="Q713" s="48">
        <f>I713*M$6</f>
        <v>0</v>
      </c>
      <c r="R713" s="49"/>
      <c r="S713" s="2">
        <v>1</v>
      </c>
      <c r="T713" s="2"/>
    </row>
    <row r="714" spans="1:22">
      <c r="A714">
        <v>704</v>
      </c>
      <c r="B714" s="16">
        <v>689</v>
      </c>
      <c r="C714" s="16">
        <v>81</v>
      </c>
      <c r="D714" s="16" t="s">
        <v>459</v>
      </c>
      <c r="E714" s="16" t="s">
        <v>47</v>
      </c>
      <c r="F714" s="16" t="s">
        <v>461</v>
      </c>
      <c r="G714" s="16">
        <v>2003</v>
      </c>
      <c r="H714" s="16"/>
      <c r="I714" s="19"/>
      <c r="J714" s="16">
        <v>1</v>
      </c>
      <c r="K714" s="16" t="s">
        <v>10</v>
      </c>
      <c r="L714" s="50">
        <f t="shared" si="51"/>
        <v>2033</v>
      </c>
      <c r="M714" s="45"/>
      <c r="N714" s="51">
        <f t="shared" si="52"/>
        <v>2063</v>
      </c>
      <c r="O714" s="46"/>
      <c r="P714" s="47"/>
      <c r="Q714" s="48">
        <f>I714*M$6</f>
        <v>0</v>
      </c>
      <c r="R714" s="49"/>
      <c r="S714" s="2">
        <v>1</v>
      </c>
      <c r="T714" s="2"/>
    </row>
    <row r="715" spans="1:22">
      <c r="A715">
        <v>706</v>
      </c>
      <c r="B715" s="16">
        <v>691</v>
      </c>
      <c r="C715" s="16">
        <v>81</v>
      </c>
      <c r="D715" s="16" t="s">
        <v>462</v>
      </c>
      <c r="E715" s="16" t="s">
        <v>51</v>
      </c>
      <c r="F715" s="16" t="s">
        <v>463</v>
      </c>
      <c r="G715" s="16">
        <v>2003</v>
      </c>
      <c r="H715" s="16" t="s">
        <v>3</v>
      </c>
      <c r="I715" s="19"/>
      <c r="J715" s="16">
        <v>2</v>
      </c>
      <c r="K715" s="16" t="s">
        <v>4</v>
      </c>
      <c r="L715" s="50">
        <f t="shared" si="51"/>
        <v>2033</v>
      </c>
      <c r="M715" s="45"/>
      <c r="N715" s="51">
        <f t="shared" si="52"/>
        <v>2063</v>
      </c>
      <c r="O715" s="46"/>
      <c r="P715" s="47"/>
      <c r="Q715" s="48">
        <f>I715*M$6</f>
        <v>0</v>
      </c>
      <c r="R715" s="49"/>
      <c r="S715" s="2">
        <v>1</v>
      </c>
      <c r="T715" s="2"/>
    </row>
    <row r="716" spans="1:22">
      <c r="A716">
        <v>707</v>
      </c>
      <c r="B716" s="16">
        <v>692</v>
      </c>
      <c r="C716" s="16">
        <v>91</v>
      </c>
      <c r="D716" s="16" t="s">
        <v>464</v>
      </c>
      <c r="E716" s="16" t="s">
        <v>1</v>
      </c>
      <c r="F716" s="16" t="s">
        <v>465</v>
      </c>
      <c r="G716" s="16">
        <v>1972</v>
      </c>
      <c r="H716" s="16" t="s">
        <v>3</v>
      </c>
      <c r="I716" s="19">
        <v>2070.1799999999998</v>
      </c>
      <c r="J716" s="16">
        <v>3</v>
      </c>
      <c r="K716" s="16" t="s">
        <v>4</v>
      </c>
      <c r="L716" s="44">
        <f t="shared" si="51"/>
        <v>2002</v>
      </c>
      <c r="M716" s="45"/>
      <c r="N716" s="46">
        <f t="shared" si="52"/>
        <v>2032</v>
      </c>
      <c r="O716" s="46"/>
      <c r="P716" s="47"/>
      <c r="Q716" s="48"/>
      <c r="R716" s="49">
        <f t="shared" ref="R716:R725" si="56">I716*M$12*M$7</f>
        <v>72456.299999999988</v>
      </c>
      <c r="S716" s="2">
        <v>1</v>
      </c>
      <c r="T716" s="2" t="s">
        <v>625</v>
      </c>
      <c r="U716" s="6">
        <f>SUM(Q716:Q780)</f>
        <v>108362.40000000004</v>
      </c>
      <c r="V716" s="6">
        <f>SUM(R716:R780)</f>
        <v>275814.35000000003</v>
      </c>
    </row>
    <row r="717" spans="1:22">
      <c r="A717">
        <v>708</v>
      </c>
      <c r="B717" s="16">
        <v>693</v>
      </c>
      <c r="C717" s="16">
        <v>91</v>
      </c>
      <c r="D717" s="16" t="s">
        <v>464</v>
      </c>
      <c r="E717" s="16" t="s">
        <v>1</v>
      </c>
      <c r="F717" s="16" t="s">
        <v>466</v>
      </c>
      <c r="G717" s="16">
        <v>1972</v>
      </c>
      <c r="H717" s="16"/>
      <c r="I717" s="19">
        <v>50.8</v>
      </c>
      <c r="J717" s="16"/>
      <c r="K717" s="16" t="s">
        <v>4</v>
      </c>
      <c r="L717" s="44">
        <f t="shared" si="51"/>
        <v>2002</v>
      </c>
      <c r="M717" s="45"/>
      <c r="N717" s="46">
        <f t="shared" si="52"/>
        <v>2032</v>
      </c>
      <c r="O717" s="46"/>
      <c r="P717" s="47"/>
      <c r="Q717" s="48"/>
      <c r="R717" s="49">
        <f t="shared" si="56"/>
        <v>1778</v>
      </c>
      <c r="S717" s="2">
        <v>1</v>
      </c>
      <c r="T717" s="53">
        <f>SUM(I716:I728)</f>
        <v>7596.66</v>
      </c>
      <c r="U717" s="6">
        <f>SUM(U716:V716)</f>
        <v>384176.75000000006</v>
      </c>
    </row>
    <row r="718" spans="1:22">
      <c r="A718">
        <v>709</v>
      </c>
      <c r="B718" s="16">
        <v>694</v>
      </c>
      <c r="C718" s="16">
        <v>91</v>
      </c>
      <c r="D718" s="16" t="s">
        <v>464</v>
      </c>
      <c r="E718" s="16" t="s">
        <v>1</v>
      </c>
      <c r="F718" s="16" t="s">
        <v>109</v>
      </c>
      <c r="G718" s="16">
        <v>1972</v>
      </c>
      <c r="H718" s="16" t="s">
        <v>3</v>
      </c>
      <c r="I718" s="19">
        <v>160.06</v>
      </c>
      <c r="J718" s="16">
        <v>2</v>
      </c>
      <c r="K718" s="16" t="s">
        <v>10</v>
      </c>
      <c r="L718" s="44">
        <f t="shared" si="51"/>
        <v>2002</v>
      </c>
      <c r="M718" s="45"/>
      <c r="N718" s="46">
        <f t="shared" si="52"/>
        <v>2032</v>
      </c>
      <c r="O718" s="46"/>
      <c r="P718" s="47"/>
      <c r="Q718" s="48"/>
      <c r="R718" s="49">
        <f t="shared" si="56"/>
        <v>5602.1</v>
      </c>
      <c r="S718" s="2">
        <v>1</v>
      </c>
      <c r="T718" s="2"/>
    </row>
    <row r="719" spans="1:22">
      <c r="A719">
        <v>710</v>
      </c>
      <c r="B719" s="16">
        <v>695</v>
      </c>
      <c r="C719" s="16">
        <v>91</v>
      </c>
      <c r="D719" s="16" t="s">
        <v>467</v>
      </c>
      <c r="E719" s="16" t="s">
        <v>51</v>
      </c>
      <c r="F719" s="16" t="s">
        <v>468</v>
      </c>
      <c r="G719" s="16">
        <v>1978</v>
      </c>
      <c r="H719" s="16" t="s">
        <v>3</v>
      </c>
      <c r="I719" s="19">
        <v>250.53</v>
      </c>
      <c r="J719" s="16">
        <v>2</v>
      </c>
      <c r="K719" s="16" t="s">
        <v>4</v>
      </c>
      <c r="L719" s="44">
        <f t="shared" si="51"/>
        <v>2008</v>
      </c>
      <c r="M719" s="45"/>
      <c r="N719" s="46">
        <f t="shared" si="52"/>
        <v>2038</v>
      </c>
      <c r="O719" s="46"/>
      <c r="P719" s="47"/>
      <c r="Q719" s="48"/>
      <c r="R719" s="49">
        <f t="shared" si="56"/>
        <v>8768.5499999999993</v>
      </c>
      <c r="S719" s="2">
        <v>1</v>
      </c>
      <c r="T719" s="2"/>
    </row>
    <row r="720" spans="1:22">
      <c r="A720">
        <v>711</v>
      </c>
      <c r="B720" s="16">
        <v>696</v>
      </c>
      <c r="C720" s="16">
        <v>91</v>
      </c>
      <c r="D720" s="16" t="s">
        <v>469</v>
      </c>
      <c r="E720" s="16" t="s">
        <v>55</v>
      </c>
      <c r="F720" s="16" t="s">
        <v>468</v>
      </c>
      <c r="G720" s="16">
        <v>1981</v>
      </c>
      <c r="H720" s="16" t="s">
        <v>3</v>
      </c>
      <c r="I720" s="19">
        <v>365.31</v>
      </c>
      <c r="J720" s="16">
        <v>2</v>
      </c>
      <c r="K720" s="16" t="s">
        <v>4</v>
      </c>
      <c r="L720" s="44">
        <f t="shared" ref="L720:L783" si="57">G720+30</f>
        <v>2011</v>
      </c>
      <c r="M720" s="45"/>
      <c r="N720" s="46">
        <f t="shared" ref="N720:N783" si="58">G720+60</f>
        <v>2041</v>
      </c>
      <c r="O720" s="46"/>
      <c r="P720" s="47"/>
      <c r="Q720" s="48"/>
      <c r="R720" s="49">
        <f t="shared" si="56"/>
        <v>12785.85</v>
      </c>
      <c r="S720" s="2">
        <v>1</v>
      </c>
      <c r="T720" s="2"/>
    </row>
    <row r="721" spans="1:38">
      <c r="A721">
        <v>715</v>
      </c>
      <c r="B721" s="16">
        <v>700</v>
      </c>
      <c r="C721" s="16">
        <v>91</v>
      </c>
      <c r="D721" s="16" t="s">
        <v>473</v>
      </c>
      <c r="E721" s="16" t="s">
        <v>44</v>
      </c>
      <c r="F721" s="16" t="s">
        <v>468</v>
      </c>
      <c r="G721" s="16">
        <v>1983</v>
      </c>
      <c r="H721" s="16" t="s">
        <v>3</v>
      </c>
      <c r="I721" s="19">
        <v>443.38</v>
      </c>
      <c r="J721" s="16">
        <v>2</v>
      </c>
      <c r="K721" s="16" t="s">
        <v>4</v>
      </c>
      <c r="L721" s="44">
        <f t="shared" si="57"/>
        <v>2013</v>
      </c>
      <c r="M721" s="45"/>
      <c r="N721" s="46">
        <f t="shared" si="58"/>
        <v>2043</v>
      </c>
      <c r="O721" s="46"/>
      <c r="P721" s="47"/>
      <c r="Q721" s="48"/>
      <c r="R721" s="49">
        <f t="shared" si="56"/>
        <v>15518.3</v>
      </c>
      <c r="S721" s="2">
        <v>1</v>
      </c>
      <c r="T721" s="2"/>
    </row>
    <row r="722" spans="1:38">
      <c r="A722">
        <v>716</v>
      </c>
      <c r="B722" s="16">
        <v>701</v>
      </c>
      <c r="C722" s="16">
        <v>91</v>
      </c>
      <c r="D722" s="16" t="s">
        <v>474</v>
      </c>
      <c r="E722" s="16" t="s">
        <v>36</v>
      </c>
      <c r="F722" s="16" t="s">
        <v>468</v>
      </c>
      <c r="G722" s="16">
        <v>1990</v>
      </c>
      <c r="H722" s="16" t="s">
        <v>3</v>
      </c>
      <c r="I722" s="19">
        <v>945.62</v>
      </c>
      <c r="J722" s="16">
        <v>2</v>
      </c>
      <c r="K722" s="16" t="s">
        <v>4</v>
      </c>
      <c r="L722" s="50">
        <f t="shared" si="57"/>
        <v>2020</v>
      </c>
      <c r="M722" s="45"/>
      <c r="N722" s="46">
        <f t="shared" si="58"/>
        <v>2050</v>
      </c>
      <c r="O722" s="46"/>
      <c r="P722" s="47"/>
      <c r="Q722" s="48">
        <f t="shared" ref="Q722:Q728" si="59">I722*M$6</f>
        <v>14184.3</v>
      </c>
      <c r="R722" s="49">
        <f t="shared" si="56"/>
        <v>33096.699999999997</v>
      </c>
      <c r="S722" s="2">
        <v>1</v>
      </c>
      <c r="T722" s="2"/>
    </row>
    <row r="723" spans="1:38">
      <c r="A723">
        <v>717</v>
      </c>
      <c r="B723" s="16">
        <v>702</v>
      </c>
      <c r="C723" s="16">
        <v>91</v>
      </c>
      <c r="D723" s="16" t="s">
        <v>474</v>
      </c>
      <c r="E723" s="16" t="s">
        <v>36</v>
      </c>
      <c r="F723" s="16" t="s">
        <v>126</v>
      </c>
      <c r="G723" s="16">
        <v>1990</v>
      </c>
      <c r="H723" s="16"/>
      <c r="I723" s="19">
        <v>15.94</v>
      </c>
      <c r="J723" s="16"/>
      <c r="K723" s="16" t="s">
        <v>4</v>
      </c>
      <c r="L723" s="50">
        <f t="shared" si="57"/>
        <v>2020</v>
      </c>
      <c r="M723" s="45"/>
      <c r="N723" s="46">
        <f t="shared" si="58"/>
        <v>2050</v>
      </c>
      <c r="O723" s="46"/>
      <c r="P723" s="47"/>
      <c r="Q723" s="48">
        <f t="shared" si="59"/>
        <v>239.1</v>
      </c>
      <c r="R723" s="49">
        <f t="shared" si="56"/>
        <v>557.9</v>
      </c>
      <c r="S723" s="2">
        <v>1</v>
      </c>
      <c r="T723" s="2"/>
    </row>
    <row r="724" spans="1:38">
      <c r="A724">
        <v>718</v>
      </c>
      <c r="B724" s="16">
        <v>703</v>
      </c>
      <c r="C724" s="16">
        <v>91</v>
      </c>
      <c r="D724" s="16" t="s">
        <v>474</v>
      </c>
      <c r="E724" s="16" t="s">
        <v>36</v>
      </c>
      <c r="F724" s="16" t="s">
        <v>472</v>
      </c>
      <c r="G724" s="16">
        <v>1991</v>
      </c>
      <c r="H724" s="16"/>
      <c r="I724" s="19">
        <v>15</v>
      </c>
      <c r="J724" s="16"/>
      <c r="K724" s="16" t="s">
        <v>4</v>
      </c>
      <c r="L724" s="50">
        <f t="shared" si="57"/>
        <v>2021</v>
      </c>
      <c r="M724" s="45"/>
      <c r="N724" s="46">
        <f t="shared" si="58"/>
        <v>2051</v>
      </c>
      <c r="O724" s="46"/>
      <c r="P724" s="47"/>
      <c r="Q724" s="48">
        <f t="shared" si="59"/>
        <v>225</v>
      </c>
      <c r="R724" s="49">
        <f t="shared" si="56"/>
        <v>525</v>
      </c>
      <c r="S724" s="2">
        <v>1</v>
      </c>
      <c r="T724" s="2"/>
    </row>
    <row r="725" spans="1:38">
      <c r="A725">
        <v>712</v>
      </c>
      <c r="B725" s="16">
        <v>697</v>
      </c>
      <c r="C725" s="16">
        <v>91</v>
      </c>
      <c r="D725" s="16" t="s">
        <v>470</v>
      </c>
      <c r="E725" s="16" t="s">
        <v>47</v>
      </c>
      <c r="F725" s="16" t="s">
        <v>468</v>
      </c>
      <c r="G725" s="16">
        <v>1992</v>
      </c>
      <c r="H725" s="16" t="s">
        <v>3</v>
      </c>
      <c r="I725" s="19">
        <v>1008.02</v>
      </c>
      <c r="J725" s="16">
        <v>2</v>
      </c>
      <c r="K725" s="16" t="s">
        <v>4</v>
      </c>
      <c r="L725" s="50">
        <f t="shared" si="57"/>
        <v>2022</v>
      </c>
      <c r="M725" s="45"/>
      <c r="N725" s="46">
        <f t="shared" si="58"/>
        <v>2052</v>
      </c>
      <c r="O725" s="46"/>
      <c r="P725" s="47"/>
      <c r="Q725" s="48">
        <f t="shared" si="59"/>
        <v>15120.3</v>
      </c>
      <c r="R725" s="49">
        <f t="shared" si="56"/>
        <v>35280.699999999997</v>
      </c>
      <c r="S725" s="2">
        <v>1</v>
      </c>
      <c r="T725" s="53">
        <f>SUM(I720:I722)</f>
        <v>1754.31</v>
      </c>
    </row>
    <row r="726" spans="1:38">
      <c r="A726">
        <v>713</v>
      </c>
      <c r="B726" s="16">
        <v>698</v>
      </c>
      <c r="C726" s="16">
        <v>91</v>
      </c>
      <c r="D726" s="16" t="s">
        <v>471</v>
      </c>
      <c r="E726" s="16" t="s">
        <v>31</v>
      </c>
      <c r="F726" s="16" t="s">
        <v>465</v>
      </c>
      <c r="G726" s="16">
        <v>2000</v>
      </c>
      <c r="H726" s="16" t="s">
        <v>3</v>
      </c>
      <c r="I726" s="19">
        <v>1626.76</v>
      </c>
      <c r="J726" s="16">
        <v>2</v>
      </c>
      <c r="K726" s="16" t="s">
        <v>4</v>
      </c>
      <c r="L726" s="50">
        <f t="shared" si="57"/>
        <v>2030</v>
      </c>
      <c r="M726" s="45"/>
      <c r="N726" s="51">
        <f t="shared" si="58"/>
        <v>2060</v>
      </c>
      <c r="O726" s="46"/>
      <c r="P726" s="47"/>
      <c r="Q726" s="48">
        <f t="shared" si="59"/>
        <v>24401.4</v>
      </c>
      <c r="R726" s="49"/>
      <c r="S726" s="2">
        <v>1</v>
      </c>
      <c r="T726" s="2"/>
      <c r="AL726" s="3"/>
    </row>
    <row r="727" spans="1:38">
      <c r="A727">
        <v>714</v>
      </c>
      <c r="B727" s="16">
        <v>699</v>
      </c>
      <c r="C727" s="16">
        <v>91</v>
      </c>
      <c r="D727" s="16" t="s">
        <v>471</v>
      </c>
      <c r="E727" s="16" t="s">
        <v>31</v>
      </c>
      <c r="F727" s="16" t="s">
        <v>472</v>
      </c>
      <c r="G727" s="16">
        <v>2000</v>
      </c>
      <c r="H727" s="16"/>
      <c r="I727" s="19">
        <v>20</v>
      </c>
      <c r="J727" s="16"/>
      <c r="K727" s="16" t="s">
        <v>4</v>
      </c>
      <c r="L727" s="50">
        <f t="shared" si="57"/>
        <v>2030</v>
      </c>
      <c r="M727" s="45"/>
      <c r="N727" s="51">
        <f t="shared" si="58"/>
        <v>2060</v>
      </c>
      <c r="O727" s="46"/>
      <c r="P727" s="47"/>
      <c r="Q727" s="48">
        <f t="shared" si="59"/>
        <v>300</v>
      </c>
      <c r="R727" s="49"/>
      <c r="S727" s="2">
        <v>1</v>
      </c>
      <c r="T727" s="2"/>
      <c r="AL727" s="3"/>
    </row>
    <row r="728" spans="1:38">
      <c r="A728">
        <v>719</v>
      </c>
      <c r="B728" s="16">
        <v>704</v>
      </c>
      <c r="C728" s="16">
        <v>91</v>
      </c>
      <c r="D728" s="16" t="s">
        <v>475</v>
      </c>
      <c r="E728" s="16" t="s">
        <v>20</v>
      </c>
      <c r="F728" s="16" t="s">
        <v>475</v>
      </c>
      <c r="G728" s="16">
        <v>2013</v>
      </c>
      <c r="H728" s="16" t="s">
        <v>3</v>
      </c>
      <c r="I728" s="19">
        <v>625.05999999999995</v>
      </c>
      <c r="J728" s="16">
        <v>2</v>
      </c>
      <c r="K728" s="16" t="s">
        <v>4</v>
      </c>
      <c r="L728" s="50">
        <f t="shared" si="57"/>
        <v>2043</v>
      </c>
      <c r="M728" s="45"/>
      <c r="N728" s="51">
        <f t="shared" si="58"/>
        <v>2073</v>
      </c>
      <c r="O728" s="46"/>
      <c r="P728" s="47"/>
      <c r="Q728" s="48">
        <f t="shared" si="59"/>
        <v>9375.9</v>
      </c>
      <c r="R728" s="49"/>
      <c r="S728" s="2">
        <v>1</v>
      </c>
      <c r="T728" s="2"/>
    </row>
    <row r="729" spans="1:38">
      <c r="A729">
        <v>747</v>
      </c>
      <c r="B729" s="16">
        <v>732</v>
      </c>
      <c r="C729" s="16">
        <v>92</v>
      </c>
      <c r="D729" s="16" t="s">
        <v>507</v>
      </c>
      <c r="E729" s="16" t="s">
        <v>44</v>
      </c>
      <c r="F729" s="16" t="s">
        <v>67</v>
      </c>
      <c r="G729" s="16">
        <v>1968</v>
      </c>
      <c r="H729" s="16"/>
      <c r="I729" s="19">
        <v>53.8</v>
      </c>
      <c r="J729" s="16"/>
      <c r="K729" s="16" t="s">
        <v>13</v>
      </c>
      <c r="L729" s="44">
        <f t="shared" si="57"/>
        <v>1998</v>
      </c>
      <c r="M729" s="45"/>
      <c r="N729" s="46">
        <f t="shared" si="58"/>
        <v>2028</v>
      </c>
      <c r="O729" s="46"/>
      <c r="P729" s="47"/>
      <c r="Q729" s="48"/>
      <c r="R729" s="49">
        <f t="shared" ref="R729:R767" si="60">I729*M$12*M$7</f>
        <v>1883</v>
      </c>
      <c r="S729" s="2">
        <v>1</v>
      </c>
      <c r="T729" s="2"/>
    </row>
    <row r="730" spans="1:38">
      <c r="A730">
        <v>759</v>
      </c>
      <c r="B730" s="16">
        <v>744</v>
      </c>
      <c r="C730" s="16">
        <v>92</v>
      </c>
      <c r="D730" s="16" t="s">
        <v>519</v>
      </c>
      <c r="E730" s="16" t="s">
        <v>51</v>
      </c>
      <c r="F730" s="16" t="s">
        <v>67</v>
      </c>
      <c r="G730" s="16">
        <v>1972</v>
      </c>
      <c r="H730" s="16"/>
      <c r="I730" s="19">
        <v>43.89</v>
      </c>
      <c r="J730" s="16"/>
      <c r="K730" s="16" t="s">
        <v>13</v>
      </c>
      <c r="L730" s="44">
        <f t="shared" si="57"/>
        <v>2002</v>
      </c>
      <c r="M730" s="45"/>
      <c r="N730" s="46">
        <f t="shared" si="58"/>
        <v>2032</v>
      </c>
      <c r="O730" s="46"/>
      <c r="P730" s="47"/>
      <c r="Q730" s="48"/>
      <c r="R730" s="49">
        <f t="shared" si="60"/>
        <v>1536.15</v>
      </c>
      <c r="S730" s="2">
        <v>1</v>
      </c>
      <c r="T730" s="2"/>
    </row>
    <row r="731" spans="1:38">
      <c r="A731">
        <v>755</v>
      </c>
      <c r="B731" s="16">
        <v>740</v>
      </c>
      <c r="C731" s="16">
        <v>92</v>
      </c>
      <c r="D731" s="16" t="s">
        <v>515</v>
      </c>
      <c r="E731" s="16" t="s">
        <v>47</v>
      </c>
      <c r="F731" s="16" t="s">
        <v>67</v>
      </c>
      <c r="G731" s="16">
        <v>1976</v>
      </c>
      <c r="H731" s="16"/>
      <c r="I731" s="19">
        <v>24.78</v>
      </c>
      <c r="J731" s="16"/>
      <c r="K731" s="16" t="s">
        <v>13</v>
      </c>
      <c r="L731" s="44">
        <f t="shared" si="57"/>
        <v>2006</v>
      </c>
      <c r="M731" s="45"/>
      <c r="N731" s="46">
        <f t="shared" si="58"/>
        <v>2036</v>
      </c>
      <c r="O731" s="46"/>
      <c r="P731" s="47"/>
      <c r="Q731" s="48"/>
      <c r="R731" s="49">
        <f t="shared" si="60"/>
        <v>867.30000000000007</v>
      </c>
      <c r="S731" s="2">
        <v>1</v>
      </c>
      <c r="T731" s="2"/>
    </row>
    <row r="732" spans="1:38">
      <c r="A732">
        <v>720</v>
      </c>
      <c r="B732" s="16">
        <v>705</v>
      </c>
      <c r="C732" s="16">
        <v>92</v>
      </c>
      <c r="D732" s="16" t="s">
        <v>476</v>
      </c>
      <c r="E732" s="16" t="s">
        <v>58</v>
      </c>
      <c r="F732" s="16" t="s">
        <v>261</v>
      </c>
      <c r="G732" s="16">
        <v>1978</v>
      </c>
      <c r="H732" s="16" t="s">
        <v>3</v>
      </c>
      <c r="I732" s="19">
        <v>79.099999999999994</v>
      </c>
      <c r="J732" s="16">
        <v>2</v>
      </c>
      <c r="K732" s="16" t="s">
        <v>4</v>
      </c>
      <c r="L732" s="44">
        <f t="shared" si="57"/>
        <v>2008</v>
      </c>
      <c r="M732" s="45"/>
      <c r="N732" s="46">
        <f t="shared" si="58"/>
        <v>2038</v>
      </c>
      <c r="O732" s="46"/>
      <c r="P732" s="47"/>
      <c r="Q732" s="48"/>
      <c r="R732" s="49">
        <f t="shared" si="60"/>
        <v>2768.5</v>
      </c>
      <c r="S732" s="2">
        <v>1</v>
      </c>
      <c r="T732" s="2"/>
    </row>
    <row r="733" spans="1:38">
      <c r="A733">
        <v>728</v>
      </c>
      <c r="B733" s="16">
        <v>713</v>
      </c>
      <c r="C733" s="16">
        <v>92</v>
      </c>
      <c r="D733" s="16" t="s">
        <v>487</v>
      </c>
      <c r="E733" s="16" t="s">
        <v>1</v>
      </c>
      <c r="F733" s="16" t="s">
        <v>488</v>
      </c>
      <c r="G733" s="16">
        <v>1982</v>
      </c>
      <c r="H733" s="16"/>
      <c r="I733" s="19">
        <v>83.19</v>
      </c>
      <c r="J733" s="16"/>
      <c r="K733" s="16" t="s">
        <v>10</v>
      </c>
      <c r="L733" s="44">
        <f t="shared" si="57"/>
        <v>2012</v>
      </c>
      <c r="M733" s="45"/>
      <c r="N733" s="46">
        <f t="shared" si="58"/>
        <v>2042</v>
      </c>
      <c r="O733" s="46"/>
      <c r="P733" s="47"/>
      <c r="Q733" s="48"/>
      <c r="R733" s="49">
        <f t="shared" si="60"/>
        <v>2911.65</v>
      </c>
      <c r="S733" s="2">
        <v>1</v>
      </c>
      <c r="T733" s="2"/>
    </row>
    <row r="734" spans="1:38">
      <c r="A734">
        <v>727</v>
      </c>
      <c r="B734" s="16">
        <v>712</v>
      </c>
      <c r="C734" s="16">
        <v>92</v>
      </c>
      <c r="D734" s="16" t="s">
        <v>486</v>
      </c>
      <c r="E734" s="16" t="s">
        <v>31</v>
      </c>
      <c r="F734" s="16" t="s">
        <v>484</v>
      </c>
      <c r="G734" s="16">
        <v>1983</v>
      </c>
      <c r="H734" s="16"/>
      <c r="I734" s="19">
        <v>87</v>
      </c>
      <c r="J734" s="16"/>
      <c r="K734" s="16" t="s">
        <v>13</v>
      </c>
      <c r="L734" s="44">
        <f t="shared" si="57"/>
        <v>2013</v>
      </c>
      <c r="M734" s="45"/>
      <c r="N734" s="46">
        <f t="shared" si="58"/>
        <v>2043</v>
      </c>
      <c r="O734" s="46"/>
      <c r="P734" s="47"/>
      <c r="Q734" s="48"/>
      <c r="R734" s="49">
        <f t="shared" si="60"/>
        <v>3045</v>
      </c>
      <c r="S734" s="2">
        <v>1</v>
      </c>
      <c r="T734" s="2"/>
    </row>
    <row r="735" spans="1:38">
      <c r="A735">
        <v>741</v>
      </c>
      <c r="B735" s="16">
        <v>726</v>
      </c>
      <c r="C735" s="16">
        <v>92</v>
      </c>
      <c r="D735" s="16" t="s">
        <v>501</v>
      </c>
      <c r="E735" s="16" t="s">
        <v>31</v>
      </c>
      <c r="F735" s="16" t="s">
        <v>67</v>
      </c>
      <c r="G735" s="16">
        <v>1983</v>
      </c>
      <c r="H735" s="16"/>
      <c r="I735" s="19">
        <v>43.05</v>
      </c>
      <c r="J735" s="16"/>
      <c r="K735" s="16" t="s">
        <v>13</v>
      </c>
      <c r="L735" s="44">
        <f t="shared" si="57"/>
        <v>2013</v>
      </c>
      <c r="M735" s="45"/>
      <c r="N735" s="46">
        <f t="shared" si="58"/>
        <v>2043</v>
      </c>
      <c r="O735" s="46"/>
      <c r="P735" s="47"/>
      <c r="Q735" s="48"/>
      <c r="R735" s="49">
        <f t="shared" si="60"/>
        <v>1506.75</v>
      </c>
      <c r="S735" s="2">
        <v>1</v>
      </c>
      <c r="T735" s="2"/>
    </row>
    <row r="736" spans="1:38">
      <c r="A736">
        <v>749</v>
      </c>
      <c r="B736" s="16">
        <v>734</v>
      </c>
      <c r="C736" s="16">
        <v>92</v>
      </c>
      <c r="D736" s="16" t="s">
        <v>509</v>
      </c>
      <c r="E736" s="16" t="s">
        <v>44</v>
      </c>
      <c r="F736" s="16" t="s">
        <v>67</v>
      </c>
      <c r="G736" s="16">
        <v>1983</v>
      </c>
      <c r="H736" s="16"/>
      <c r="I736" s="19">
        <v>43.05</v>
      </c>
      <c r="J736" s="16"/>
      <c r="K736" s="16" t="s">
        <v>13</v>
      </c>
      <c r="L736" s="44">
        <f t="shared" si="57"/>
        <v>2013</v>
      </c>
      <c r="M736" s="45"/>
      <c r="N736" s="46">
        <f t="shared" si="58"/>
        <v>2043</v>
      </c>
      <c r="O736" s="46"/>
      <c r="P736" s="47"/>
      <c r="Q736" s="48"/>
      <c r="R736" s="49">
        <f t="shared" si="60"/>
        <v>1506.75</v>
      </c>
      <c r="S736" s="2">
        <v>1</v>
      </c>
      <c r="T736" s="2"/>
    </row>
    <row r="737" spans="1:20">
      <c r="A737">
        <v>752</v>
      </c>
      <c r="B737" s="16">
        <v>737</v>
      </c>
      <c r="C737" s="16">
        <v>92</v>
      </c>
      <c r="D737" s="16" t="s">
        <v>512</v>
      </c>
      <c r="E737" s="16" t="s">
        <v>47</v>
      </c>
      <c r="F737" s="16" t="s">
        <v>67</v>
      </c>
      <c r="G737" s="16">
        <v>1983</v>
      </c>
      <c r="H737" s="16"/>
      <c r="I737" s="19">
        <v>51.34</v>
      </c>
      <c r="J737" s="16"/>
      <c r="K737" s="16" t="s">
        <v>13</v>
      </c>
      <c r="L737" s="44">
        <f t="shared" si="57"/>
        <v>2013</v>
      </c>
      <c r="M737" s="45"/>
      <c r="N737" s="46">
        <f t="shared" si="58"/>
        <v>2043</v>
      </c>
      <c r="O737" s="46"/>
      <c r="P737" s="47"/>
      <c r="Q737" s="48"/>
      <c r="R737" s="49">
        <f t="shared" si="60"/>
        <v>1796.9</v>
      </c>
      <c r="S737" s="2">
        <v>1</v>
      </c>
      <c r="T737" s="2"/>
    </row>
    <row r="738" spans="1:20">
      <c r="A738">
        <v>732</v>
      </c>
      <c r="B738" s="16">
        <v>717</v>
      </c>
      <c r="C738" s="16">
        <v>92</v>
      </c>
      <c r="D738" s="16" t="s">
        <v>492</v>
      </c>
      <c r="E738" s="16" t="s">
        <v>28</v>
      </c>
      <c r="F738" s="16" t="s">
        <v>67</v>
      </c>
      <c r="G738" s="16">
        <v>1984</v>
      </c>
      <c r="H738" s="16"/>
      <c r="I738" s="19">
        <v>47.78</v>
      </c>
      <c r="J738" s="16"/>
      <c r="K738" s="16" t="s">
        <v>13</v>
      </c>
      <c r="L738" s="44">
        <f t="shared" si="57"/>
        <v>2014</v>
      </c>
      <c r="M738" s="45"/>
      <c r="N738" s="46">
        <f t="shared" si="58"/>
        <v>2044</v>
      </c>
      <c r="O738" s="46"/>
      <c r="P738" s="47"/>
      <c r="Q738" s="48"/>
      <c r="R738" s="49">
        <f t="shared" si="60"/>
        <v>1672.3</v>
      </c>
      <c r="S738" s="2">
        <v>1</v>
      </c>
      <c r="T738" s="2"/>
    </row>
    <row r="739" spans="1:20">
      <c r="A739">
        <v>754</v>
      </c>
      <c r="B739" s="16">
        <v>739</v>
      </c>
      <c r="C739" s="16">
        <v>92</v>
      </c>
      <c r="D739" s="16" t="s">
        <v>514</v>
      </c>
      <c r="E739" s="16" t="s">
        <v>47</v>
      </c>
      <c r="F739" s="16" t="s">
        <v>484</v>
      </c>
      <c r="G739" s="16">
        <v>1984</v>
      </c>
      <c r="H739" s="16"/>
      <c r="I739" s="19">
        <v>93.56</v>
      </c>
      <c r="J739" s="16"/>
      <c r="K739" s="16" t="s">
        <v>13</v>
      </c>
      <c r="L739" s="44">
        <f t="shared" si="57"/>
        <v>2014</v>
      </c>
      <c r="M739" s="45"/>
      <c r="N739" s="46">
        <f t="shared" si="58"/>
        <v>2044</v>
      </c>
      <c r="O739" s="46"/>
      <c r="P739" s="47"/>
      <c r="Q739" s="48"/>
      <c r="R739" s="49">
        <f t="shared" si="60"/>
        <v>3274.6</v>
      </c>
      <c r="S739" s="2">
        <v>1</v>
      </c>
      <c r="T739" s="2"/>
    </row>
    <row r="740" spans="1:20">
      <c r="A740">
        <v>758</v>
      </c>
      <c r="B740" s="16">
        <v>743</v>
      </c>
      <c r="C740" s="16">
        <v>92</v>
      </c>
      <c r="D740" s="16" t="s">
        <v>518</v>
      </c>
      <c r="E740" s="16" t="s">
        <v>51</v>
      </c>
      <c r="F740" s="16" t="s">
        <v>67</v>
      </c>
      <c r="G740" s="16">
        <v>1984</v>
      </c>
      <c r="H740" s="16"/>
      <c r="I740" s="19">
        <v>48.86</v>
      </c>
      <c r="J740" s="16"/>
      <c r="K740" s="16" t="s">
        <v>13</v>
      </c>
      <c r="L740" s="44">
        <f t="shared" si="57"/>
        <v>2014</v>
      </c>
      <c r="M740" s="45"/>
      <c r="N740" s="46">
        <f t="shared" si="58"/>
        <v>2044</v>
      </c>
      <c r="O740" s="46"/>
      <c r="P740" s="47"/>
      <c r="Q740" s="48"/>
      <c r="R740" s="49">
        <f t="shared" si="60"/>
        <v>1710.1</v>
      </c>
      <c r="S740" s="2">
        <v>1</v>
      </c>
      <c r="T740" s="2"/>
    </row>
    <row r="741" spans="1:20">
      <c r="A741">
        <v>765</v>
      </c>
      <c r="B741" s="16">
        <v>750</v>
      </c>
      <c r="C741" s="16">
        <v>92</v>
      </c>
      <c r="D741" s="16" t="s">
        <v>526</v>
      </c>
      <c r="E741" s="16" t="s">
        <v>55</v>
      </c>
      <c r="F741" s="16" t="s">
        <v>67</v>
      </c>
      <c r="G741" s="16">
        <v>1984</v>
      </c>
      <c r="H741" s="16"/>
      <c r="I741" s="19">
        <v>53.82</v>
      </c>
      <c r="J741" s="16"/>
      <c r="K741" s="16" t="s">
        <v>13</v>
      </c>
      <c r="L741" s="44">
        <f t="shared" si="57"/>
        <v>2014</v>
      </c>
      <c r="M741" s="45"/>
      <c r="N741" s="46">
        <f t="shared" si="58"/>
        <v>2044</v>
      </c>
      <c r="O741" s="46"/>
      <c r="P741" s="47"/>
      <c r="Q741" s="48"/>
      <c r="R741" s="49">
        <f t="shared" si="60"/>
        <v>1883.7</v>
      </c>
      <c r="S741" s="2">
        <v>1</v>
      </c>
      <c r="T741" s="2"/>
    </row>
    <row r="742" spans="1:20">
      <c r="A742">
        <v>721</v>
      </c>
      <c r="B742" s="16">
        <v>706</v>
      </c>
      <c r="C742" s="16">
        <v>92</v>
      </c>
      <c r="D742" s="16" t="s">
        <v>477</v>
      </c>
      <c r="E742" s="16" t="s">
        <v>28</v>
      </c>
      <c r="F742" s="16" t="s">
        <v>478</v>
      </c>
      <c r="G742" s="16">
        <v>1985</v>
      </c>
      <c r="H742" s="16" t="s">
        <v>3</v>
      </c>
      <c r="I742" s="19">
        <v>209.57</v>
      </c>
      <c r="J742" s="16">
        <v>2</v>
      </c>
      <c r="K742" s="16" t="s">
        <v>10</v>
      </c>
      <c r="L742" s="50">
        <f t="shared" si="57"/>
        <v>2015</v>
      </c>
      <c r="M742" s="45"/>
      <c r="N742" s="46">
        <f t="shared" si="58"/>
        <v>2045</v>
      </c>
      <c r="O742" s="46"/>
      <c r="P742" s="47"/>
      <c r="Q742" s="48">
        <f t="shared" ref="Q742:Q780" si="61">I742*M$6</f>
        <v>3143.5499999999997</v>
      </c>
      <c r="R742" s="49">
        <f t="shared" si="60"/>
        <v>7334.95</v>
      </c>
      <c r="S742" s="2">
        <v>1</v>
      </c>
      <c r="T742" s="2"/>
    </row>
    <row r="743" spans="1:20">
      <c r="A743">
        <v>733</v>
      </c>
      <c r="B743" s="16">
        <v>718</v>
      </c>
      <c r="C743" s="16">
        <v>92</v>
      </c>
      <c r="D743" s="16" t="s">
        <v>493</v>
      </c>
      <c r="E743" s="16" t="s">
        <v>20</v>
      </c>
      <c r="F743" s="16" t="s">
        <v>67</v>
      </c>
      <c r="G743" s="16">
        <v>1985</v>
      </c>
      <c r="H743" s="16"/>
      <c r="I743" s="19">
        <v>44.3</v>
      </c>
      <c r="J743" s="16"/>
      <c r="K743" s="16" t="s">
        <v>13</v>
      </c>
      <c r="L743" s="50">
        <f t="shared" si="57"/>
        <v>2015</v>
      </c>
      <c r="M743" s="45"/>
      <c r="N743" s="46">
        <f t="shared" si="58"/>
        <v>2045</v>
      </c>
      <c r="O743" s="46"/>
      <c r="P743" s="47"/>
      <c r="Q743" s="48">
        <f t="shared" si="61"/>
        <v>664.5</v>
      </c>
      <c r="R743" s="49">
        <f t="shared" si="60"/>
        <v>1550.5</v>
      </c>
      <c r="S743" s="2">
        <v>1</v>
      </c>
      <c r="T743" s="2"/>
    </row>
    <row r="744" spans="1:20">
      <c r="A744">
        <v>746</v>
      </c>
      <c r="B744" s="16">
        <v>731</v>
      </c>
      <c r="C744" s="16">
        <v>92</v>
      </c>
      <c r="D744" s="16" t="s">
        <v>506</v>
      </c>
      <c r="E744" s="16" t="s">
        <v>44</v>
      </c>
      <c r="F744" s="16" t="s">
        <v>67</v>
      </c>
      <c r="G744" s="16">
        <v>1985</v>
      </c>
      <c r="H744" s="16"/>
      <c r="I744" s="19">
        <v>44.3</v>
      </c>
      <c r="J744" s="16"/>
      <c r="K744" s="16" t="s">
        <v>13</v>
      </c>
      <c r="L744" s="50">
        <f t="shared" si="57"/>
        <v>2015</v>
      </c>
      <c r="M744" s="45"/>
      <c r="N744" s="46">
        <f t="shared" si="58"/>
        <v>2045</v>
      </c>
      <c r="O744" s="46"/>
      <c r="P744" s="47"/>
      <c r="Q744" s="48">
        <f t="shared" si="61"/>
        <v>664.5</v>
      </c>
      <c r="R744" s="49">
        <f t="shared" si="60"/>
        <v>1550.5</v>
      </c>
      <c r="S744" s="2">
        <v>1</v>
      </c>
      <c r="T744" s="2"/>
    </row>
    <row r="745" spans="1:20">
      <c r="A745">
        <v>731</v>
      </c>
      <c r="B745" s="16">
        <v>716</v>
      </c>
      <c r="C745" s="16">
        <v>92</v>
      </c>
      <c r="D745" s="16" t="s">
        <v>491</v>
      </c>
      <c r="E745" s="16" t="s">
        <v>28</v>
      </c>
      <c r="F745" s="16" t="s">
        <v>67</v>
      </c>
      <c r="G745" s="16">
        <v>1986</v>
      </c>
      <c r="H745" s="16"/>
      <c r="I745" s="19">
        <v>50.92</v>
      </c>
      <c r="J745" s="16"/>
      <c r="K745" s="16" t="s">
        <v>13</v>
      </c>
      <c r="L745" s="50">
        <f t="shared" si="57"/>
        <v>2016</v>
      </c>
      <c r="M745" s="45"/>
      <c r="N745" s="46">
        <f t="shared" si="58"/>
        <v>2046</v>
      </c>
      <c r="O745" s="46"/>
      <c r="P745" s="47"/>
      <c r="Q745" s="48">
        <f t="shared" si="61"/>
        <v>763.80000000000007</v>
      </c>
      <c r="R745" s="49">
        <f t="shared" si="60"/>
        <v>1782.2</v>
      </c>
      <c r="S745" s="2">
        <v>1</v>
      </c>
      <c r="T745" s="2"/>
    </row>
    <row r="746" spans="1:20">
      <c r="A746">
        <v>736</v>
      </c>
      <c r="B746" s="16">
        <v>721</v>
      </c>
      <c r="C746" s="16">
        <v>92</v>
      </c>
      <c r="D746" s="16" t="s">
        <v>496</v>
      </c>
      <c r="E746" s="16" t="s">
        <v>20</v>
      </c>
      <c r="F746" s="16" t="s">
        <v>67</v>
      </c>
      <c r="G746" s="16">
        <v>1986</v>
      </c>
      <c r="H746" s="16"/>
      <c r="I746" s="19">
        <v>50.51</v>
      </c>
      <c r="J746" s="16"/>
      <c r="K746" s="16" t="s">
        <v>13</v>
      </c>
      <c r="L746" s="50">
        <f t="shared" si="57"/>
        <v>2016</v>
      </c>
      <c r="M746" s="45"/>
      <c r="N746" s="46">
        <f t="shared" si="58"/>
        <v>2046</v>
      </c>
      <c r="O746" s="46"/>
      <c r="P746" s="47"/>
      <c r="Q746" s="48">
        <f t="shared" si="61"/>
        <v>757.65</v>
      </c>
      <c r="R746" s="49">
        <f t="shared" si="60"/>
        <v>1767.85</v>
      </c>
      <c r="S746" s="2">
        <v>1</v>
      </c>
      <c r="T746" s="2"/>
    </row>
    <row r="747" spans="1:20">
      <c r="A747">
        <v>745</v>
      </c>
      <c r="B747" s="16">
        <v>730</v>
      </c>
      <c r="C747" s="16">
        <v>92</v>
      </c>
      <c r="D747" s="16" t="s">
        <v>505</v>
      </c>
      <c r="E747" s="16" t="s">
        <v>44</v>
      </c>
      <c r="F747" s="16" t="s">
        <v>67</v>
      </c>
      <c r="G747" s="16">
        <v>1986</v>
      </c>
      <c r="H747" s="16"/>
      <c r="I747" s="19">
        <v>46.37</v>
      </c>
      <c r="J747" s="16"/>
      <c r="K747" s="16" t="s">
        <v>13</v>
      </c>
      <c r="L747" s="50">
        <f t="shared" si="57"/>
        <v>2016</v>
      </c>
      <c r="M747" s="45"/>
      <c r="N747" s="46">
        <f t="shared" si="58"/>
        <v>2046</v>
      </c>
      <c r="O747" s="46"/>
      <c r="P747" s="47"/>
      <c r="Q747" s="48">
        <f t="shared" si="61"/>
        <v>695.55</v>
      </c>
      <c r="R747" s="49">
        <f t="shared" si="60"/>
        <v>1622.9499999999998</v>
      </c>
      <c r="S747" s="2">
        <v>1</v>
      </c>
      <c r="T747" s="2"/>
    </row>
    <row r="748" spans="1:20">
      <c r="A748">
        <v>756</v>
      </c>
      <c r="B748" s="16">
        <v>741</v>
      </c>
      <c r="C748" s="16">
        <v>92</v>
      </c>
      <c r="D748" s="16" t="s">
        <v>515</v>
      </c>
      <c r="E748" s="16" t="s">
        <v>47</v>
      </c>
      <c r="F748" s="16" t="s">
        <v>516</v>
      </c>
      <c r="G748" s="16">
        <v>1986</v>
      </c>
      <c r="H748" s="16"/>
      <c r="I748" s="19">
        <v>23.18</v>
      </c>
      <c r="J748" s="16"/>
      <c r="K748" s="16" t="s">
        <v>13</v>
      </c>
      <c r="L748" s="50">
        <f t="shared" si="57"/>
        <v>2016</v>
      </c>
      <c r="M748" s="45"/>
      <c r="N748" s="46">
        <f t="shared" si="58"/>
        <v>2046</v>
      </c>
      <c r="O748" s="46"/>
      <c r="P748" s="47"/>
      <c r="Q748" s="48">
        <f t="shared" si="61"/>
        <v>347.7</v>
      </c>
      <c r="R748" s="49">
        <f t="shared" si="60"/>
        <v>811.3</v>
      </c>
      <c r="S748" s="2">
        <v>1</v>
      </c>
      <c r="T748" s="2"/>
    </row>
    <row r="749" spans="1:20">
      <c r="A749">
        <v>769</v>
      </c>
      <c r="B749" s="16">
        <v>754</v>
      </c>
      <c r="C749" s="16">
        <v>92</v>
      </c>
      <c r="D749" s="16" t="s">
        <v>530</v>
      </c>
      <c r="E749" s="16" t="s">
        <v>55</v>
      </c>
      <c r="F749" s="16" t="s">
        <v>67</v>
      </c>
      <c r="G749" s="16">
        <v>1986</v>
      </c>
      <c r="H749" s="16"/>
      <c r="I749" s="19">
        <v>46.37</v>
      </c>
      <c r="J749" s="16"/>
      <c r="K749" s="16" t="s">
        <v>13</v>
      </c>
      <c r="L749" s="50">
        <f t="shared" si="57"/>
        <v>2016</v>
      </c>
      <c r="M749" s="45"/>
      <c r="N749" s="46">
        <f t="shared" si="58"/>
        <v>2046</v>
      </c>
      <c r="O749" s="46"/>
      <c r="P749" s="47"/>
      <c r="Q749" s="48">
        <f t="shared" si="61"/>
        <v>695.55</v>
      </c>
      <c r="R749" s="49">
        <f t="shared" si="60"/>
        <v>1622.9499999999998</v>
      </c>
      <c r="S749" s="2">
        <v>1</v>
      </c>
      <c r="T749" s="2"/>
    </row>
    <row r="750" spans="1:20">
      <c r="A750">
        <v>770</v>
      </c>
      <c r="B750" s="16">
        <v>755</v>
      </c>
      <c r="C750" s="16">
        <v>92</v>
      </c>
      <c r="D750" s="16" t="s">
        <v>531</v>
      </c>
      <c r="E750" s="16" t="s">
        <v>55</v>
      </c>
      <c r="F750" s="16" t="s">
        <v>67</v>
      </c>
      <c r="G750" s="16">
        <v>1986</v>
      </c>
      <c r="H750" s="16"/>
      <c r="I750" s="19">
        <v>48.02</v>
      </c>
      <c r="J750" s="16">
        <v>1</v>
      </c>
      <c r="K750" s="16" t="s">
        <v>13</v>
      </c>
      <c r="L750" s="50">
        <f t="shared" si="57"/>
        <v>2016</v>
      </c>
      <c r="M750" s="45"/>
      <c r="N750" s="46">
        <f t="shared" si="58"/>
        <v>2046</v>
      </c>
      <c r="O750" s="46"/>
      <c r="P750" s="47"/>
      <c r="Q750" s="48">
        <f t="shared" si="61"/>
        <v>720.30000000000007</v>
      </c>
      <c r="R750" s="49">
        <f t="shared" si="60"/>
        <v>1680.7</v>
      </c>
      <c r="S750" s="2">
        <v>1</v>
      </c>
      <c r="T750" s="2"/>
    </row>
    <row r="751" spans="1:20">
      <c r="A751">
        <v>735</v>
      </c>
      <c r="B751" s="16">
        <v>720</v>
      </c>
      <c r="C751" s="16">
        <v>92</v>
      </c>
      <c r="D751" s="16" t="s">
        <v>495</v>
      </c>
      <c r="E751" s="16" t="s">
        <v>20</v>
      </c>
      <c r="F751" s="16" t="s">
        <v>67</v>
      </c>
      <c r="G751" s="16">
        <v>1987</v>
      </c>
      <c r="H751" s="16"/>
      <c r="I751" s="19">
        <v>48.02</v>
      </c>
      <c r="J751" s="16"/>
      <c r="K751" s="16" t="s">
        <v>13</v>
      </c>
      <c r="L751" s="50">
        <f t="shared" si="57"/>
        <v>2017</v>
      </c>
      <c r="M751" s="45"/>
      <c r="N751" s="46">
        <f t="shared" si="58"/>
        <v>2047</v>
      </c>
      <c r="O751" s="46"/>
      <c r="P751" s="47"/>
      <c r="Q751" s="48">
        <f t="shared" si="61"/>
        <v>720.30000000000007</v>
      </c>
      <c r="R751" s="49">
        <f t="shared" si="60"/>
        <v>1680.7</v>
      </c>
      <c r="S751" s="2">
        <v>1</v>
      </c>
      <c r="T751" s="2"/>
    </row>
    <row r="752" spans="1:20">
      <c r="A752">
        <v>760</v>
      </c>
      <c r="B752" s="16">
        <v>745</v>
      </c>
      <c r="C752" s="16">
        <v>92</v>
      </c>
      <c r="D752" s="16" t="s">
        <v>520</v>
      </c>
      <c r="E752" s="16" t="s">
        <v>51</v>
      </c>
      <c r="F752" s="16" t="s">
        <v>521</v>
      </c>
      <c r="G752" s="16">
        <v>1987</v>
      </c>
      <c r="H752" s="16"/>
      <c r="I752" s="19">
        <v>80.73</v>
      </c>
      <c r="J752" s="16"/>
      <c r="K752" s="16" t="s">
        <v>10</v>
      </c>
      <c r="L752" s="50">
        <f t="shared" si="57"/>
        <v>2017</v>
      </c>
      <c r="M752" s="45"/>
      <c r="N752" s="46">
        <f t="shared" si="58"/>
        <v>2047</v>
      </c>
      <c r="O752" s="46"/>
      <c r="P752" s="47"/>
      <c r="Q752" s="48">
        <f t="shared" si="61"/>
        <v>1210.95</v>
      </c>
      <c r="R752" s="49">
        <f t="shared" si="60"/>
        <v>2825.55</v>
      </c>
      <c r="S752" s="2">
        <v>1</v>
      </c>
      <c r="T752" s="2"/>
    </row>
    <row r="753" spans="1:38">
      <c r="A753">
        <v>764</v>
      </c>
      <c r="B753" s="16">
        <v>749</v>
      </c>
      <c r="C753" s="16">
        <v>92</v>
      </c>
      <c r="D753" s="16" t="s">
        <v>525</v>
      </c>
      <c r="E753" s="16" t="s">
        <v>64</v>
      </c>
      <c r="F753" s="16" t="s">
        <v>67</v>
      </c>
      <c r="G753" s="16">
        <v>1987</v>
      </c>
      <c r="H753" s="16"/>
      <c r="I753" s="19">
        <v>46.74</v>
      </c>
      <c r="J753" s="16"/>
      <c r="K753" s="16" t="s">
        <v>13</v>
      </c>
      <c r="L753" s="50">
        <f t="shared" si="57"/>
        <v>2017</v>
      </c>
      <c r="M753" s="45"/>
      <c r="N753" s="46">
        <f t="shared" si="58"/>
        <v>2047</v>
      </c>
      <c r="O753" s="46"/>
      <c r="P753" s="47"/>
      <c r="Q753" s="48">
        <f t="shared" si="61"/>
        <v>701.1</v>
      </c>
      <c r="R753" s="49">
        <f t="shared" si="60"/>
        <v>1635.9</v>
      </c>
      <c r="S753" s="2">
        <v>1</v>
      </c>
      <c r="T753" s="2"/>
    </row>
    <row r="754" spans="1:38">
      <c r="A754">
        <v>726</v>
      </c>
      <c r="B754" s="16">
        <v>711</v>
      </c>
      <c r="C754" s="16">
        <v>92</v>
      </c>
      <c r="D754" s="16" t="s">
        <v>485</v>
      </c>
      <c r="E754" s="16" t="s">
        <v>47</v>
      </c>
      <c r="F754" s="16" t="s">
        <v>482</v>
      </c>
      <c r="G754" s="16">
        <v>1988</v>
      </c>
      <c r="H754" s="16" t="s">
        <v>3</v>
      </c>
      <c r="I754" s="19">
        <v>116.89</v>
      </c>
      <c r="J754" s="16">
        <v>2</v>
      </c>
      <c r="K754" s="16" t="s">
        <v>10</v>
      </c>
      <c r="L754" s="50">
        <f t="shared" si="57"/>
        <v>2018</v>
      </c>
      <c r="M754" s="45"/>
      <c r="N754" s="46">
        <f t="shared" si="58"/>
        <v>2048</v>
      </c>
      <c r="O754" s="46"/>
      <c r="P754" s="47"/>
      <c r="Q754" s="48">
        <f t="shared" si="61"/>
        <v>1753.35</v>
      </c>
      <c r="R754" s="49">
        <f t="shared" si="60"/>
        <v>4091.15</v>
      </c>
      <c r="S754" s="2">
        <v>1</v>
      </c>
      <c r="T754" s="2"/>
    </row>
    <row r="755" spans="1:38">
      <c r="A755">
        <v>750</v>
      </c>
      <c r="B755" s="16">
        <v>735</v>
      </c>
      <c r="C755" s="16">
        <v>92</v>
      </c>
      <c r="D755" s="16" t="s">
        <v>510</v>
      </c>
      <c r="E755" s="16" t="s">
        <v>44</v>
      </c>
      <c r="F755" s="16" t="s">
        <v>67</v>
      </c>
      <c r="G755" s="16">
        <v>1988</v>
      </c>
      <c r="H755" s="16"/>
      <c r="I755" s="19">
        <v>45.95</v>
      </c>
      <c r="J755" s="16"/>
      <c r="K755" s="16" t="s">
        <v>13</v>
      </c>
      <c r="L755" s="50">
        <f t="shared" si="57"/>
        <v>2018</v>
      </c>
      <c r="M755" s="45"/>
      <c r="N755" s="46">
        <f t="shared" si="58"/>
        <v>2048</v>
      </c>
      <c r="O755" s="46"/>
      <c r="P755" s="47"/>
      <c r="Q755" s="48">
        <f t="shared" si="61"/>
        <v>689.25</v>
      </c>
      <c r="R755" s="49">
        <f t="shared" si="60"/>
        <v>1608.25</v>
      </c>
      <c r="S755" s="2">
        <v>1</v>
      </c>
      <c r="T755" s="2"/>
    </row>
    <row r="756" spans="1:38">
      <c r="A756">
        <v>761</v>
      </c>
      <c r="B756" s="16">
        <v>746</v>
      </c>
      <c r="C756" s="16">
        <v>92</v>
      </c>
      <c r="D756" s="16" t="s">
        <v>522</v>
      </c>
      <c r="E756" s="16" t="s">
        <v>51</v>
      </c>
      <c r="F756" s="16" t="s">
        <v>67</v>
      </c>
      <c r="G756" s="16">
        <v>1988</v>
      </c>
      <c r="H756" s="16"/>
      <c r="I756" s="19">
        <v>46.37</v>
      </c>
      <c r="J756" s="16"/>
      <c r="K756" s="16" t="s">
        <v>13</v>
      </c>
      <c r="L756" s="50">
        <f t="shared" si="57"/>
        <v>2018</v>
      </c>
      <c r="M756" s="45"/>
      <c r="N756" s="46">
        <f t="shared" si="58"/>
        <v>2048</v>
      </c>
      <c r="O756" s="46"/>
      <c r="P756" s="47"/>
      <c r="Q756" s="48">
        <f t="shared" si="61"/>
        <v>695.55</v>
      </c>
      <c r="R756" s="49">
        <f t="shared" si="60"/>
        <v>1622.9499999999998</v>
      </c>
      <c r="S756" s="2">
        <v>1</v>
      </c>
      <c r="T756" s="2"/>
    </row>
    <row r="757" spans="1:38">
      <c r="A757">
        <v>762</v>
      </c>
      <c r="B757" s="16">
        <v>747</v>
      </c>
      <c r="C757" s="16">
        <v>92</v>
      </c>
      <c r="D757" s="16" t="s">
        <v>523</v>
      </c>
      <c r="E757" s="16" t="s">
        <v>64</v>
      </c>
      <c r="F757" s="16" t="s">
        <v>67</v>
      </c>
      <c r="G757" s="16">
        <v>1988</v>
      </c>
      <c r="H757" s="16"/>
      <c r="I757" s="19">
        <v>46.37</v>
      </c>
      <c r="J757" s="16"/>
      <c r="K757" s="16" t="s">
        <v>13</v>
      </c>
      <c r="L757" s="50">
        <f t="shared" si="57"/>
        <v>2018</v>
      </c>
      <c r="M757" s="45"/>
      <c r="N757" s="46">
        <f t="shared" si="58"/>
        <v>2048</v>
      </c>
      <c r="O757" s="46"/>
      <c r="P757" s="47"/>
      <c r="Q757" s="48">
        <f t="shared" si="61"/>
        <v>695.55</v>
      </c>
      <c r="R757" s="49">
        <f t="shared" si="60"/>
        <v>1622.9499999999998</v>
      </c>
      <c r="S757" s="2">
        <v>1</v>
      </c>
      <c r="T757" s="2"/>
    </row>
    <row r="758" spans="1:38">
      <c r="A758">
        <v>724</v>
      </c>
      <c r="B758" s="16">
        <v>709</v>
      </c>
      <c r="C758" s="16">
        <v>92</v>
      </c>
      <c r="D758" s="16" t="s">
        <v>481</v>
      </c>
      <c r="E758" s="16" t="s">
        <v>100</v>
      </c>
      <c r="F758" s="16" t="s">
        <v>482</v>
      </c>
      <c r="G758" s="16">
        <v>1989</v>
      </c>
      <c r="H758" s="16" t="s">
        <v>3</v>
      </c>
      <c r="I758" s="19">
        <v>137.75</v>
      </c>
      <c r="J758" s="16">
        <v>2</v>
      </c>
      <c r="K758" s="16" t="s">
        <v>10</v>
      </c>
      <c r="L758" s="50">
        <f t="shared" si="57"/>
        <v>2019</v>
      </c>
      <c r="M758" s="45"/>
      <c r="N758" s="46">
        <f t="shared" si="58"/>
        <v>2049</v>
      </c>
      <c r="O758" s="46"/>
      <c r="P758" s="47"/>
      <c r="Q758" s="48">
        <f t="shared" si="61"/>
        <v>2066.25</v>
      </c>
      <c r="R758" s="49">
        <f t="shared" si="60"/>
        <v>4821.25</v>
      </c>
      <c r="S758" s="2">
        <v>1</v>
      </c>
      <c r="T758" s="2"/>
    </row>
    <row r="759" spans="1:38">
      <c r="A759">
        <v>734</v>
      </c>
      <c r="B759" s="16">
        <v>719</v>
      </c>
      <c r="C759" s="16">
        <v>92</v>
      </c>
      <c r="D759" s="16" t="s">
        <v>494</v>
      </c>
      <c r="E759" s="16" t="s">
        <v>20</v>
      </c>
      <c r="F759" s="16" t="s">
        <v>484</v>
      </c>
      <c r="G759" s="16">
        <v>1989</v>
      </c>
      <c r="H759" s="16"/>
      <c r="I759" s="19">
        <v>84.46</v>
      </c>
      <c r="J759" s="16"/>
      <c r="K759" s="16" t="s">
        <v>13</v>
      </c>
      <c r="L759" s="50">
        <f t="shared" si="57"/>
        <v>2019</v>
      </c>
      <c r="M759" s="45"/>
      <c r="N759" s="46">
        <f t="shared" si="58"/>
        <v>2049</v>
      </c>
      <c r="O759" s="46"/>
      <c r="P759" s="47"/>
      <c r="Q759" s="48">
        <f t="shared" si="61"/>
        <v>1266.8999999999999</v>
      </c>
      <c r="R759" s="49">
        <f t="shared" si="60"/>
        <v>2956.1</v>
      </c>
      <c r="S759" s="2">
        <v>1</v>
      </c>
      <c r="T759" s="2"/>
    </row>
    <row r="760" spans="1:38">
      <c r="A760">
        <v>742</v>
      </c>
      <c r="B760" s="16">
        <v>727</v>
      </c>
      <c r="C760" s="16">
        <v>92</v>
      </c>
      <c r="D760" s="16" t="s">
        <v>502</v>
      </c>
      <c r="E760" s="16" t="s">
        <v>31</v>
      </c>
      <c r="F760" s="16" t="s">
        <v>67</v>
      </c>
      <c r="G760" s="16">
        <v>1989</v>
      </c>
      <c r="H760" s="16"/>
      <c r="I760" s="19">
        <v>93.57</v>
      </c>
      <c r="J760" s="16"/>
      <c r="K760" s="16" t="s">
        <v>13</v>
      </c>
      <c r="L760" s="50">
        <f t="shared" si="57"/>
        <v>2019</v>
      </c>
      <c r="M760" s="45"/>
      <c r="N760" s="46">
        <f t="shared" si="58"/>
        <v>2049</v>
      </c>
      <c r="O760" s="46"/>
      <c r="P760" s="47"/>
      <c r="Q760" s="48">
        <f t="shared" si="61"/>
        <v>1403.55</v>
      </c>
      <c r="R760" s="49">
        <f t="shared" si="60"/>
        <v>3274.95</v>
      </c>
      <c r="S760" s="2">
        <v>1</v>
      </c>
      <c r="T760" s="2"/>
    </row>
    <row r="761" spans="1:38">
      <c r="A761">
        <v>748</v>
      </c>
      <c r="B761" s="16">
        <v>733</v>
      </c>
      <c r="C761" s="16">
        <v>92</v>
      </c>
      <c r="D761" s="16" t="s">
        <v>508</v>
      </c>
      <c r="E761" s="16" t="s">
        <v>44</v>
      </c>
      <c r="F761" s="16" t="s">
        <v>67</v>
      </c>
      <c r="G761" s="16">
        <v>1989</v>
      </c>
      <c r="H761" s="16"/>
      <c r="I761" s="19">
        <v>89.44</v>
      </c>
      <c r="J761" s="16"/>
      <c r="K761" s="16" t="s">
        <v>13</v>
      </c>
      <c r="L761" s="50">
        <f t="shared" si="57"/>
        <v>2019</v>
      </c>
      <c r="M761" s="45"/>
      <c r="N761" s="46">
        <f t="shared" si="58"/>
        <v>2049</v>
      </c>
      <c r="O761" s="46"/>
      <c r="P761" s="47"/>
      <c r="Q761" s="48">
        <f t="shared" si="61"/>
        <v>1341.6</v>
      </c>
      <c r="R761" s="49">
        <f t="shared" si="60"/>
        <v>3130.4</v>
      </c>
      <c r="S761" s="2">
        <v>1</v>
      </c>
      <c r="T761" s="2"/>
    </row>
    <row r="762" spans="1:38" s="3" customFormat="1">
      <c r="A762">
        <v>740</v>
      </c>
      <c r="B762" s="16">
        <v>725</v>
      </c>
      <c r="C762" s="16">
        <v>92</v>
      </c>
      <c r="D762" s="16" t="s">
        <v>500</v>
      </c>
      <c r="E762" s="16" t="s">
        <v>31</v>
      </c>
      <c r="F762" s="16" t="s">
        <v>67</v>
      </c>
      <c r="G762" s="16">
        <v>1990</v>
      </c>
      <c r="H762" s="16"/>
      <c r="I762" s="19">
        <v>52.92</v>
      </c>
      <c r="J762" s="16"/>
      <c r="K762" s="16" t="s">
        <v>10</v>
      </c>
      <c r="L762" s="50">
        <f t="shared" si="57"/>
        <v>2020</v>
      </c>
      <c r="M762" s="45"/>
      <c r="N762" s="46">
        <f t="shared" si="58"/>
        <v>2050</v>
      </c>
      <c r="O762" s="46"/>
      <c r="P762" s="47"/>
      <c r="Q762" s="48">
        <f t="shared" si="61"/>
        <v>793.80000000000007</v>
      </c>
      <c r="R762" s="49">
        <f t="shared" si="60"/>
        <v>1852.2</v>
      </c>
      <c r="S762" s="2">
        <v>1</v>
      </c>
      <c r="T762" s="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1:38">
      <c r="A763">
        <v>744</v>
      </c>
      <c r="B763" s="16">
        <v>729</v>
      </c>
      <c r="C763" s="16">
        <v>92</v>
      </c>
      <c r="D763" s="16" t="s">
        <v>504</v>
      </c>
      <c r="E763" s="16" t="s">
        <v>44</v>
      </c>
      <c r="F763" s="16" t="s">
        <v>67</v>
      </c>
      <c r="G763" s="16">
        <v>1990</v>
      </c>
      <c r="H763" s="16"/>
      <c r="I763" s="19">
        <v>80.400000000000006</v>
      </c>
      <c r="J763" s="16"/>
      <c r="K763" s="16" t="s">
        <v>13</v>
      </c>
      <c r="L763" s="50">
        <f t="shared" si="57"/>
        <v>2020</v>
      </c>
      <c r="M763" s="45"/>
      <c r="N763" s="46">
        <f t="shared" si="58"/>
        <v>2050</v>
      </c>
      <c r="O763" s="46"/>
      <c r="P763" s="47"/>
      <c r="Q763" s="48">
        <f t="shared" si="61"/>
        <v>1206</v>
      </c>
      <c r="R763" s="49">
        <f t="shared" si="60"/>
        <v>2814</v>
      </c>
      <c r="S763" s="2">
        <v>1</v>
      </c>
      <c r="T763" s="2"/>
    </row>
    <row r="764" spans="1:38">
      <c r="A764">
        <v>730</v>
      </c>
      <c r="B764" s="16">
        <v>715</v>
      </c>
      <c r="C764" s="16">
        <v>92</v>
      </c>
      <c r="D764" s="16" t="s">
        <v>490</v>
      </c>
      <c r="E764" s="16" t="s">
        <v>28</v>
      </c>
      <c r="F764" s="16" t="s">
        <v>67</v>
      </c>
      <c r="G764" s="16">
        <v>1991</v>
      </c>
      <c r="H764" s="16"/>
      <c r="I764" s="19">
        <v>66.239999999999995</v>
      </c>
      <c r="J764" s="16"/>
      <c r="K764" s="16" t="s">
        <v>13</v>
      </c>
      <c r="L764" s="50">
        <f t="shared" si="57"/>
        <v>2021</v>
      </c>
      <c r="M764" s="45"/>
      <c r="N764" s="46">
        <f t="shared" si="58"/>
        <v>2051</v>
      </c>
      <c r="O764" s="46"/>
      <c r="P764" s="47"/>
      <c r="Q764" s="48">
        <f t="shared" si="61"/>
        <v>993.59999999999991</v>
      </c>
      <c r="R764" s="49">
        <f t="shared" si="60"/>
        <v>2318.3999999999996</v>
      </c>
      <c r="S764" s="2">
        <v>1</v>
      </c>
      <c r="T764" s="2"/>
    </row>
    <row r="765" spans="1:38">
      <c r="A765">
        <v>757</v>
      </c>
      <c r="B765" s="16">
        <v>742</v>
      </c>
      <c r="C765" s="16">
        <v>92</v>
      </c>
      <c r="D765" s="16" t="s">
        <v>517</v>
      </c>
      <c r="E765" s="16" t="s">
        <v>51</v>
      </c>
      <c r="F765" s="16" t="s">
        <v>67</v>
      </c>
      <c r="G765" s="16">
        <v>1991</v>
      </c>
      <c r="H765" s="16"/>
      <c r="I765" s="19">
        <v>60.48</v>
      </c>
      <c r="J765" s="16"/>
      <c r="K765" s="16" t="s">
        <v>10</v>
      </c>
      <c r="L765" s="50">
        <f t="shared" si="57"/>
        <v>2021</v>
      </c>
      <c r="M765" s="45"/>
      <c r="N765" s="46">
        <f t="shared" si="58"/>
        <v>2051</v>
      </c>
      <c r="O765" s="46"/>
      <c r="P765" s="47"/>
      <c r="Q765" s="48">
        <f t="shared" si="61"/>
        <v>907.19999999999993</v>
      </c>
      <c r="R765" s="49">
        <f t="shared" si="60"/>
        <v>2116.7999999999997</v>
      </c>
      <c r="S765" s="2">
        <v>1</v>
      </c>
      <c r="T765" s="2"/>
    </row>
    <row r="766" spans="1:38">
      <c r="A766">
        <v>766</v>
      </c>
      <c r="B766" s="16">
        <v>751</v>
      </c>
      <c r="C766" s="16">
        <v>92</v>
      </c>
      <c r="D766" s="16" t="s">
        <v>527</v>
      </c>
      <c r="E766" s="16" t="s">
        <v>55</v>
      </c>
      <c r="F766" s="16" t="s">
        <v>67</v>
      </c>
      <c r="G766" s="16">
        <v>1992</v>
      </c>
      <c r="H766" s="16"/>
      <c r="I766" s="19">
        <v>80.38</v>
      </c>
      <c r="J766" s="16"/>
      <c r="K766" s="16" t="s">
        <v>13</v>
      </c>
      <c r="L766" s="50">
        <f t="shared" si="57"/>
        <v>2022</v>
      </c>
      <c r="M766" s="45"/>
      <c r="N766" s="46">
        <f t="shared" si="58"/>
        <v>2052</v>
      </c>
      <c r="O766" s="46"/>
      <c r="P766" s="47"/>
      <c r="Q766" s="48">
        <f t="shared" si="61"/>
        <v>1205.6999999999998</v>
      </c>
      <c r="R766" s="49">
        <f t="shared" si="60"/>
        <v>2813.2999999999997</v>
      </c>
      <c r="S766" s="2">
        <v>1</v>
      </c>
      <c r="T766" s="2"/>
    </row>
    <row r="767" spans="1:38">
      <c r="A767">
        <v>768</v>
      </c>
      <c r="B767" s="16">
        <v>753</v>
      </c>
      <c r="C767" s="16">
        <v>92</v>
      </c>
      <c r="D767" s="16" t="s">
        <v>529</v>
      </c>
      <c r="E767" s="16" t="s">
        <v>55</v>
      </c>
      <c r="F767" s="16" t="s">
        <v>67</v>
      </c>
      <c r="G767" s="16">
        <v>1993</v>
      </c>
      <c r="H767" s="16"/>
      <c r="I767" s="19">
        <v>62.1</v>
      </c>
      <c r="J767" s="16"/>
      <c r="K767" s="16" t="s">
        <v>13</v>
      </c>
      <c r="L767" s="50">
        <f t="shared" si="57"/>
        <v>2023</v>
      </c>
      <c r="M767" s="45"/>
      <c r="N767" s="46">
        <f t="shared" si="58"/>
        <v>2053</v>
      </c>
      <c r="O767" s="46"/>
      <c r="P767" s="47"/>
      <c r="Q767" s="48">
        <f t="shared" si="61"/>
        <v>931.5</v>
      </c>
      <c r="R767" s="49">
        <f t="shared" si="60"/>
        <v>2173.5</v>
      </c>
      <c r="S767" s="2">
        <v>1</v>
      </c>
      <c r="T767" s="2"/>
    </row>
    <row r="768" spans="1:38">
      <c r="A768">
        <v>743</v>
      </c>
      <c r="B768" s="16">
        <v>728</v>
      </c>
      <c r="C768" s="16">
        <v>92</v>
      </c>
      <c r="D768" s="16" t="s">
        <v>503</v>
      </c>
      <c r="E768" s="16" t="s">
        <v>31</v>
      </c>
      <c r="F768" s="16" t="s">
        <v>67</v>
      </c>
      <c r="G768" s="16">
        <v>1996</v>
      </c>
      <c r="H768" s="16"/>
      <c r="I768" s="19">
        <v>72.78</v>
      </c>
      <c r="J768" s="16"/>
      <c r="K768" s="16" t="s">
        <v>10</v>
      </c>
      <c r="L768" s="50">
        <f t="shared" si="57"/>
        <v>2026</v>
      </c>
      <c r="M768" s="45"/>
      <c r="N768" s="51">
        <f t="shared" si="58"/>
        <v>2056</v>
      </c>
      <c r="O768" s="46"/>
      <c r="P768" s="47"/>
      <c r="Q768" s="48">
        <f t="shared" si="61"/>
        <v>1091.7</v>
      </c>
      <c r="R768" s="49"/>
      <c r="S768" s="2">
        <v>1</v>
      </c>
      <c r="T768" s="2"/>
    </row>
    <row r="769" spans="1:37">
      <c r="A769">
        <v>753</v>
      </c>
      <c r="B769" s="16">
        <v>738</v>
      </c>
      <c r="C769" s="16">
        <v>92</v>
      </c>
      <c r="D769" s="16" t="s">
        <v>513</v>
      </c>
      <c r="E769" s="16" t="s">
        <v>47</v>
      </c>
      <c r="F769" s="16" t="s">
        <v>67</v>
      </c>
      <c r="G769" s="16">
        <v>1996</v>
      </c>
      <c r="H769" s="16"/>
      <c r="I769" s="19">
        <v>83.72</v>
      </c>
      <c r="J769" s="16"/>
      <c r="K769" s="16" t="s">
        <v>13</v>
      </c>
      <c r="L769" s="50">
        <f t="shared" si="57"/>
        <v>2026</v>
      </c>
      <c r="M769" s="45"/>
      <c r="N769" s="51">
        <f t="shared" si="58"/>
        <v>2056</v>
      </c>
      <c r="O769" s="46"/>
      <c r="P769" s="47"/>
      <c r="Q769" s="48">
        <f t="shared" si="61"/>
        <v>1255.8</v>
      </c>
      <c r="R769" s="54"/>
      <c r="S769" s="2">
        <v>1</v>
      </c>
      <c r="T769" s="4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7">
      <c r="A770">
        <v>737</v>
      </c>
      <c r="B770" s="16">
        <v>722</v>
      </c>
      <c r="C770" s="16">
        <v>92</v>
      </c>
      <c r="D770" s="16" t="s">
        <v>497</v>
      </c>
      <c r="E770" s="16" t="s">
        <v>100</v>
      </c>
      <c r="F770" s="16" t="s">
        <v>67</v>
      </c>
      <c r="G770" s="16">
        <v>1997</v>
      </c>
      <c r="H770" s="16"/>
      <c r="I770" s="19">
        <v>73.709999999999994</v>
      </c>
      <c r="J770" s="16"/>
      <c r="K770" s="16" t="s">
        <v>10</v>
      </c>
      <c r="L770" s="50">
        <f t="shared" si="57"/>
        <v>2027</v>
      </c>
      <c r="M770" s="45"/>
      <c r="N770" s="51">
        <f t="shared" si="58"/>
        <v>2057</v>
      </c>
      <c r="O770" s="46"/>
      <c r="P770" s="47"/>
      <c r="Q770" s="48">
        <f t="shared" si="61"/>
        <v>1105.6499999999999</v>
      </c>
      <c r="R770" s="49"/>
      <c r="S770" s="2">
        <v>1</v>
      </c>
      <c r="T770" s="2"/>
    </row>
    <row r="771" spans="1:37">
      <c r="A771">
        <v>763</v>
      </c>
      <c r="B771" s="16">
        <v>748</v>
      </c>
      <c r="C771" s="16">
        <v>92</v>
      </c>
      <c r="D771" s="16" t="s">
        <v>524</v>
      </c>
      <c r="E771" s="16" t="s">
        <v>64</v>
      </c>
      <c r="F771" s="16" t="s">
        <v>67</v>
      </c>
      <c r="G771" s="16">
        <v>1998</v>
      </c>
      <c r="H771" s="16"/>
      <c r="I771" s="19">
        <v>75.92</v>
      </c>
      <c r="J771" s="16"/>
      <c r="K771" s="16" t="s">
        <v>10</v>
      </c>
      <c r="L771" s="50">
        <f t="shared" si="57"/>
        <v>2028</v>
      </c>
      <c r="M771" s="45"/>
      <c r="N771" s="51">
        <f t="shared" si="58"/>
        <v>2058</v>
      </c>
      <c r="O771" s="46"/>
      <c r="P771" s="47"/>
      <c r="Q771" s="48">
        <f t="shared" si="61"/>
        <v>1138.8</v>
      </c>
      <c r="R771" s="49"/>
      <c r="S771" s="2">
        <v>1</v>
      </c>
      <c r="T771" s="2"/>
      <c r="AI771" s="3"/>
      <c r="AJ771" s="3"/>
      <c r="AK771" s="3"/>
    </row>
    <row r="772" spans="1:37">
      <c r="A772">
        <v>723</v>
      </c>
      <c r="B772" s="16">
        <v>708</v>
      </c>
      <c r="C772" s="16">
        <v>92</v>
      </c>
      <c r="D772" s="16" t="s">
        <v>480</v>
      </c>
      <c r="E772" s="16" t="s">
        <v>28</v>
      </c>
      <c r="F772" s="16" t="s">
        <v>67</v>
      </c>
      <c r="G772" s="16">
        <v>1999</v>
      </c>
      <c r="H772" s="16" t="s">
        <v>3</v>
      </c>
      <c r="I772" s="19">
        <v>100.8</v>
      </c>
      <c r="J772" s="16">
        <v>2</v>
      </c>
      <c r="K772" s="16" t="s">
        <v>10</v>
      </c>
      <c r="L772" s="50">
        <f t="shared" si="57"/>
        <v>2029</v>
      </c>
      <c r="M772" s="45"/>
      <c r="N772" s="51">
        <f t="shared" si="58"/>
        <v>2059</v>
      </c>
      <c r="O772" s="46"/>
      <c r="P772" s="47"/>
      <c r="Q772" s="48">
        <f t="shared" si="61"/>
        <v>1512</v>
      </c>
      <c r="R772" s="49"/>
      <c r="S772" s="2">
        <v>1</v>
      </c>
      <c r="T772" s="2"/>
    </row>
    <row r="773" spans="1:37">
      <c r="A773">
        <v>739</v>
      </c>
      <c r="B773" s="16">
        <v>724</v>
      </c>
      <c r="C773" s="16">
        <v>92</v>
      </c>
      <c r="D773" s="16" t="s">
        <v>499</v>
      </c>
      <c r="E773" s="16" t="s">
        <v>36</v>
      </c>
      <c r="F773" s="16" t="s">
        <v>67</v>
      </c>
      <c r="G773" s="16">
        <v>2000</v>
      </c>
      <c r="H773" s="16"/>
      <c r="I773" s="19">
        <v>75.75</v>
      </c>
      <c r="J773" s="16"/>
      <c r="K773" s="16" t="s">
        <v>10</v>
      </c>
      <c r="L773" s="50">
        <f t="shared" si="57"/>
        <v>2030</v>
      </c>
      <c r="M773" s="45"/>
      <c r="N773" s="51">
        <f t="shared" si="58"/>
        <v>2060</v>
      </c>
      <c r="O773" s="46"/>
      <c r="P773" s="47"/>
      <c r="Q773" s="48">
        <f t="shared" si="61"/>
        <v>1136.25</v>
      </c>
      <c r="R773" s="49"/>
      <c r="S773" s="2">
        <v>1</v>
      </c>
      <c r="T773" s="2"/>
    </row>
    <row r="774" spans="1:37">
      <c r="A774">
        <v>767</v>
      </c>
      <c r="B774" s="16">
        <v>752</v>
      </c>
      <c r="C774" s="16">
        <v>92</v>
      </c>
      <c r="D774" s="16" t="s">
        <v>528</v>
      </c>
      <c r="E774" s="16" t="s">
        <v>55</v>
      </c>
      <c r="F774" s="16" t="s">
        <v>67</v>
      </c>
      <c r="G774" s="16">
        <v>2001</v>
      </c>
      <c r="H774" s="16"/>
      <c r="I774" s="19">
        <v>75.67</v>
      </c>
      <c r="J774" s="16"/>
      <c r="K774" s="16" t="s">
        <v>10</v>
      </c>
      <c r="L774" s="50">
        <f t="shared" si="57"/>
        <v>2031</v>
      </c>
      <c r="M774" s="45"/>
      <c r="N774" s="51">
        <f t="shared" si="58"/>
        <v>2061</v>
      </c>
      <c r="O774" s="46"/>
      <c r="P774" s="47"/>
      <c r="Q774" s="48">
        <f t="shared" si="61"/>
        <v>1135.05</v>
      </c>
      <c r="R774" s="49"/>
      <c r="S774" s="2">
        <v>1</v>
      </c>
      <c r="T774" s="2"/>
      <c r="AI774" s="3"/>
      <c r="AJ774" s="3"/>
      <c r="AK774" s="3"/>
    </row>
    <row r="775" spans="1:37">
      <c r="A775">
        <v>722</v>
      </c>
      <c r="B775" s="16">
        <v>707</v>
      </c>
      <c r="C775" s="16">
        <v>92</v>
      </c>
      <c r="D775" s="16" t="s">
        <v>479</v>
      </c>
      <c r="E775" s="16" t="s">
        <v>20</v>
      </c>
      <c r="F775" s="16" t="s">
        <v>67</v>
      </c>
      <c r="G775" s="16">
        <v>2003</v>
      </c>
      <c r="H775" s="16" t="s">
        <v>3</v>
      </c>
      <c r="I775" s="19">
        <v>176.23</v>
      </c>
      <c r="J775" s="16">
        <v>2</v>
      </c>
      <c r="K775" s="16" t="s">
        <v>10</v>
      </c>
      <c r="L775" s="50">
        <f t="shared" si="57"/>
        <v>2033</v>
      </c>
      <c r="M775" s="45"/>
      <c r="N775" s="51">
        <f t="shared" si="58"/>
        <v>2063</v>
      </c>
      <c r="O775" s="46"/>
      <c r="P775" s="47"/>
      <c r="Q775" s="48">
        <f t="shared" si="61"/>
        <v>2643.45</v>
      </c>
      <c r="R775" s="49"/>
      <c r="S775" s="2">
        <v>1</v>
      </c>
      <c r="T775" s="2"/>
    </row>
    <row r="776" spans="1:37">
      <c r="A776">
        <v>729</v>
      </c>
      <c r="B776" s="16">
        <v>714</v>
      </c>
      <c r="C776" s="16">
        <v>92</v>
      </c>
      <c r="D776" s="16" t="s">
        <v>489</v>
      </c>
      <c r="E776" s="16" t="s">
        <v>1</v>
      </c>
      <c r="F776" s="16" t="s">
        <v>67</v>
      </c>
      <c r="G776" s="16">
        <v>2004</v>
      </c>
      <c r="H776" s="16"/>
      <c r="I776" s="19">
        <v>78</v>
      </c>
      <c r="J776" s="16"/>
      <c r="K776" s="16" t="s">
        <v>10</v>
      </c>
      <c r="L776" s="50">
        <f t="shared" si="57"/>
        <v>2034</v>
      </c>
      <c r="M776" s="45"/>
      <c r="N776" s="51">
        <f t="shared" si="58"/>
        <v>2064</v>
      </c>
      <c r="O776" s="46"/>
      <c r="P776" s="47"/>
      <c r="Q776" s="48">
        <f t="shared" si="61"/>
        <v>1170</v>
      </c>
      <c r="R776" s="49"/>
      <c r="S776" s="2">
        <v>1</v>
      </c>
      <c r="T776" s="2"/>
    </row>
    <row r="777" spans="1:37">
      <c r="A777">
        <v>771</v>
      </c>
      <c r="B777" s="16">
        <v>756</v>
      </c>
      <c r="C777" s="16">
        <v>92</v>
      </c>
      <c r="D777" s="16" t="s">
        <v>532</v>
      </c>
      <c r="E777" s="16" t="s">
        <v>55</v>
      </c>
      <c r="F777" s="16" t="s">
        <v>67</v>
      </c>
      <c r="G777" s="16">
        <v>2005</v>
      </c>
      <c r="H777" s="16"/>
      <c r="I777" s="19">
        <v>87.99</v>
      </c>
      <c r="J777" s="16"/>
      <c r="K777" s="16" t="s">
        <v>10</v>
      </c>
      <c r="L777" s="50">
        <f t="shared" si="57"/>
        <v>2035</v>
      </c>
      <c r="M777" s="45"/>
      <c r="N777" s="51">
        <f t="shared" si="58"/>
        <v>2065</v>
      </c>
      <c r="O777" s="46"/>
      <c r="P777" s="47"/>
      <c r="Q777" s="48">
        <f t="shared" si="61"/>
        <v>1319.85</v>
      </c>
      <c r="R777" s="49"/>
      <c r="S777" s="2">
        <v>1</v>
      </c>
      <c r="T777" s="2"/>
    </row>
    <row r="778" spans="1:37">
      <c r="A778">
        <v>738</v>
      </c>
      <c r="B778" s="16">
        <v>723</v>
      </c>
      <c r="C778" s="16">
        <v>92</v>
      </c>
      <c r="D778" s="16" t="s">
        <v>498</v>
      </c>
      <c r="E778" s="16" t="s">
        <v>40</v>
      </c>
      <c r="F778" s="16" t="s">
        <v>67</v>
      </c>
      <c r="G778" s="16">
        <v>2006</v>
      </c>
      <c r="H778" s="16"/>
      <c r="I778" s="19">
        <v>79.92</v>
      </c>
      <c r="J778" s="16"/>
      <c r="K778" s="16" t="s">
        <v>10</v>
      </c>
      <c r="L778" s="50">
        <f t="shared" si="57"/>
        <v>2036</v>
      </c>
      <c r="M778" s="45"/>
      <c r="N778" s="51">
        <f t="shared" si="58"/>
        <v>2066</v>
      </c>
      <c r="O778" s="46"/>
      <c r="P778" s="47"/>
      <c r="Q778" s="48">
        <f t="shared" si="61"/>
        <v>1198.8</v>
      </c>
      <c r="R778" s="49"/>
      <c r="S778" s="2">
        <v>1</v>
      </c>
      <c r="T778" s="2"/>
    </row>
    <row r="779" spans="1:37">
      <c r="A779">
        <v>751</v>
      </c>
      <c r="B779" s="16">
        <v>736</v>
      </c>
      <c r="C779" s="16">
        <v>92</v>
      </c>
      <c r="D779" s="16" t="s">
        <v>511</v>
      </c>
      <c r="E779" s="16" t="s">
        <v>47</v>
      </c>
      <c r="F779" s="16" t="s">
        <v>67</v>
      </c>
      <c r="G779" s="16">
        <v>2008</v>
      </c>
      <c r="H779" s="16"/>
      <c r="I779" s="19">
        <v>79.92</v>
      </c>
      <c r="J779" s="16"/>
      <c r="K779" s="16" t="s">
        <v>10</v>
      </c>
      <c r="L779" s="50">
        <f t="shared" si="57"/>
        <v>2038</v>
      </c>
      <c r="M779" s="45"/>
      <c r="N779" s="51">
        <f t="shared" si="58"/>
        <v>2068</v>
      </c>
      <c r="O779" s="46"/>
      <c r="P779" s="47"/>
      <c r="Q779" s="48">
        <f t="shared" si="61"/>
        <v>1198.8</v>
      </c>
      <c r="R779" s="49"/>
      <c r="S779" s="2">
        <v>1</v>
      </c>
      <c r="T779" s="2"/>
    </row>
    <row r="780" spans="1:37">
      <c r="A780">
        <v>725</v>
      </c>
      <c r="B780" s="16">
        <v>710</v>
      </c>
      <c r="C780" s="16">
        <v>92</v>
      </c>
      <c r="D780" s="16" t="s">
        <v>483</v>
      </c>
      <c r="E780" s="16" t="s">
        <v>36</v>
      </c>
      <c r="F780" s="16" t="s">
        <v>484</v>
      </c>
      <c r="G780" s="16">
        <v>2009</v>
      </c>
      <c r="H780" s="16" t="s">
        <v>3</v>
      </c>
      <c r="I780" s="19">
        <v>105</v>
      </c>
      <c r="J780" s="16">
        <v>2</v>
      </c>
      <c r="K780" s="16" t="s">
        <v>10</v>
      </c>
      <c r="L780" s="50">
        <f t="shared" si="57"/>
        <v>2039</v>
      </c>
      <c r="M780" s="45"/>
      <c r="N780" s="51">
        <f t="shared" si="58"/>
        <v>2069</v>
      </c>
      <c r="O780" s="46"/>
      <c r="P780" s="47"/>
      <c r="Q780" s="48">
        <f t="shared" si="61"/>
        <v>1575</v>
      </c>
      <c r="R780" s="49"/>
      <c r="S780" s="2">
        <v>1</v>
      </c>
      <c r="T780" s="2"/>
    </row>
    <row r="781" spans="1:37">
      <c r="A781">
        <v>773</v>
      </c>
      <c r="B781" s="16">
        <v>758</v>
      </c>
      <c r="C781" s="16">
        <v>93</v>
      </c>
      <c r="D781" s="16" t="s">
        <v>534</v>
      </c>
      <c r="E781" s="16" t="s">
        <v>47</v>
      </c>
      <c r="F781" s="16" t="s">
        <v>42</v>
      </c>
      <c r="G781" s="16">
        <v>1968</v>
      </c>
      <c r="H781" s="16"/>
      <c r="I781" s="19">
        <v>23.18</v>
      </c>
      <c r="J781" s="16"/>
      <c r="K781" s="16" t="s">
        <v>13</v>
      </c>
      <c r="L781" s="44">
        <f t="shared" si="57"/>
        <v>1998</v>
      </c>
      <c r="M781" s="45"/>
      <c r="N781" s="46">
        <f t="shared" si="58"/>
        <v>2028</v>
      </c>
      <c r="O781" s="46"/>
      <c r="P781" s="47"/>
      <c r="Q781" s="48"/>
      <c r="R781" s="49">
        <f t="shared" ref="R781:R801" si="62">I781*M$12*M$7</f>
        <v>811.3</v>
      </c>
      <c r="S781" s="2">
        <v>1</v>
      </c>
      <c r="T781" s="2"/>
    </row>
    <row r="782" spans="1:37">
      <c r="A782">
        <v>780</v>
      </c>
      <c r="B782" s="16">
        <v>765</v>
      </c>
      <c r="C782" s="16">
        <v>93</v>
      </c>
      <c r="D782" s="16" t="s">
        <v>543</v>
      </c>
      <c r="E782" s="16" t="s">
        <v>100</v>
      </c>
      <c r="F782" s="16" t="s">
        <v>42</v>
      </c>
      <c r="G782" s="16">
        <v>1978</v>
      </c>
      <c r="H782" s="16"/>
      <c r="I782" s="19">
        <v>33.119999999999997</v>
      </c>
      <c r="J782" s="16"/>
      <c r="K782" s="16" t="s">
        <v>13</v>
      </c>
      <c r="L782" s="44">
        <f t="shared" si="57"/>
        <v>2008</v>
      </c>
      <c r="M782" s="45"/>
      <c r="N782" s="46">
        <f t="shared" si="58"/>
        <v>2038</v>
      </c>
      <c r="O782" s="46"/>
      <c r="P782" s="47"/>
      <c r="Q782" s="48"/>
      <c r="R782" s="49">
        <f t="shared" si="62"/>
        <v>1159.1999999999998</v>
      </c>
      <c r="S782" s="2">
        <v>1</v>
      </c>
      <c r="T782" s="2"/>
    </row>
    <row r="783" spans="1:37">
      <c r="A783">
        <v>775</v>
      </c>
      <c r="B783" s="16">
        <v>760</v>
      </c>
      <c r="C783" s="16">
        <v>93</v>
      </c>
      <c r="D783" s="16" t="s">
        <v>537</v>
      </c>
      <c r="E783" s="16" t="s">
        <v>51</v>
      </c>
      <c r="F783" s="16" t="s">
        <v>484</v>
      </c>
      <c r="G783" s="16">
        <v>1980</v>
      </c>
      <c r="H783" s="16" t="s">
        <v>3</v>
      </c>
      <c r="I783" s="19">
        <v>168.56</v>
      </c>
      <c r="J783" s="16">
        <v>2</v>
      </c>
      <c r="K783" s="16" t="s">
        <v>10</v>
      </c>
      <c r="L783" s="44">
        <f t="shared" si="57"/>
        <v>2010</v>
      </c>
      <c r="M783" s="45"/>
      <c r="N783" s="46">
        <f t="shared" si="58"/>
        <v>2040</v>
      </c>
      <c r="O783" s="46"/>
      <c r="P783" s="47"/>
      <c r="Q783" s="48"/>
      <c r="R783" s="49">
        <f t="shared" si="62"/>
        <v>5899.6</v>
      </c>
      <c r="S783" s="2">
        <v>1</v>
      </c>
      <c r="T783" s="2"/>
    </row>
    <row r="784" spans="1:37">
      <c r="A784">
        <v>778</v>
      </c>
      <c r="B784" s="16">
        <v>763</v>
      </c>
      <c r="C784" s="16">
        <v>93</v>
      </c>
      <c r="D784" s="16" t="s">
        <v>541</v>
      </c>
      <c r="E784" s="16" t="s">
        <v>44</v>
      </c>
      <c r="F784" s="16" t="s">
        <v>42</v>
      </c>
      <c r="G784" s="16">
        <v>1981</v>
      </c>
      <c r="H784" s="16"/>
      <c r="I784" s="19">
        <v>33.119999999999997</v>
      </c>
      <c r="J784" s="16"/>
      <c r="K784" s="16" t="s">
        <v>13</v>
      </c>
      <c r="L784" s="44">
        <f t="shared" ref="L784:L816" si="63">G784+30</f>
        <v>2011</v>
      </c>
      <c r="M784" s="45"/>
      <c r="N784" s="46">
        <f t="shared" ref="N784:N816" si="64">G784+60</f>
        <v>2041</v>
      </c>
      <c r="O784" s="46"/>
      <c r="P784" s="47"/>
      <c r="Q784" s="48"/>
      <c r="R784" s="49">
        <f t="shared" si="62"/>
        <v>1159.1999999999998</v>
      </c>
      <c r="S784" s="2">
        <v>1</v>
      </c>
      <c r="T784" s="2"/>
    </row>
    <row r="785" spans="1:38">
      <c r="A785">
        <v>772</v>
      </c>
      <c r="B785" s="16">
        <v>757</v>
      </c>
      <c r="C785" s="16">
        <v>93</v>
      </c>
      <c r="D785" s="16" t="s">
        <v>533</v>
      </c>
      <c r="E785" s="16" t="s">
        <v>55</v>
      </c>
      <c r="F785" s="16" t="s">
        <v>377</v>
      </c>
      <c r="G785" s="16">
        <v>1983</v>
      </c>
      <c r="H785" s="16" t="s">
        <v>3</v>
      </c>
      <c r="I785" s="19">
        <v>50.13</v>
      </c>
      <c r="J785" s="16">
        <v>2</v>
      </c>
      <c r="K785" s="16" t="s">
        <v>10</v>
      </c>
      <c r="L785" s="44">
        <f t="shared" si="63"/>
        <v>2013</v>
      </c>
      <c r="M785" s="45"/>
      <c r="N785" s="46">
        <f t="shared" si="64"/>
        <v>2043</v>
      </c>
      <c r="O785" s="46"/>
      <c r="P785" s="47"/>
      <c r="Q785" s="48"/>
      <c r="R785" s="49">
        <f t="shared" si="62"/>
        <v>1754.5500000000002</v>
      </c>
      <c r="S785" s="2">
        <v>1</v>
      </c>
      <c r="T785" s="2"/>
    </row>
    <row r="786" spans="1:38">
      <c r="A786">
        <v>777</v>
      </c>
      <c r="B786" s="16">
        <v>762</v>
      </c>
      <c r="C786" s="16">
        <v>93</v>
      </c>
      <c r="D786" s="16" t="s">
        <v>540</v>
      </c>
      <c r="E786" s="16" t="s">
        <v>31</v>
      </c>
      <c r="F786" s="16" t="s">
        <v>42</v>
      </c>
      <c r="G786" s="16">
        <v>1983</v>
      </c>
      <c r="H786" s="16"/>
      <c r="I786" s="19">
        <v>39.74</v>
      </c>
      <c r="J786" s="16"/>
      <c r="K786" s="16" t="s">
        <v>10</v>
      </c>
      <c r="L786" s="44">
        <f t="shared" si="63"/>
        <v>2013</v>
      </c>
      <c r="M786" s="45"/>
      <c r="N786" s="46">
        <f t="shared" si="64"/>
        <v>2043</v>
      </c>
      <c r="O786" s="46"/>
      <c r="P786" s="47"/>
      <c r="Q786" s="48"/>
      <c r="R786" s="49">
        <f t="shared" si="62"/>
        <v>1390.9</v>
      </c>
      <c r="S786" s="2">
        <v>1</v>
      </c>
      <c r="T786" s="2"/>
    </row>
    <row r="787" spans="1:38">
      <c r="A787">
        <v>774</v>
      </c>
      <c r="B787" s="16">
        <v>759</v>
      </c>
      <c r="C787" s="16">
        <v>93</v>
      </c>
      <c r="D787" s="16" t="s">
        <v>535</v>
      </c>
      <c r="E787" s="16" t="s">
        <v>55</v>
      </c>
      <c r="F787" s="16" t="s">
        <v>536</v>
      </c>
      <c r="G787" s="16">
        <v>1987</v>
      </c>
      <c r="H787" s="16" t="s">
        <v>3</v>
      </c>
      <c r="I787" s="19">
        <v>91.08</v>
      </c>
      <c r="J787" s="16">
        <v>2</v>
      </c>
      <c r="K787" s="16" t="s">
        <v>10</v>
      </c>
      <c r="L787" s="50">
        <f t="shared" si="63"/>
        <v>2017</v>
      </c>
      <c r="M787" s="45"/>
      <c r="N787" s="46">
        <f t="shared" si="64"/>
        <v>2047</v>
      </c>
      <c r="O787" s="46"/>
      <c r="P787" s="47"/>
      <c r="Q787" s="48">
        <f t="shared" ref="Q787:Q812" si="65">I787*M$6</f>
        <v>1366.2</v>
      </c>
      <c r="R787" s="49">
        <f t="shared" si="62"/>
        <v>3187.7999999999997</v>
      </c>
      <c r="S787" s="2">
        <v>1</v>
      </c>
      <c r="T787" s="2"/>
    </row>
    <row r="788" spans="1:38">
      <c r="A788">
        <v>779</v>
      </c>
      <c r="B788" s="16">
        <v>764</v>
      </c>
      <c r="C788" s="16">
        <v>93</v>
      </c>
      <c r="D788" s="16" t="s">
        <v>542</v>
      </c>
      <c r="E788" s="16" t="s">
        <v>51</v>
      </c>
      <c r="F788" s="16" t="s">
        <v>42</v>
      </c>
      <c r="G788" s="16">
        <v>1987</v>
      </c>
      <c r="H788" s="16"/>
      <c r="I788" s="19">
        <v>31.1</v>
      </c>
      <c r="J788" s="16"/>
      <c r="K788" s="16" t="s">
        <v>10</v>
      </c>
      <c r="L788" s="50">
        <f t="shared" si="63"/>
        <v>2017</v>
      </c>
      <c r="M788" s="45"/>
      <c r="N788" s="46">
        <f t="shared" si="64"/>
        <v>2047</v>
      </c>
      <c r="O788" s="46"/>
      <c r="P788" s="47"/>
      <c r="Q788" s="48">
        <f t="shared" si="65"/>
        <v>466.5</v>
      </c>
      <c r="R788" s="49">
        <f t="shared" si="62"/>
        <v>1088.5</v>
      </c>
      <c r="S788" s="2">
        <v>1</v>
      </c>
      <c r="T788" s="2"/>
    </row>
    <row r="789" spans="1:38">
      <c r="A789">
        <v>776</v>
      </c>
      <c r="B789" s="16">
        <v>761</v>
      </c>
      <c r="C789" s="16">
        <v>93</v>
      </c>
      <c r="D789" s="16" t="s">
        <v>538</v>
      </c>
      <c r="E789" s="16" t="s">
        <v>36</v>
      </c>
      <c r="F789" s="16" t="s">
        <v>539</v>
      </c>
      <c r="G789" s="16">
        <v>1990</v>
      </c>
      <c r="H789" s="16"/>
      <c r="I789" s="19">
        <v>34.75</v>
      </c>
      <c r="J789" s="16"/>
      <c r="K789" s="16" t="s">
        <v>10</v>
      </c>
      <c r="L789" s="50">
        <f t="shared" si="63"/>
        <v>2020</v>
      </c>
      <c r="M789" s="45"/>
      <c r="N789" s="46">
        <f t="shared" si="64"/>
        <v>2050</v>
      </c>
      <c r="O789" s="46"/>
      <c r="P789" s="47"/>
      <c r="Q789" s="48">
        <f t="shared" si="65"/>
        <v>521.25</v>
      </c>
      <c r="R789" s="49">
        <f t="shared" si="62"/>
        <v>1216.25</v>
      </c>
      <c r="S789" s="2">
        <v>1</v>
      </c>
      <c r="T789" s="2"/>
    </row>
    <row r="790" spans="1:38">
      <c r="A790">
        <v>789</v>
      </c>
      <c r="B790" s="16">
        <v>774</v>
      </c>
      <c r="C790" s="16">
        <v>101</v>
      </c>
      <c r="D790" s="16" t="s">
        <v>119</v>
      </c>
      <c r="E790" s="16" t="s">
        <v>20</v>
      </c>
      <c r="F790" s="16" t="s">
        <v>120</v>
      </c>
      <c r="G790" s="16">
        <v>1987</v>
      </c>
      <c r="H790" s="16"/>
      <c r="I790" s="19">
        <v>1689.95</v>
      </c>
      <c r="J790" s="16"/>
      <c r="K790" s="16" t="s">
        <v>4</v>
      </c>
      <c r="L790" s="50">
        <f t="shared" si="63"/>
        <v>2017</v>
      </c>
      <c r="M790" s="45"/>
      <c r="N790" s="46">
        <f t="shared" si="64"/>
        <v>2047</v>
      </c>
      <c r="O790" s="46"/>
      <c r="P790" s="47"/>
      <c r="Q790" s="48">
        <f t="shared" si="65"/>
        <v>25349.25</v>
      </c>
      <c r="R790" s="49">
        <f t="shared" si="62"/>
        <v>59148.25</v>
      </c>
      <c r="S790" s="2">
        <v>1</v>
      </c>
      <c r="T790" s="2"/>
    </row>
    <row r="791" spans="1:38">
      <c r="A791">
        <v>790</v>
      </c>
      <c r="B791" s="16">
        <v>775</v>
      </c>
      <c r="C791" s="16">
        <v>101</v>
      </c>
      <c r="D791" s="16" t="s">
        <v>119</v>
      </c>
      <c r="E791" s="16" t="s">
        <v>20</v>
      </c>
      <c r="F791" s="16" t="s">
        <v>109</v>
      </c>
      <c r="G791" s="16">
        <v>1987</v>
      </c>
      <c r="H791" s="16"/>
      <c r="I791" s="19">
        <v>57</v>
      </c>
      <c r="J791" s="16"/>
      <c r="K791" s="16" t="s">
        <v>4</v>
      </c>
      <c r="L791" s="50">
        <f t="shared" si="63"/>
        <v>2017</v>
      </c>
      <c r="M791" s="45"/>
      <c r="N791" s="46">
        <f t="shared" si="64"/>
        <v>2047</v>
      </c>
      <c r="O791" s="46"/>
      <c r="P791" s="47"/>
      <c r="Q791" s="48">
        <f t="shared" si="65"/>
        <v>855</v>
      </c>
      <c r="R791" s="49">
        <f t="shared" si="62"/>
        <v>1995</v>
      </c>
      <c r="S791" s="2">
        <v>1</v>
      </c>
      <c r="T791" s="2"/>
    </row>
    <row r="792" spans="1:38">
      <c r="A792">
        <v>791</v>
      </c>
      <c r="B792" s="16">
        <v>776</v>
      </c>
      <c r="C792" s="16">
        <v>101</v>
      </c>
      <c r="D792" s="16" t="s">
        <v>119</v>
      </c>
      <c r="E792" s="16" t="s">
        <v>20</v>
      </c>
      <c r="F792" s="16" t="s">
        <v>115</v>
      </c>
      <c r="G792" s="16">
        <v>1987</v>
      </c>
      <c r="H792" s="16"/>
      <c r="I792" s="19">
        <v>28</v>
      </c>
      <c r="J792" s="16"/>
      <c r="K792" s="16" t="s">
        <v>4</v>
      </c>
      <c r="L792" s="50">
        <f t="shared" si="63"/>
        <v>2017</v>
      </c>
      <c r="M792" s="45"/>
      <c r="N792" s="46">
        <f t="shared" si="64"/>
        <v>2047</v>
      </c>
      <c r="O792" s="46"/>
      <c r="P792" s="47"/>
      <c r="Q792" s="48">
        <f t="shared" si="65"/>
        <v>420</v>
      </c>
      <c r="R792" s="49">
        <f t="shared" si="62"/>
        <v>980</v>
      </c>
      <c r="S792" s="2">
        <v>1</v>
      </c>
      <c r="T792" s="2"/>
      <c r="AI792" s="3"/>
      <c r="AJ792" s="3"/>
      <c r="AK792" s="3"/>
    </row>
    <row r="793" spans="1:38">
      <c r="A793">
        <v>792</v>
      </c>
      <c r="B793" s="16">
        <v>777</v>
      </c>
      <c r="C793" s="16">
        <v>101</v>
      </c>
      <c r="D793" s="16" t="s">
        <v>119</v>
      </c>
      <c r="E793" s="16" t="s">
        <v>20</v>
      </c>
      <c r="F793" s="16" t="s">
        <v>121</v>
      </c>
      <c r="G793" s="16">
        <v>1987</v>
      </c>
      <c r="H793" s="16"/>
      <c r="I793" s="19">
        <v>11056</v>
      </c>
      <c r="J793" s="16"/>
      <c r="K793" s="16" t="s">
        <v>4</v>
      </c>
      <c r="L793" s="50">
        <f t="shared" si="63"/>
        <v>2017</v>
      </c>
      <c r="M793" s="45"/>
      <c r="N793" s="46">
        <f t="shared" si="64"/>
        <v>2047</v>
      </c>
      <c r="O793" s="46"/>
      <c r="P793" s="47"/>
      <c r="Q793" s="48">
        <f t="shared" si="65"/>
        <v>165840</v>
      </c>
      <c r="R793" s="49">
        <f t="shared" si="62"/>
        <v>386960</v>
      </c>
      <c r="S793" s="2">
        <v>1</v>
      </c>
      <c r="T793" s="2"/>
      <c r="AI793" s="3"/>
      <c r="AJ793" s="3"/>
      <c r="AK793" s="3"/>
    </row>
    <row r="794" spans="1:38">
      <c r="A794">
        <v>793</v>
      </c>
      <c r="B794" s="16">
        <v>778</v>
      </c>
      <c r="C794" s="16">
        <v>101</v>
      </c>
      <c r="D794" s="16" t="s">
        <v>119</v>
      </c>
      <c r="E794" s="16" t="s">
        <v>20</v>
      </c>
      <c r="F794" s="16" t="s">
        <v>122</v>
      </c>
      <c r="G794" s="16">
        <v>1987</v>
      </c>
      <c r="H794" s="16"/>
      <c r="I794" s="19">
        <v>70</v>
      </c>
      <c r="J794" s="16"/>
      <c r="K794" s="16" t="s">
        <v>4</v>
      </c>
      <c r="L794" s="50">
        <f t="shared" si="63"/>
        <v>2017</v>
      </c>
      <c r="M794" s="45"/>
      <c r="N794" s="46">
        <f t="shared" si="64"/>
        <v>2047</v>
      </c>
      <c r="O794" s="46"/>
      <c r="P794" s="47"/>
      <c r="Q794" s="48">
        <f t="shared" si="65"/>
        <v>1050</v>
      </c>
      <c r="R794" s="49">
        <f t="shared" si="62"/>
        <v>2450</v>
      </c>
      <c r="S794" s="2">
        <v>1</v>
      </c>
      <c r="T794" s="2"/>
    </row>
    <row r="795" spans="1:38">
      <c r="A795">
        <v>794</v>
      </c>
      <c r="B795" s="16">
        <v>779</v>
      </c>
      <c r="C795" s="16">
        <v>101</v>
      </c>
      <c r="D795" s="16" t="s">
        <v>119</v>
      </c>
      <c r="E795" s="16" t="s">
        <v>20</v>
      </c>
      <c r="F795" s="16" t="s">
        <v>123</v>
      </c>
      <c r="G795" s="16">
        <v>1987</v>
      </c>
      <c r="H795" s="16"/>
      <c r="I795" s="19">
        <v>300</v>
      </c>
      <c r="J795" s="16"/>
      <c r="K795" s="16" t="s">
        <v>4</v>
      </c>
      <c r="L795" s="50">
        <f t="shared" si="63"/>
        <v>2017</v>
      </c>
      <c r="M795" s="45"/>
      <c r="N795" s="46">
        <f t="shared" si="64"/>
        <v>2047</v>
      </c>
      <c r="O795" s="46"/>
      <c r="P795" s="47"/>
      <c r="Q795" s="48">
        <f t="shared" si="65"/>
        <v>4500</v>
      </c>
      <c r="R795" s="49">
        <f t="shared" si="62"/>
        <v>10500</v>
      </c>
      <c r="S795" s="2">
        <v>1</v>
      </c>
      <c r="T795" s="2"/>
    </row>
    <row r="796" spans="1:38">
      <c r="A796">
        <v>797</v>
      </c>
      <c r="B796" s="16">
        <v>782</v>
      </c>
      <c r="C796" s="16">
        <v>101</v>
      </c>
      <c r="D796" s="16" t="s">
        <v>119</v>
      </c>
      <c r="E796" s="16" t="s">
        <v>20</v>
      </c>
      <c r="F796" s="16" t="s">
        <v>125</v>
      </c>
      <c r="G796" s="16">
        <v>1987</v>
      </c>
      <c r="H796" s="16"/>
      <c r="I796" s="19">
        <v>115</v>
      </c>
      <c r="J796" s="16"/>
      <c r="K796" s="16" t="s">
        <v>10</v>
      </c>
      <c r="L796" s="50">
        <f t="shared" si="63"/>
        <v>2017</v>
      </c>
      <c r="M796" s="45"/>
      <c r="N796" s="46">
        <f t="shared" si="64"/>
        <v>2047</v>
      </c>
      <c r="O796" s="46"/>
      <c r="P796" s="47"/>
      <c r="Q796" s="48">
        <f t="shared" si="65"/>
        <v>1725</v>
      </c>
      <c r="R796" s="49">
        <f t="shared" si="62"/>
        <v>4025</v>
      </c>
      <c r="S796" s="2">
        <v>1</v>
      </c>
      <c r="T796" s="2"/>
    </row>
    <row r="797" spans="1:38">
      <c r="A797">
        <v>782</v>
      </c>
      <c r="B797" s="16">
        <v>767</v>
      </c>
      <c r="C797" s="16">
        <v>101</v>
      </c>
      <c r="D797" s="16" t="s">
        <v>113</v>
      </c>
      <c r="E797" s="16" t="s">
        <v>51</v>
      </c>
      <c r="F797" s="16" t="s">
        <v>114</v>
      </c>
      <c r="G797" s="16">
        <v>1988</v>
      </c>
      <c r="H797" s="16" t="s">
        <v>3</v>
      </c>
      <c r="I797" s="19">
        <v>596.97</v>
      </c>
      <c r="J797" s="16">
        <v>2</v>
      </c>
      <c r="K797" s="16" t="s">
        <v>4</v>
      </c>
      <c r="L797" s="50">
        <f t="shared" si="63"/>
        <v>2018</v>
      </c>
      <c r="M797" s="45"/>
      <c r="N797" s="46">
        <f t="shared" si="64"/>
        <v>2048</v>
      </c>
      <c r="O797" s="46"/>
      <c r="P797" s="47"/>
      <c r="Q797" s="48">
        <f t="shared" si="65"/>
        <v>8954.5500000000011</v>
      </c>
      <c r="R797" s="49">
        <f t="shared" si="62"/>
        <v>20893.95</v>
      </c>
      <c r="S797" s="2">
        <v>1</v>
      </c>
      <c r="T797" s="2"/>
    </row>
    <row r="798" spans="1:38">
      <c r="A798">
        <v>783</v>
      </c>
      <c r="B798" s="16">
        <v>768</v>
      </c>
      <c r="C798" s="16">
        <v>101</v>
      </c>
      <c r="D798" s="16" t="s">
        <v>113</v>
      </c>
      <c r="E798" s="16" t="s">
        <v>51</v>
      </c>
      <c r="F798" s="16" t="s">
        <v>115</v>
      </c>
      <c r="G798" s="16">
        <v>1988</v>
      </c>
      <c r="H798" s="16"/>
      <c r="I798" s="19">
        <v>19</v>
      </c>
      <c r="J798" s="16"/>
      <c r="K798" s="16" t="s">
        <v>10</v>
      </c>
      <c r="L798" s="50">
        <f t="shared" si="63"/>
        <v>2018</v>
      </c>
      <c r="M798" s="45"/>
      <c r="N798" s="46">
        <f t="shared" si="64"/>
        <v>2048</v>
      </c>
      <c r="O798" s="46"/>
      <c r="P798" s="47"/>
      <c r="Q798" s="48">
        <f t="shared" si="65"/>
        <v>285</v>
      </c>
      <c r="R798" s="49">
        <f t="shared" si="62"/>
        <v>665</v>
      </c>
      <c r="S798" s="2">
        <v>1</v>
      </c>
      <c r="T798" s="2"/>
      <c r="AL798" s="3"/>
    </row>
    <row r="799" spans="1:38">
      <c r="A799">
        <v>798</v>
      </c>
      <c r="B799" s="16">
        <v>783</v>
      </c>
      <c r="C799" s="16">
        <v>101</v>
      </c>
      <c r="D799" s="16" t="s">
        <v>119</v>
      </c>
      <c r="E799" s="16" t="s">
        <v>20</v>
      </c>
      <c r="F799" s="16" t="s">
        <v>126</v>
      </c>
      <c r="G799" s="16">
        <v>1989</v>
      </c>
      <c r="H799" s="16"/>
      <c r="I799" s="19">
        <v>8</v>
      </c>
      <c r="J799" s="16"/>
      <c r="K799" s="16" t="s">
        <v>4</v>
      </c>
      <c r="L799" s="50">
        <f t="shared" si="63"/>
        <v>2019</v>
      </c>
      <c r="M799" s="45"/>
      <c r="N799" s="46">
        <f t="shared" si="64"/>
        <v>2049</v>
      </c>
      <c r="O799" s="46"/>
      <c r="P799" s="47"/>
      <c r="Q799" s="48">
        <f t="shared" si="65"/>
        <v>120</v>
      </c>
      <c r="R799" s="49">
        <f t="shared" si="62"/>
        <v>280</v>
      </c>
      <c r="S799" s="2">
        <v>1</v>
      </c>
      <c r="T799" s="2"/>
    </row>
    <row r="800" spans="1:38">
      <c r="A800">
        <v>795</v>
      </c>
      <c r="B800" s="16">
        <v>780</v>
      </c>
      <c r="C800" s="16">
        <v>101</v>
      </c>
      <c r="D800" s="16" t="s">
        <v>119</v>
      </c>
      <c r="E800" s="16" t="s">
        <v>20</v>
      </c>
      <c r="F800" s="16" t="s">
        <v>124</v>
      </c>
      <c r="G800" s="16">
        <v>1990</v>
      </c>
      <c r="H800" s="16"/>
      <c r="I800" s="19">
        <v>15</v>
      </c>
      <c r="J800" s="16"/>
      <c r="K800" s="16" t="s">
        <v>4</v>
      </c>
      <c r="L800" s="50">
        <f t="shared" si="63"/>
        <v>2020</v>
      </c>
      <c r="M800" s="45"/>
      <c r="N800" s="46">
        <f t="shared" si="64"/>
        <v>2050</v>
      </c>
      <c r="O800" s="46"/>
      <c r="P800" s="47"/>
      <c r="Q800" s="48">
        <f t="shared" si="65"/>
        <v>225</v>
      </c>
      <c r="R800" s="49">
        <f t="shared" si="62"/>
        <v>525</v>
      </c>
      <c r="S800" s="2">
        <v>1</v>
      </c>
      <c r="T800" s="2"/>
    </row>
    <row r="801" spans="1:38">
      <c r="A801">
        <v>796</v>
      </c>
      <c r="B801" s="16">
        <v>781</v>
      </c>
      <c r="C801" s="16">
        <v>101</v>
      </c>
      <c r="D801" s="16" t="s">
        <v>119</v>
      </c>
      <c r="E801" s="16" t="s">
        <v>20</v>
      </c>
      <c r="F801" s="16" t="s">
        <v>123</v>
      </c>
      <c r="G801" s="16">
        <v>1992</v>
      </c>
      <c r="H801" s="16"/>
      <c r="I801" s="19">
        <v>70</v>
      </c>
      <c r="J801" s="16"/>
      <c r="K801" s="16" t="s">
        <v>4</v>
      </c>
      <c r="L801" s="50">
        <f t="shared" si="63"/>
        <v>2022</v>
      </c>
      <c r="M801" s="45"/>
      <c r="N801" s="46">
        <f t="shared" si="64"/>
        <v>2052</v>
      </c>
      <c r="O801" s="46"/>
      <c r="P801" s="47"/>
      <c r="Q801" s="48">
        <f t="shared" si="65"/>
        <v>1050</v>
      </c>
      <c r="R801" s="49">
        <f t="shared" si="62"/>
        <v>2450</v>
      </c>
      <c r="S801" s="2">
        <v>1</v>
      </c>
      <c r="T801" s="2"/>
    </row>
    <row r="802" spans="1:38">
      <c r="A802">
        <v>801</v>
      </c>
      <c r="B802" s="16">
        <v>786</v>
      </c>
      <c r="C802" s="16">
        <v>101</v>
      </c>
      <c r="D802" s="16" t="s">
        <v>119</v>
      </c>
      <c r="E802" s="16" t="s">
        <v>20</v>
      </c>
      <c r="F802" s="16" t="s">
        <v>129</v>
      </c>
      <c r="G802" s="16">
        <v>1996</v>
      </c>
      <c r="H802" s="16"/>
      <c r="I802" s="19">
        <v>440.17</v>
      </c>
      <c r="J802" s="16"/>
      <c r="K802" s="16" t="s">
        <v>10</v>
      </c>
      <c r="L802" s="50">
        <f t="shared" si="63"/>
        <v>2026</v>
      </c>
      <c r="M802" s="45"/>
      <c r="N802" s="51">
        <f t="shared" si="64"/>
        <v>2056</v>
      </c>
      <c r="O802" s="46"/>
      <c r="P802" s="47"/>
      <c r="Q802" s="48">
        <f t="shared" si="65"/>
        <v>6602.55</v>
      </c>
      <c r="R802" s="49"/>
      <c r="S802" s="2">
        <v>1</v>
      </c>
      <c r="T802" s="2"/>
    </row>
    <row r="803" spans="1:38">
      <c r="A803">
        <v>784</v>
      </c>
      <c r="B803" s="16">
        <v>769</v>
      </c>
      <c r="C803" s="16">
        <v>101</v>
      </c>
      <c r="D803" s="16" t="s">
        <v>113</v>
      </c>
      <c r="E803" s="16" t="s">
        <v>51</v>
      </c>
      <c r="F803" s="16" t="s">
        <v>116</v>
      </c>
      <c r="G803" s="16">
        <v>1997</v>
      </c>
      <c r="H803" s="16" t="s">
        <v>3</v>
      </c>
      <c r="I803" s="19">
        <v>2097.64</v>
      </c>
      <c r="J803" s="16">
        <v>4</v>
      </c>
      <c r="K803" s="16" t="s">
        <v>4</v>
      </c>
      <c r="L803" s="50">
        <f t="shared" si="63"/>
        <v>2027</v>
      </c>
      <c r="M803" s="45"/>
      <c r="N803" s="51">
        <f t="shared" si="64"/>
        <v>2057</v>
      </c>
      <c r="O803" s="46"/>
      <c r="P803" s="47"/>
      <c r="Q803" s="48">
        <f t="shared" si="65"/>
        <v>31464.6</v>
      </c>
      <c r="R803" s="49"/>
      <c r="S803" s="2">
        <v>1</v>
      </c>
      <c r="T803" s="2"/>
    </row>
    <row r="804" spans="1:38">
      <c r="A804">
        <v>785</v>
      </c>
      <c r="B804" s="16">
        <v>770</v>
      </c>
      <c r="C804" s="16">
        <v>101</v>
      </c>
      <c r="D804" s="16" t="s">
        <v>113</v>
      </c>
      <c r="E804" s="16" t="s">
        <v>51</v>
      </c>
      <c r="F804" s="16" t="s">
        <v>109</v>
      </c>
      <c r="G804" s="16">
        <v>1997</v>
      </c>
      <c r="H804" s="16"/>
      <c r="I804" s="19">
        <v>365.41</v>
      </c>
      <c r="J804" s="16">
        <v>1</v>
      </c>
      <c r="K804" s="16" t="s">
        <v>10</v>
      </c>
      <c r="L804" s="50">
        <f t="shared" si="63"/>
        <v>2027</v>
      </c>
      <c r="M804" s="45"/>
      <c r="N804" s="51">
        <f t="shared" si="64"/>
        <v>2057</v>
      </c>
      <c r="O804" s="46"/>
      <c r="P804" s="47"/>
      <c r="Q804" s="48">
        <f t="shared" si="65"/>
        <v>5481.1500000000005</v>
      </c>
      <c r="R804" s="49"/>
      <c r="S804" s="2">
        <v>1</v>
      </c>
      <c r="T804" s="2"/>
    </row>
    <row r="805" spans="1:38">
      <c r="A805">
        <v>786</v>
      </c>
      <c r="B805" s="16">
        <v>771</v>
      </c>
      <c r="C805" s="16">
        <v>101</v>
      </c>
      <c r="D805" s="16" t="s">
        <v>113</v>
      </c>
      <c r="E805" s="16" t="s">
        <v>51</v>
      </c>
      <c r="F805" s="16" t="s">
        <v>109</v>
      </c>
      <c r="G805" s="16">
        <v>1997</v>
      </c>
      <c r="H805" s="16"/>
      <c r="I805" s="19">
        <v>148.04</v>
      </c>
      <c r="J805" s="16">
        <v>1</v>
      </c>
      <c r="K805" s="16" t="s">
        <v>10</v>
      </c>
      <c r="L805" s="50">
        <f t="shared" si="63"/>
        <v>2027</v>
      </c>
      <c r="M805" s="45"/>
      <c r="N805" s="51">
        <f t="shared" si="64"/>
        <v>2057</v>
      </c>
      <c r="O805" s="46"/>
      <c r="P805" s="47"/>
      <c r="Q805" s="48">
        <f t="shared" si="65"/>
        <v>2220.6</v>
      </c>
      <c r="R805" s="49"/>
      <c r="S805" s="2">
        <v>1</v>
      </c>
      <c r="T805" s="2"/>
    </row>
    <row r="806" spans="1:38">
      <c r="A806">
        <v>787</v>
      </c>
      <c r="B806" s="16">
        <v>772</v>
      </c>
      <c r="C806" s="16">
        <v>101</v>
      </c>
      <c r="D806" s="16" t="s">
        <v>113</v>
      </c>
      <c r="E806" s="16" t="s">
        <v>51</v>
      </c>
      <c r="F806" s="16" t="s">
        <v>117</v>
      </c>
      <c r="G806" s="16">
        <v>1997</v>
      </c>
      <c r="H806" s="16"/>
      <c r="I806" s="19">
        <v>78.489999999999995</v>
      </c>
      <c r="J806" s="16"/>
      <c r="K806" s="16" t="s">
        <v>10</v>
      </c>
      <c r="L806" s="50">
        <f t="shared" si="63"/>
        <v>2027</v>
      </c>
      <c r="M806" s="45"/>
      <c r="N806" s="51">
        <f t="shared" si="64"/>
        <v>2057</v>
      </c>
      <c r="O806" s="46"/>
      <c r="P806" s="47"/>
      <c r="Q806" s="48">
        <f t="shared" si="65"/>
        <v>1177.3499999999999</v>
      </c>
      <c r="R806" s="49"/>
      <c r="S806" s="2">
        <v>1</v>
      </c>
      <c r="T806" s="2"/>
    </row>
    <row r="807" spans="1:38">
      <c r="A807">
        <v>802</v>
      </c>
      <c r="B807" s="16">
        <v>787</v>
      </c>
      <c r="C807" s="16">
        <v>101</v>
      </c>
      <c r="D807" s="16" t="s">
        <v>119</v>
      </c>
      <c r="E807" s="16" t="s">
        <v>20</v>
      </c>
      <c r="F807" s="16" t="s">
        <v>130</v>
      </c>
      <c r="G807" s="16">
        <v>1997</v>
      </c>
      <c r="H807" s="16"/>
      <c r="I807" s="19">
        <v>289</v>
      </c>
      <c r="J807" s="16"/>
      <c r="K807" s="16" t="s">
        <v>4</v>
      </c>
      <c r="L807" s="50">
        <f t="shared" si="63"/>
        <v>2027</v>
      </c>
      <c r="M807" s="45"/>
      <c r="N807" s="51">
        <f t="shared" si="64"/>
        <v>2057</v>
      </c>
      <c r="O807" s="46"/>
      <c r="P807" s="47"/>
      <c r="Q807" s="48">
        <f t="shared" si="65"/>
        <v>4335</v>
      </c>
      <c r="R807" s="49"/>
      <c r="S807" s="2">
        <v>1</v>
      </c>
      <c r="T807" s="2"/>
    </row>
    <row r="808" spans="1:38">
      <c r="A808">
        <v>788</v>
      </c>
      <c r="B808" s="16">
        <v>773</v>
      </c>
      <c r="C808" s="16">
        <v>101</v>
      </c>
      <c r="D808" s="16" t="s">
        <v>113</v>
      </c>
      <c r="E808" s="16" t="s">
        <v>51</v>
      </c>
      <c r="F808" s="16" t="s">
        <v>118</v>
      </c>
      <c r="G808" s="16">
        <v>1998</v>
      </c>
      <c r="H808" s="16" t="s">
        <v>3</v>
      </c>
      <c r="I808" s="19">
        <v>119.42</v>
      </c>
      <c r="J808" s="16">
        <v>1</v>
      </c>
      <c r="K808" s="16" t="s">
        <v>10</v>
      </c>
      <c r="L808" s="50">
        <f t="shared" si="63"/>
        <v>2028</v>
      </c>
      <c r="M808" s="45"/>
      <c r="N808" s="51">
        <f t="shared" si="64"/>
        <v>2058</v>
      </c>
      <c r="O808" s="46"/>
      <c r="P808" s="47"/>
      <c r="Q808" s="48">
        <f t="shared" si="65"/>
        <v>1791.3</v>
      </c>
      <c r="R808" s="49"/>
      <c r="S808" s="2">
        <v>1</v>
      </c>
      <c r="T808" s="2"/>
      <c r="AI808" s="3"/>
      <c r="AJ808" s="3"/>
      <c r="AK808" s="3"/>
    </row>
    <row r="809" spans="1:38">
      <c r="A809">
        <v>781</v>
      </c>
      <c r="B809" s="16">
        <v>766</v>
      </c>
      <c r="C809" s="16">
        <v>101</v>
      </c>
      <c r="D809" s="16" t="s">
        <v>111</v>
      </c>
      <c r="E809" s="16" t="s">
        <v>44</v>
      </c>
      <c r="F809" s="16" t="s">
        <v>112</v>
      </c>
      <c r="G809" s="16">
        <v>1999</v>
      </c>
      <c r="H809" s="16" t="s">
        <v>3</v>
      </c>
      <c r="I809" s="19">
        <v>2530.11</v>
      </c>
      <c r="J809" s="16">
        <v>3</v>
      </c>
      <c r="K809" s="16" t="s">
        <v>10</v>
      </c>
      <c r="L809" s="50">
        <f t="shared" si="63"/>
        <v>2029</v>
      </c>
      <c r="M809" s="45"/>
      <c r="N809" s="51">
        <f t="shared" si="64"/>
        <v>2059</v>
      </c>
      <c r="O809" s="46"/>
      <c r="P809" s="47"/>
      <c r="Q809" s="48">
        <f t="shared" si="65"/>
        <v>37951.65</v>
      </c>
      <c r="R809" s="49"/>
      <c r="S809" s="2">
        <v>1</v>
      </c>
      <c r="T809" s="2"/>
    </row>
    <row r="810" spans="1:38">
      <c r="A810">
        <v>799</v>
      </c>
      <c r="B810" s="16">
        <v>784</v>
      </c>
      <c r="C810" s="16">
        <v>101</v>
      </c>
      <c r="D810" s="16" t="s">
        <v>119</v>
      </c>
      <c r="E810" s="16" t="s">
        <v>20</v>
      </c>
      <c r="F810" s="16" t="s">
        <v>127</v>
      </c>
      <c r="G810" s="16">
        <v>2000</v>
      </c>
      <c r="H810" s="16"/>
      <c r="I810" s="19">
        <v>9</v>
      </c>
      <c r="J810" s="16"/>
      <c r="K810" s="16" t="s">
        <v>10</v>
      </c>
      <c r="L810" s="50">
        <f t="shared" si="63"/>
        <v>2030</v>
      </c>
      <c r="M810" s="45"/>
      <c r="N810" s="51">
        <f t="shared" si="64"/>
        <v>2060</v>
      </c>
      <c r="O810" s="46"/>
      <c r="P810" s="47"/>
      <c r="Q810" s="48">
        <f t="shared" si="65"/>
        <v>135</v>
      </c>
      <c r="R810" s="49"/>
      <c r="S810" s="2">
        <v>1</v>
      </c>
      <c r="T810" s="2"/>
    </row>
    <row r="811" spans="1:38">
      <c r="A811">
        <v>800</v>
      </c>
      <c r="B811" s="16">
        <v>785</v>
      </c>
      <c r="C811" s="16">
        <v>101</v>
      </c>
      <c r="D811" s="16" t="s">
        <v>119</v>
      </c>
      <c r="E811" s="16" t="s">
        <v>20</v>
      </c>
      <c r="F811" s="16" t="s">
        <v>128</v>
      </c>
      <c r="G811" s="16">
        <v>2002</v>
      </c>
      <c r="H811" s="16"/>
      <c r="I811" s="19">
        <v>19</v>
      </c>
      <c r="J811" s="16"/>
      <c r="K811" s="16" t="s">
        <v>10</v>
      </c>
      <c r="L811" s="50">
        <f t="shared" si="63"/>
        <v>2032</v>
      </c>
      <c r="M811" s="45"/>
      <c r="N811" s="51">
        <f t="shared" si="64"/>
        <v>2062</v>
      </c>
      <c r="O811" s="46"/>
      <c r="P811" s="47"/>
      <c r="Q811" s="48">
        <f t="shared" si="65"/>
        <v>285</v>
      </c>
      <c r="R811" s="49"/>
      <c r="S811" s="2">
        <v>1</v>
      </c>
      <c r="T811" s="2"/>
    </row>
    <row r="812" spans="1:38">
      <c r="A812">
        <v>803</v>
      </c>
      <c r="B812" s="16">
        <v>788</v>
      </c>
      <c r="C812" s="16">
        <v>101</v>
      </c>
      <c r="D812" s="16" t="s">
        <v>131</v>
      </c>
      <c r="E812" s="16" t="s">
        <v>100</v>
      </c>
      <c r="F812" s="16" t="s">
        <v>132</v>
      </c>
      <c r="G812" s="16">
        <v>2003</v>
      </c>
      <c r="H812" s="16"/>
      <c r="I812" s="19">
        <v>5.5</v>
      </c>
      <c r="J812" s="16"/>
      <c r="K812" s="16" t="s">
        <v>10</v>
      </c>
      <c r="L812" s="50">
        <f t="shared" si="63"/>
        <v>2033</v>
      </c>
      <c r="M812" s="45"/>
      <c r="N812" s="51">
        <f t="shared" si="64"/>
        <v>2063</v>
      </c>
      <c r="O812" s="46"/>
      <c r="P812" s="47"/>
      <c r="Q812" s="48">
        <f t="shared" si="65"/>
        <v>82.5</v>
      </c>
      <c r="R812" s="49"/>
      <c r="S812" s="2">
        <v>1</v>
      </c>
      <c r="T812" s="2"/>
    </row>
    <row r="813" spans="1:38">
      <c r="A813">
        <v>807</v>
      </c>
      <c r="B813" s="16">
        <v>792</v>
      </c>
      <c r="C813" s="16">
        <v>111</v>
      </c>
      <c r="D813" s="16" t="s">
        <v>448</v>
      </c>
      <c r="E813" s="16" t="s">
        <v>58</v>
      </c>
      <c r="F813" s="16" t="s">
        <v>147</v>
      </c>
      <c r="G813" s="16">
        <v>1982</v>
      </c>
      <c r="H813" s="16" t="s">
        <v>3</v>
      </c>
      <c r="I813" s="19">
        <v>72.83</v>
      </c>
      <c r="J813" s="16">
        <v>2</v>
      </c>
      <c r="K813" s="16" t="s">
        <v>10</v>
      </c>
      <c r="L813" s="44">
        <f t="shared" si="63"/>
        <v>2012</v>
      </c>
      <c r="M813" s="45"/>
      <c r="N813" s="46">
        <f t="shared" si="64"/>
        <v>2042</v>
      </c>
      <c r="O813" s="46"/>
      <c r="P813" s="47"/>
      <c r="Q813" s="48"/>
      <c r="R813" s="49">
        <f>I813*M$12*M$7</f>
        <v>2549.0499999999997</v>
      </c>
      <c r="S813" s="2">
        <v>1</v>
      </c>
      <c r="T813" s="53">
        <f>SUM(I810:I813)</f>
        <v>106.33</v>
      </c>
    </row>
    <row r="814" spans="1:38">
      <c r="A814">
        <v>804</v>
      </c>
      <c r="B814" s="16">
        <v>789</v>
      </c>
      <c r="C814" s="16">
        <v>111</v>
      </c>
      <c r="D814" s="16" t="s">
        <v>179</v>
      </c>
      <c r="E814" s="16" t="s">
        <v>55</v>
      </c>
      <c r="F814" s="16" t="s">
        <v>147</v>
      </c>
      <c r="G814" s="16">
        <v>1986</v>
      </c>
      <c r="H814" s="16"/>
      <c r="I814" s="19">
        <v>148.25</v>
      </c>
      <c r="J814" s="16"/>
      <c r="K814" s="16" t="s">
        <v>13</v>
      </c>
      <c r="L814" s="50">
        <f t="shared" si="63"/>
        <v>2016</v>
      </c>
      <c r="M814" s="45"/>
      <c r="N814" s="46">
        <f t="shared" si="64"/>
        <v>2046</v>
      </c>
      <c r="O814" s="46"/>
      <c r="P814" s="47"/>
      <c r="Q814" s="48">
        <f>I814*M$6</f>
        <v>2223.75</v>
      </c>
      <c r="R814" s="49">
        <f>I814*M$12*M$7</f>
        <v>5188.75</v>
      </c>
      <c r="S814" s="2">
        <v>1</v>
      </c>
      <c r="T814" s="2" t="s">
        <v>626</v>
      </c>
      <c r="U814" s="6">
        <f>SUM(Q814:Q817)</f>
        <v>8738.25</v>
      </c>
      <c r="V814" s="6">
        <f>SUM(R814:R817)</f>
        <v>5188.75</v>
      </c>
    </row>
    <row r="815" spans="1:38" s="3" customFormat="1">
      <c r="A815">
        <v>805</v>
      </c>
      <c r="B815" s="16">
        <v>790</v>
      </c>
      <c r="C815" s="16">
        <v>111</v>
      </c>
      <c r="D815" s="16" t="s">
        <v>180</v>
      </c>
      <c r="E815" s="16" t="s">
        <v>44</v>
      </c>
      <c r="F815" s="16" t="s">
        <v>147</v>
      </c>
      <c r="G815" s="16">
        <v>1996</v>
      </c>
      <c r="H815" s="16"/>
      <c r="I815" s="19">
        <v>289.79000000000002</v>
      </c>
      <c r="J815" s="16"/>
      <c r="K815" s="16" t="s">
        <v>13</v>
      </c>
      <c r="L815" s="50">
        <f t="shared" si="63"/>
        <v>2026</v>
      </c>
      <c r="M815" s="45"/>
      <c r="N815" s="51">
        <f t="shared" si="64"/>
        <v>2056</v>
      </c>
      <c r="O815" s="46"/>
      <c r="P815" s="47"/>
      <c r="Q815" s="48">
        <f>I815*M$6</f>
        <v>4346.8500000000004</v>
      </c>
      <c r="R815" s="49"/>
      <c r="S815" s="2">
        <v>1</v>
      </c>
      <c r="T815" s="2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</row>
    <row r="816" spans="1:38">
      <c r="A816">
        <v>806</v>
      </c>
      <c r="B816" s="16">
        <v>791</v>
      </c>
      <c r="C816" s="16">
        <v>111</v>
      </c>
      <c r="D816" s="16" t="s">
        <v>344</v>
      </c>
      <c r="E816" s="16" t="s">
        <v>58</v>
      </c>
      <c r="F816" s="16" t="s">
        <v>345</v>
      </c>
      <c r="G816" s="16">
        <v>1999</v>
      </c>
      <c r="H816" s="16" t="s">
        <v>3</v>
      </c>
      <c r="I816" s="19">
        <v>144.51</v>
      </c>
      <c r="J816" s="16">
        <v>2</v>
      </c>
      <c r="K816" s="16" t="s">
        <v>10</v>
      </c>
      <c r="L816" s="50">
        <f t="shared" si="63"/>
        <v>2029</v>
      </c>
      <c r="M816" s="45"/>
      <c r="N816" s="51">
        <f t="shared" si="64"/>
        <v>2059</v>
      </c>
      <c r="O816" s="46"/>
      <c r="P816" s="47"/>
      <c r="Q816" s="48">
        <f>I816*M$6</f>
        <v>2167.6499999999996</v>
      </c>
      <c r="R816" s="54"/>
      <c r="S816" s="2">
        <v>1</v>
      </c>
      <c r="T816" s="4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8">
      <c r="A817">
        <v>811</v>
      </c>
      <c r="B817" s="16"/>
      <c r="C817" s="16" t="s">
        <v>556</v>
      </c>
      <c r="D817" s="16"/>
      <c r="E817" s="16"/>
      <c r="F817" s="16"/>
      <c r="G817" s="16"/>
      <c r="H817" s="16"/>
      <c r="I817" s="19"/>
      <c r="J817" s="16"/>
      <c r="K817" s="20"/>
      <c r="L817" s="14"/>
      <c r="M817" s="14"/>
      <c r="N817" s="14"/>
      <c r="O817" s="14"/>
      <c r="P817" s="14"/>
      <c r="Q817" s="14"/>
      <c r="R817" s="14"/>
      <c r="S817" s="2"/>
      <c r="T817" s="2"/>
    </row>
    <row r="818" spans="1:38" s="2" customFormat="1">
      <c r="A818">
        <v>812</v>
      </c>
      <c r="B818" s="16"/>
      <c r="C818" s="16" t="s">
        <v>556</v>
      </c>
      <c r="D818" s="41">
        <f>COUNTA(D22:D813)</f>
        <v>790</v>
      </c>
      <c r="E818" s="16"/>
      <c r="F818" s="16"/>
      <c r="G818" s="16"/>
      <c r="H818" s="16"/>
      <c r="I818" s="19">
        <f>SUM(I22:I813)</f>
        <v>593702.73000000033</v>
      </c>
      <c r="J818" s="16"/>
      <c r="K818" s="16"/>
      <c r="L818" s="14"/>
      <c r="M818" s="14"/>
      <c r="N818" s="14"/>
      <c r="O818" s="14"/>
      <c r="P818" s="14"/>
      <c r="Q818" s="14"/>
      <c r="R818" s="14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</row>
    <row r="819" spans="1:38" s="2" customFormat="1">
      <c r="A819">
        <v>813</v>
      </c>
      <c r="B819" s="16"/>
      <c r="C819" s="16" t="s">
        <v>556</v>
      </c>
      <c r="D819" s="16"/>
      <c r="E819" s="16"/>
      <c r="F819" s="16"/>
      <c r="G819" s="16"/>
      <c r="H819" s="16"/>
      <c r="I819" s="19"/>
      <c r="J819" s="16"/>
      <c r="K819" s="16"/>
      <c r="L819" s="14"/>
      <c r="M819" s="14"/>
      <c r="N819" s="14"/>
      <c r="O819" s="14"/>
      <c r="P819" s="14"/>
      <c r="Q819" s="14"/>
      <c r="R819" s="14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</row>
    <row r="820" spans="1:38">
      <c r="A820">
        <v>816</v>
      </c>
      <c r="B820" s="14"/>
      <c r="C820" s="14" t="s">
        <v>558</v>
      </c>
      <c r="I820" s="11"/>
      <c r="J820" s="2"/>
      <c r="K820" s="2"/>
      <c r="L820" s="2"/>
      <c r="M820" s="2"/>
      <c r="N820" s="2"/>
      <c r="O820" s="2"/>
      <c r="P820" s="2"/>
      <c r="Q820" s="56">
        <f>Q818-Q819</f>
        <v>0</v>
      </c>
      <c r="R820" s="2"/>
      <c r="S820" s="2"/>
      <c r="T820" s="2"/>
    </row>
    <row r="821" spans="1:38">
      <c r="A821">
        <v>817</v>
      </c>
      <c r="B821" s="14"/>
      <c r="C821" s="11" t="s">
        <v>559</v>
      </c>
      <c r="I821" s="1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38">
      <c r="A822">
        <v>814</v>
      </c>
      <c r="B822" s="14"/>
      <c r="C822" s="11" t="s">
        <v>557</v>
      </c>
      <c r="Q822" s="57">
        <v>21882947.200000014</v>
      </c>
      <c r="R822" s="31">
        <f>Q822-Q818</f>
        <v>21882947.200000014</v>
      </c>
      <c r="S822" s="2"/>
      <c r="T822" s="2"/>
    </row>
    <row r="823" spans="1:38">
      <c r="A823">
        <v>808</v>
      </c>
      <c r="B823" s="14"/>
      <c r="C823" s="14"/>
      <c r="D823" s="14"/>
      <c r="E823" s="14"/>
      <c r="F823" s="14"/>
      <c r="G823" s="14"/>
      <c r="H823" s="14"/>
      <c r="I823" s="15" t="s">
        <v>551</v>
      </c>
      <c r="J823" s="14" t="s">
        <v>552</v>
      </c>
      <c r="K823" s="14" t="s">
        <v>553</v>
      </c>
      <c r="L823" s="14"/>
      <c r="M823" s="14"/>
      <c r="N823" s="14"/>
      <c r="O823" s="14"/>
      <c r="P823" s="14"/>
      <c r="S823" s="2"/>
      <c r="T823" s="2"/>
    </row>
    <row r="824" spans="1:38">
      <c r="A824" s="2">
        <v>809</v>
      </c>
      <c r="B824" s="14"/>
      <c r="C824" s="14"/>
      <c r="D824" s="14" t="s">
        <v>554</v>
      </c>
      <c r="E824" s="14"/>
      <c r="F824" s="14"/>
      <c r="G824" s="14"/>
      <c r="H824" s="14"/>
      <c r="I824" s="15"/>
      <c r="J824" s="14"/>
      <c r="K824" s="14"/>
      <c r="L824" s="14"/>
      <c r="M824" s="14"/>
      <c r="N824" s="14"/>
      <c r="O824" s="14"/>
      <c r="P824" s="14"/>
      <c r="Q824" s="24">
        <f>SUM(Q31:Q822)</f>
        <v>25767743.975161441</v>
      </c>
      <c r="R824" s="24">
        <f>SUM(R31:R822)</f>
        <v>32860752.894710023</v>
      </c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>
      <c r="A825" s="2">
        <v>810</v>
      </c>
      <c r="B825" s="14"/>
      <c r="C825" s="14"/>
      <c r="D825" s="14" t="s">
        <v>555</v>
      </c>
      <c r="E825" s="14"/>
      <c r="F825" s="14"/>
      <c r="G825" s="14"/>
      <c r="H825" s="14"/>
      <c r="I825" s="15"/>
      <c r="J825" s="14"/>
      <c r="K825" s="14"/>
      <c r="L825" s="14"/>
      <c r="M825" s="14"/>
      <c r="N825" s="14"/>
      <c r="O825" s="14"/>
      <c r="P825" s="14"/>
      <c r="Q825" s="24">
        <f>Q824+R824</f>
        <v>58628496.869871467</v>
      </c>
      <c r="R825" s="25">
        <f>(Q824+R824)/40</f>
        <v>1465712.4217467867</v>
      </c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>
      <c r="A826">
        <v>815</v>
      </c>
      <c r="B826" s="14"/>
      <c r="Q826" s="57">
        <v>14272211</v>
      </c>
      <c r="R826" s="58">
        <f>Q826-Q821</f>
        <v>14272211</v>
      </c>
      <c r="S826" s="2"/>
      <c r="T826" s="2"/>
    </row>
    <row r="827" spans="1:38">
      <c r="A827">
        <v>818</v>
      </c>
      <c r="I827" s="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38">
      <c r="A828">
        <v>819</v>
      </c>
      <c r="S828" s="2"/>
      <c r="T828" s="2"/>
    </row>
    <row r="829" spans="1:38">
      <c r="A829">
        <v>820</v>
      </c>
      <c r="S829" s="2"/>
      <c r="T829" s="2"/>
    </row>
    <row r="830" spans="1:38">
      <c r="A830">
        <v>821</v>
      </c>
      <c r="S830" s="2"/>
      <c r="T830" s="2"/>
    </row>
    <row r="831" spans="1:38">
      <c r="A831">
        <v>822</v>
      </c>
      <c r="S831" s="2"/>
      <c r="T831" s="2"/>
    </row>
    <row r="832" spans="1:38">
      <c r="A832">
        <v>823</v>
      </c>
    </row>
    <row r="833" spans="1:18">
      <c r="A833">
        <v>824</v>
      </c>
    </row>
    <row r="834" spans="1:18">
      <c r="A834">
        <v>825</v>
      </c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>
      <c r="A835">
        <v>826</v>
      </c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>
      <c r="A836">
        <v>827</v>
      </c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>
      <c r="A837">
        <v>828</v>
      </c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</sheetData>
  <autoFilter ref="A24:AL837">
    <sortState ref="A25:AL837">
      <sortCondition ref="C24:C837"/>
    </sortState>
  </autoFilter>
  <sortState ref="A24:AN815">
    <sortCondition ref="A24:A815"/>
  </sortState>
  <phoneticPr fontId="6"/>
  <pageMargins left="0.7" right="0.7" top="0.75" bottom="0.75" header="0.3" footer="0.3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ESCO施設</vt:lpstr>
      <vt:lpstr>表示順検討</vt:lpstr>
      <vt:lpstr>別表</vt:lpstr>
      <vt:lpstr>（参考）年次別事業費</vt:lpstr>
      <vt:lpstr>ESCO施設!Print_Area</vt:lpstr>
      <vt:lpstr>表示順検討!Print_Area</vt:lpstr>
      <vt:lpstr>ESCO施設!Print_Titles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 修</dc:creator>
  <cp:lastModifiedBy>Windows ユーザー</cp:lastModifiedBy>
  <cp:lastPrinted>2023-04-26T05:56:28Z</cp:lastPrinted>
  <dcterms:created xsi:type="dcterms:W3CDTF">2014-08-12T08:47:31Z</dcterms:created>
  <dcterms:modified xsi:type="dcterms:W3CDTF">2023-04-28T10:51:38Z</dcterms:modified>
</cp:coreProperties>
</file>