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'Sheet1'!$I$11:$T$91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E13" authorId="0">
      <text>
        <r>
          <rPr>
            <b/>
            <sz val="9"/>
            <rFont val="ＭＳ Ｐゴシック"/>
            <family val="3"/>
          </rPr>
          <t>計算式(変更しない)</t>
        </r>
      </text>
    </comment>
    <comment ref="F13" authorId="0">
      <text>
        <r>
          <rPr>
            <b/>
            <sz val="9"/>
            <rFont val="ＭＳ Ｐゴシック"/>
            <family val="3"/>
          </rPr>
          <t>計算式(変更しない)</t>
        </r>
      </text>
    </comment>
    <comment ref="O15" authorId="0">
      <text>
        <r>
          <rPr>
            <b/>
            <sz val="9"/>
            <rFont val="ＭＳ Ｐゴシック"/>
            <family val="3"/>
          </rPr>
          <t>青字部のみ入力
その他は計算式
高さ等は印刷範囲外の数値が転記される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color indexed="10"/>
            <rFont val="ＭＳ Ｐゴシック"/>
            <family val="3"/>
          </rPr>
          <t>番号</t>
        </r>
        <r>
          <rPr>
            <b/>
            <sz val="9"/>
            <rFont val="ＭＳ Ｐゴシック"/>
            <family val="3"/>
          </rPr>
          <t>、</t>
        </r>
        <r>
          <rPr>
            <b/>
            <sz val="9"/>
            <color indexed="12"/>
            <rFont val="ＭＳ Ｐゴシック"/>
            <family val="3"/>
          </rPr>
          <t>地盤高さ</t>
        </r>
        <r>
          <rPr>
            <b/>
            <sz val="9"/>
            <rFont val="ＭＳ Ｐゴシック"/>
            <family val="3"/>
          </rPr>
          <t>、及び</t>
        </r>
        <r>
          <rPr>
            <b/>
            <sz val="9"/>
            <color indexed="57"/>
            <rFont val="ＭＳ Ｐゴシック"/>
            <family val="3"/>
          </rPr>
          <t>計測パターン１の管底高さと計測パターン２の桝深さのどちらか</t>
        </r>
        <r>
          <rPr>
            <b/>
            <sz val="9"/>
            <rFont val="ＭＳ Ｐゴシック"/>
            <family val="3"/>
          </rPr>
          <t>に入力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sz val="9"/>
            <rFont val="ＭＳ Ｐゴシック"/>
            <family val="3"/>
          </rPr>
          <t>地盤高さは任意で良いが
（－）値は使用しない</t>
        </r>
      </text>
    </comment>
    <comment ref="J26" authorId="0">
      <text>
        <r>
          <rPr>
            <b/>
            <sz val="9"/>
            <rFont val="ＭＳ Ｐゴシック"/>
            <family val="3"/>
          </rPr>
          <t>必要に応じ、1行空ける</t>
        </r>
      </text>
    </comment>
  </commentList>
</comments>
</file>

<file path=xl/sharedStrings.xml><?xml version="1.0" encoding="utf-8"?>
<sst xmlns="http://schemas.openxmlformats.org/spreadsheetml/2006/main" count="23" uniqueCount="17">
  <si>
    <t>地盤
高さ
(m)</t>
  </si>
  <si>
    <t>管底
高さ
(m)</t>
  </si>
  <si>
    <t>桝深さ
(m)</t>
  </si>
  <si>
    <t>桝間
距離
(m)</t>
  </si>
  <si>
    <t>番号</t>
  </si>
  <si>
    <t>実測値入力</t>
  </si>
  <si>
    <t>計測パターン１</t>
  </si>
  <si>
    <t>計測パターン２</t>
  </si>
  <si>
    <t>高低差
(m)</t>
  </si>
  <si>
    <t>基準
勾配</t>
  </si>
  <si>
    <t>実測
勾配
（%）</t>
  </si>
  <si>
    <t>基準
勾配
(%)</t>
  </si>
  <si>
    <t xml:space="preserve">管径
 </t>
  </si>
  <si>
    <t>管径</t>
  </si>
  <si>
    <t>判定</t>
  </si>
  <si>
    <t>備考</t>
  </si>
  <si>
    <t>屋外排水管勾配確認シート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</si>
</sst>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%"/>
    <numFmt numFmtId="179" formatCode="0.0_ "/>
    <numFmt numFmtId="180" formatCode="0.00_ ;[Red]\-0.0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57"/>
      <name val="ＭＳ Ｐゴシック"/>
      <family val="3"/>
    </font>
    <font>
      <sz val="10"/>
      <color indexed="43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1" xfId="15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8" fontId="2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0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3.5"/>
  <cols>
    <col min="1" max="1" width="2.625" style="2" customWidth="1"/>
    <col min="2" max="2" width="4.75390625" style="2" customWidth="1"/>
    <col min="3" max="3" width="6.625" style="2" customWidth="1"/>
    <col min="4" max="5" width="6.50390625" style="2" customWidth="1"/>
    <col min="6" max="7" width="6.375" style="2" customWidth="1"/>
    <col min="8" max="8" width="6.625" style="2" customWidth="1"/>
    <col min="9" max="9" width="1.875" style="2" customWidth="1"/>
    <col min="10" max="10" width="6.125" style="2" customWidth="1"/>
    <col min="11" max="15" width="7.50390625" style="2" customWidth="1"/>
    <col min="16" max="16" width="5.25390625" style="2" bestFit="1" customWidth="1"/>
    <col min="17" max="18" width="6.625" style="2" customWidth="1"/>
    <col min="19" max="19" width="5.625" style="2" customWidth="1"/>
    <col min="20" max="20" width="17.25390625" style="2" customWidth="1"/>
    <col min="21" max="16384" width="9.00390625" style="2" customWidth="1"/>
  </cols>
  <sheetData>
    <row r="1" ht="12"/>
    <row r="2" spans="2:3" ht="24">
      <c r="B2" s="5" t="s">
        <v>13</v>
      </c>
      <c r="C2" s="5" t="s">
        <v>9</v>
      </c>
    </row>
    <row r="3" spans="2:4" ht="12">
      <c r="B3" s="14">
        <v>75</v>
      </c>
      <c r="C3" s="15">
        <v>0.02</v>
      </c>
      <c r="D3" s="3"/>
    </row>
    <row r="4" spans="2:4" ht="12">
      <c r="B4" s="14">
        <v>100</v>
      </c>
      <c r="C4" s="15">
        <v>0.02</v>
      </c>
      <c r="D4" s="3"/>
    </row>
    <row r="5" spans="2:4" ht="12">
      <c r="B5" s="14">
        <v>125</v>
      </c>
      <c r="C5" s="15">
        <v>0.017</v>
      </c>
      <c r="D5" s="3"/>
    </row>
    <row r="6" spans="2:4" ht="12">
      <c r="B6" s="14">
        <v>150</v>
      </c>
      <c r="C6" s="15">
        <v>0.015</v>
      </c>
      <c r="D6" s="3"/>
    </row>
    <row r="7" spans="2:4" ht="12">
      <c r="B7" s="14">
        <v>200</v>
      </c>
      <c r="C7" s="15">
        <v>0.012</v>
      </c>
      <c r="D7" s="3"/>
    </row>
    <row r="8" ht="12"/>
    <row r="9" ht="12"/>
    <row r="10" ht="18.75" customHeight="1"/>
    <row r="11" spans="2:9" ht="22.5" customHeight="1">
      <c r="B11" s="16" t="s">
        <v>5</v>
      </c>
      <c r="I11" s="13" t="s">
        <v>16</v>
      </c>
    </row>
    <row r="12" spans="2:7" ht="18.75" customHeight="1">
      <c r="B12" s="26" t="s">
        <v>4</v>
      </c>
      <c r="C12" s="28" t="s">
        <v>0</v>
      </c>
      <c r="D12" s="26" t="s">
        <v>6</v>
      </c>
      <c r="E12" s="26"/>
      <c r="F12" s="26" t="s">
        <v>7</v>
      </c>
      <c r="G12" s="26"/>
    </row>
    <row r="13" spans="2:20" ht="42" customHeight="1">
      <c r="B13" s="27"/>
      <c r="C13" s="27"/>
      <c r="D13" s="17" t="s">
        <v>1</v>
      </c>
      <c r="E13" s="17" t="s">
        <v>2</v>
      </c>
      <c r="F13" s="17" t="s">
        <v>1</v>
      </c>
      <c r="G13" s="17" t="s">
        <v>2</v>
      </c>
      <c r="H13" s="1"/>
      <c r="I13" s="1"/>
      <c r="J13" s="4" t="s">
        <v>4</v>
      </c>
      <c r="K13" s="5" t="s">
        <v>0</v>
      </c>
      <c r="L13" s="5" t="s">
        <v>1</v>
      </c>
      <c r="M13" s="6" t="s">
        <v>2</v>
      </c>
      <c r="N13" s="5" t="s">
        <v>8</v>
      </c>
      <c r="O13" s="5" t="s">
        <v>3</v>
      </c>
      <c r="P13" s="5" t="s">
        <v>12</v>
      </c>
      <c r="Q13" s="5" t="s">
        <v>11</v>
      </c>
      <c r="R13" s="5" t="s">
        <v>10</v>
      </c>
      <c r="S13" s="5" t="s">
        <v>14</v>
      </c>
      <c r="T13" s="5" t="s">
        <v>15</v>
      </c>
    </row>
    <row r="14" spans="2:20" ht="9" customHeight="1">
      <c r="B14" s="18">
        <v>1</v>
      </c>
      <c r="C14" s="18">
        <v>1</v>
      </c>
      <c r="D14" s="18">
        <v>1.55</v>
      </c>
      <c r="E14" s="19">
        <f>IF(D14="","",D14-C14)</f>
        <v>0.55</v>
      </c>
      <c r="F14" s="19">
        <f>IF(G14="","",C14+G14)</f>
      </c>
      <c r="G14" s="18"/>
      <c r="H14" s="7"/>
      <c r="I14" s="7"/>
      <c r="J14" s="23">
        <f>B14</f>
        <v>1</v>
      </c>
      <c r="K14" s="19">
        <f>C14</f>
        <v>1</v>
      </c>
      <c r="L14" s="19">
        <f>IF(D14="",F14,D14)</f>
        <v>1.55</v>
      </c>
      <c r="M14" s="25">
        <f>IF(E14="",G14,E14)</f>
        <v>0.55</v>
      </c>
      <c r="N14" s="8"/>
      <c r="O14" s="9"/>
      <c r="P14" s="9"/>
      <c r="Q14" s="9"/>
      <c r="R14" s="9"/>
      <c r="S14" s="9"/>
      <c r="T14" s="9"/>
    </row>
    <row r="15" spans="2:20" ht="9" customHeight="1">
      <c r="B15" s="18"/>
      <c r="C15" s="18"/>
      <c r="D15" s="18"/>
      <c r="E15" s="19"/>
      <c r="F15" s="19"/>
      <c r="G15" s="18"/>
      <c r="H15" s="7"/>
      <c r="I15" s="7"/>
      <c r="J15" s="24"/>
      <c r="K15" s="19"/>
      <c r="L15" s="19"/>
      <c r="M15" s="25"/>
      <c r="N15" s="32">
        <f>IF(L16="","",L16-L14)</f>
        <v>0.050000000000000044</v>
      </c>
      <c r="O15" s="20">
        <v>2</v>
      </c>
      <c r="P15" s="22">
        <v>100</v>
      </c>
      <c r="Q15" s="21">
        <f>VLOOKUP(P15,$B$3:$C$7,2,1)</f>
        <v>0.02</v>
      </c>
      <c r="R15" s="21">
        <f>IF(N15="","",N15/O15)</f>
        <v>0.025000000000000022</v>
      </c>
      <c r="S15" s="29" t="str">
        <f>IF(R15="","",IF(R15&gt;=Q15,"○","×"))</f>
        <v>○</v>
      </c>
      <c r="T15" s="19"/>
    </row>
    <row r="16" spans="2:20" ht="9" customHeight="1">
      <c r="B16" s="18">
        <v>2</v>
      </c>
      <c r="C16" s="18">
        <v>1.15</v>
      </c>
      <c r="D16" s="18">
        <v>1.6</v>
      </c>
      <c r="E16" s="19">
        <f>IF(D16="","",D16-C16)</f>
        <v>0.4500000000000002</v>
      </c>
      <c r="F16" s="19">
        <f>IF(G16="","",C16+G16)</f>
      </c>
      <c r="G16" s="18"/>
      <c r="H16" s="7"/>
      <c r="I16" s="7"/>
      <c r="J16" s="23">
        <f>B16</f>
        <v>2</v>
      </c>
      <c r="K16" s="19">
        <f>C16</f>
        <v>1.15</v>
      </c>
      <c r="L16" s="19">
        <f>IF(D16="",F16,D16)</f>
        <v>1.6</v>
      </c>
      <c r="M16" s="25">
        <f>IF(E16="",G16,E16)</f>
        <v>0.4500000000000002</v>
      </c>
      <c r="N16" s="32"/>
      <c r="O16" s="20"/>
      <c r="P16" s="22"/>
      <c r="Q16" s="21"/>
      <c r="R16" s="21"/>
      <c r="S16" s="29"/>
      <c r="T16" s="19"/>
    </row>
    <row r="17" spans="2:20" ht="9" customHeight="1">
      <c r="B17" s="18"/>
      <c r="C17" s="18"/>
      <c r="D17" s="18"/>
      <c r="E17" s="19"/>
      <c r="F17" s="19"/>
      <c r="G17" s="18"/>
      <c r="H17" s="7"/>
      <c r="I17" s="7"/>
      <c r="J17" s="24"/>
      <c r="K17" s="19"/>
      <c r="L17" s="19"/>
      <c r="M17" s="25"/>
      <c r="N17" s="32">
        <f>IF(L18="","",L18-L16)</f>
        <v>0.04999999999999982</v>
      </c>
      <c r="O17" s="20">
        <v>3</v>
      </c>
      <c r="P17" s="22">
        <v>100</v>
      </c>
      <c r="Q17" s="21">
        <f>VLOOKUP(P17,$B$3:$C$7,2,1)</f>
        <v>0.02</v>
      </c>
      <c r="R17" s="21">
        <f>IF(N17="","",N17/O17)</f>
        <v>0.016666666666666607</v>
      </c>
      <c r="S17" s="29" t="str">
        <f>IF(R17="","",IF(R17&gt;=Q17,"○","×"))</f>
        <v>×</v>
      </c>
      <c r="T17" s="19"/>
    </row>
    <row r="18" spans="2:20" ht="9" customHeight="1">
      <c r="B18" s="18">
        <v>3</v>
      </c>
      <c r="C18" s="18">
        <v>1</v>
      </c>
      <c r="D18" s="18">
        <v>1.65</v>
      </c>
      <c r="E18" s="19">
        <f>IF(D18="","",D18-C18)</f>
        <v>0.6499999999999999</v>
      </c>
      <c r="F18" s="19">
        <f>IF(G18="","",C18+G18)</f>
      </c>
      <c r="G18" s="18"/>
      <c r="H18" s="7"/>
      <c r="I18" s="7"/>
      <c r="J18" s="23">
        <f>B18</f>
        <v>3</v>
      </c>
      <c r="K18" s="19">
        <f>C18</f>
        <v>1</v>
      </c>
      <c r="L18" s="19">
        <f>IF(D18="",F18,D18)</f>
        <v>1.65</v>
      </c>
      <c r="M18" s="25">
        <f>IF(E18="",G18,E18)</f>
        <v>0.6499999999999999</v>
      </c>
      <c r="N18" s="32"/>
      <c r="O18" s="20"/>
      <c r="P18" s="22"/>
      <c r="Q18" s="21"/>
      <c r="R18" s="21"/>
      <c r="S18" s="29"/>
      <c r="T18" s="19"/>
    </row>
    <row r="19" spans="2:20" ht="9" customHeight="1">
      <c r="B19" s="18"/>
      <c r="C19" s="18"/>
      <c r="D19" s="18"/>
      <c r="E19" s="19"/>
      <c r="F19" s="19"/>
      <c r="G19" s="18"/>
      <c r="H19" s="7"/>
      <c r="I19" s="7"/>
      <c r="J19" s="24"/>
      <c r="K19" s="19"/>
      <c r="L19" s="19"/>
      <c r="M19" s="25"/>
      <c r="N19" s="32">
        <f>IF(L20="","",L20-L18)</f>
        <v>0.3999999999999999</v>
      </c>
      <c r="O19" s="20">
        <v>5</v>
      </c>
      <c r="P19" s="22">
        <v>100</v>
      </c>
      <c r="Q19" s="21">
        <f>VLOOKUP(P19,$B$3:$C$7,2,1)</f>
        <v>0.02</v>
      </c>
      <c r="R19" s="21">
        <f>IF(N19="","",N19/O19)</f>
        <v>0.07999999999999999</v>
      </c>
      <c r="S19" s="29" t="str">
        <f>IF(R19="","",IF(R19&gt;=Q19,"○","×"))</f>
        <v>○</v>
      </c>
      <c r="T19" s="19"/>
    </row>
    <row r="20" spans="2:20" ht="9" customHeight="1">
      <c r="B20" s="18">
        <v>4</v>
      </c>
      <c r="C20" s="18">
        <v>1.35</v>
      </c>
      <c r="D20" s="18">
        <v>2.05</v>
      </c>
      <c r="E20" s="19">
        <f>IF(D20="","",D20-C20)</f>
        <v>0.6999999999999997</v>
      </c>
      <c r="F20" s="19">
        <f>IF(G20="","",C20+G20)</f>
      </c>
      <c r="G20" s="18"/>
      <c r="H20" s="7"/>
      <c r="I20" s="7"/>
      <c r="J20" s="23">
        <f>B20</f>
        <v>4</v>
      </c>
      <c r="K20" s="19">
        <f>C20</f>
        <v>1.35</v>
      </c>
      <c r="L20" s="19">
        <f>IF(D20="",F20,D20)</f>
        <v>2.05</v>
      </c>
      <c r="M20" s="25">
        <f>IF(E20="",G20,E20)</f>
        <v>0.6999999999999997</v>
      </c>
      <c r="N20" s="32"/>
      <c r="O20" s="20">
        <v>4</v>
      </c>
      <c r="P20" s="22"/>
      <c r="Q20" s="21"/>
      <c r="R20" s="21"/>
      <c r="S20" s="29"/>
      <c r="T20" s="19"/>
    </row>
    <row r="21" spans="2:20" ht="9" customHeight="1">
      <c r="B21" s="18">
        <v>4</v>
      </c>
      <c r="C21" s="18">
        <v>1.35</v>
      </c>
      <c r="D21" s="18">
        <v>2.05</v>
      </c>
      <c r="E21" s="19"/>
      <c r="F21" s="19"/>
      <c r="G21" s="18"/>
      <c r="H21" s="7"/>
      <c r="I21" s="7"/>
      <c r="J21" s="24"/>
      <c r="K21" s="19"/>
      <c r="L21" s="19"/>
      <c r="M21" s="25"/>
      <c r="N21" s="32">
        <f>IF(L22="","",L22-L20)</f>
        <v>0.050000000000000266</v>
      </c>
      <c r="O21" s="20">
        <v>3</v>
      </c>
      <c r="P21" s="22">
        <v>100</v>
      </c>
      <c r="Q21" s="21">
        <f>VLOOKUP(P21,$B$3:$C$7,2,1)</f>
        <v>0.02</v>
      </c>
      <c r="R21" s="21">
        <f>IF(N21="","",N21/O21)</f>
        <v>0.016666666666666757</v>
      </c>
      <c r="S21" s="29" t="str">
        <f>IF(R21="","",IF(R21&gt;=Q21,"○","×"))</f>
        <v>×</v>
      </c>
      <c r="T21" s="19"/>
    </row>
    <row r="22" spans="2:20" ht="9" customHeight="1">
      <c r="B22" s="18">
        <v>5</v>
      </c>
      <c r="C22" s="18">
        <v>1.5</v>
      </c>
      <c r="D22" s="18">
        <v>2.1</v>
      </c>
      <c r="E22" s="19">
        <f>IF(D22="","",D22-C22)</f>
        <v>0.6000000000000001</v>
      </c>
      <c r="F22" s="19">
        <f>IF(G22="","",C22+G22)</f>
      </c>
      <c r="G22" s="18"/>
      <c r="H22" s="7"/>
      <c r="I22" s="7"/>
      <c r="J22" s="23">
        <f>B22</f>
        <v>5</v>
      </c>
      <c r="K22" s="19">
        <f>C22</f>
        <v>1.5</v>
      </c>
      <c r="L22" s="19">
        <f>IF(D22="",F22,D22)</f>
        <v>2.1</v>
      </c>
      <c r="M22" s="25">
        <f>IF(E22="",G22,E22)</f>
        <v>0.6000000000000001</v>
      </c>
      <c r="N22" s="32"/>
      <c r="O22" s="20">
        <v>2</v>
      </c>
      <c r="P22" s="22"/>
      <c r="Q22" s="21"/>
      <c r="R22" s="21"/>
      <c r="S22" s="29"/>
      <c r="T22" s="19"/>
    </row>
    <row r="23" spans="2:20" ht="9" customHeight="1">
      <c r="B23" s="18"/>
      <c r="C23" s="18"/>
      <c r="D23" s="18"/>
      <c r="E23" s="19"/>
      <c r="F23" s="19"/>
      <c r="G23" s="18"/>
      <c r="H23" s="7"/>
      <c r="I23" s="7"/>
      <c r="J23" s="24"/>
      <c r="K23" s="19"/>
      <c r="L23" s="19"/>
      <c r="M23" s="25"/>
      <c r="N23" s="32">
        <f>IF(L24="","",L24-L22)</f>
        <v>0.10000000000000009</v>
      </c>
      <c r="O23" s="20">
        <v>6</v>
      </c>
      <c r="P23" s="22">
        <v>100</v>
      </c>
      <c r="Q23" s="21">
        <f>VLOOKUP(P23,$B$3:$C$7,2,1)</f>
        <v>0.02</v>
      </c>
      <c r="R23" s="21">
        <f>IF(N23="","",N23/O23)</f>
        <v>0.01666666666666668</v>
      </c>
      <c r="S23" s="29" t="str">
        <f>IF(R23="","",IF(R23&gt;=Q23,"○","×"))</f>
        <v>×</v>
      </c>
      <c r="T23" s="19"/>
    </row>
    <row r="24" spans="2:20" ht="9" customHeight="1">
      <c r="B24" s="18">
        <v>6</v>
      </c>
      <c r="C24" s="18">
        <v>1.4</v>
      </c>
      <c r="D24" s="18">
        <v>2.2</v>
      </c>
      <c r="E24" s="19">
        <f>IF(D24="","",D24-C24)</f>
        <v>0.8000000000000003</v>
      </c>
      <c r="F24" s="19">
        <f>IF(G24="","",C24+G24)</f>
      </c>
      <c r="G24" s="18"/>
      <c r="H24" s="7"/>
      <c r="I24" s="7"/>
      <c r="J24" s="23">
        <f>B24</f>
        <v>6</v>
      </c>
      <c r="K24" s="19">
        <f>C24</f>
        <v>1.4</v>
      </c>
      <c r="L24" s="19">
        <f>IF(D24="",F24,D24)</f>
        <v>2.2</v>
      </c>
      <c r="M24" s="25">
        <f>IF(E24="",G24,E24)</f>
        <v>0.8000000000000003</v>
      </c>
      <c r="N24" s="32"/>
      <c r="O24" s="20"/>
      <c r="P24" s="22"/>
      <c r="Q24" s="21"/>
      <c r="R24" s="21"/>
      <c r="S24" s="29"/>
      <c r="T24" s="19"/>
    </row>
    <row r="25" spans="2:20" ht="9" customHeight="1">
      <c r="B25" s="18"/>
      <c r="C25" s="18"/>
      <c r="D25" s="18"/>
      <c r="E25" s="19"/>
      <c r="F25" s="19"/>
      <c r="G25" s="18"/>
      <c r="H25" s="7"/>
      <c r="I25" s="7"/>
      <c r="J25" s="24"/>
      <c r="K25" s="19"/>
      <c r="L25" s="19"/>
      <c r="M25" s="25"/>
      <c r="N25" s="32">
        <f>IF(L26="","",L26-L24)</f>
        <v>-0.20000000000000018</v>
      </c>
      <c r="O25" s="20">
        <v>5</v>
      </c>
      <c r="P25" s="22">
        <v>100</v>
      </c>
      <c r="Q25" s="21">
        <f>VLOOKUP(P25,$B$3:$C$7,2,1)</f>
        <v>0.02</v>
      </c>
      <c r="R25" s="21">
        <f>IF(N25="","",N25/O25)</f>
        <v>-0.040000000000000036</v>
      </c>
      <c r="S25" s="29" t="str">
        <f>IF(R25="","",IF(R25&gt;=Q25,"○","×"))</f>
        <v>×</v>
      </c>
      <c r="T25" s="19"/>
    </row>
    <row r="26" spans="2:20" ht="9" customHeight="1">
      <c r="B26" s="18">
        <v>7</v>
      </c>
      <c r="C26" s="18">
        <v>1.3</v>
      </c>
      <c r="D26" s="18"/>
      <c r="E26" s="19">
        <f>IF(D26="","",D26-C26)</f>
      </c>
      <c r="F26" s="19">
        <f>IF(G26="","",C26+G26)</f>
        <v>2</v>
      </c>
      <c r="G26" s="18">
        <v>0.7</v>
      </c>
      <c r="H26" s="7"/>
      <c r="I26" s="7"/>
      <c r="J26" s="23">
        <f>B26</f>
        <v>7</v>
      </c>
      <c r="K26" s="19">
        <f>C26</f>
        <v>1.3</v>
      </c>
      <c r="L26" s="19">
        <f>IF(D26="",F26,D26)</f>
        <v>2</v>
      </c>
      <c r="M26" s="25">
        <f>IF(E26="",G26,E26)</f>
        <v>0.7</v>
      </c>
      <c r="N26" s="32"/>
      <c r="O26" s="20"/>
      <c r="P26" s="22"/>
      <c r="Q26" s="21"/>
      <c r="R26" s="21"/>
      <c r="S26" s="29"/>
      <c r="T26" s="19"/>
    </row>
    <row r="27" spans="2:20" ht="9" customHeight="1">
      <c r="B27" s="18"/>
      <c r="C27" s="18"/>
      <c r="D27" s="18"/>
      <c r="E27" s="19"/>
      <c r="F27" s="19"/>
      <c r="G27" s="18"/>
      <c r="H27" s="7"/>
      <c r="I27" s="7"/>
      <c r="J27" s="24"/>
      <c r="K27" s="19"/>
      <c r="L27" s="19"/>
      <c r="M27" s="25"/>
      <c r="N27" s="32">
        <f>IF(L28="","",L28-L26)</f>
        <v>0.20000000000000018</v>
      </c>
      <c r="O27" s="20">
        <v>4</v>
      </c>
      <c r="P27" s="22">
        <v>125</v>
      </c>
      <c r="Q27" s="21">
        <f>VLOOKUP(P27,$B$3:$C$7,2,1)</f>
        <v>0.017</v>
      </c>
      <c r="R27" s="21">
        <f>IF(N27="","",N27/O27)</f>
        <v>0.050000000000000044</v>
      </c>
      <c r="S27" s="29" t="str">
        <f>IF(R27="","",IF(R27&gt;=Q27,"○","×"))</f>
        <v>○</v>
      </c>
      <c r="T27" s="19"/>
    </row>
    <row r="28" spans="2:20" ht="9" customHeight="1">
      <c r="B28" s="18">
        <v>8</v>
      </c>
      <c r="C28" s="18">
        <v>1.4</v>
      </c>
      <c r="D28" s="18"/>
      <c r="E28" s="19">
        <f>IF(D28="","",D28-C28)</f>
      </c>
      <c r="F28" s="19">
        <f>IF(G28="","",C28+G28)</f>
        <v>2.2</v>
      </c>
      <c r="G28" s="18">
        <v>0.8</v>
      </c>
      <c r="H28" s="7"/>
      <c r="I28" s="7"/>
      <c r="J28" s="23">
        <f>B28</f>
        <v>8</v>
      </c>
      <c r="K28" s="19">
        <f>C28</f>
        <v>1.4</v>
      </c>
      <c r="L28" s="19">
        <f>IF(D28="",F28,D28)</f>
        <v>2.2</v>
      </c>
      <c r="M28" s="25">
        <f>IF(E28="",G28,E28)</f>
        <v>0.8</v>
      </c>
      <c r="N28" s="32"/>
      <c r="O28" s="20"/>
      <c r="P28" s="22"/>
      <c r="Q28" s="21"/>
      <c r="R28" s="21"/>
      <c r="S28" s="29"/>
      <c r="T28" s="19"/>
    </row>
    <row r="29" spans="2:20" ht="9" customHeight="1">
      <c r="B29" s="18"/>
      <c r="C29" s="18"/>
      <c r="D29" s="18"/>
      <c r="E29" s="19"/>
      <c r="F29" s="19"/>
      <c r="G29" s="18"/>
      <c r="H29" s="7"/>
      <c r="I29" s="7"/>
      <c r="J29" s="24"/>
      <c r="K29" s="19"/>
      <c r="L29" s="19"/>
      <c r="M29" s="25"/>
      <c r="N29" s="32">
        <f>IF(L30="","",L30-L28)</f>
        <v>0.2999999999999998</v>
      </c>
      <c r="O29" s="20">
        <v>3</v>
      </c>
      <c r="P29" s="22">
        <v>125</v>
      </c>
      <c r="Q29" s="21">
        <f>VLOOKUP(P29,$B$3:$C$7,2,1)</f>
        <v>0.017</v>
      </c>
      <c r="R29" s="21">
        <f>IF(N29="","",N29/O29)</f>
        <v>0.09999999999999994</v>
      </c>
      <c r="S29" s="29" t="str">
        <f>IF(R29="","",IF(R29&gt;=Q29,"○","×"))</f>
        <v>○</v>
      </c>
      <c r="T29" s="19"/>
    </row>
    <row r="30" spans="2:20" ht="9" customHeight="1">
      <c r="B30" s="18">
        <v>9</v>
      </c>
      <c r="C30" s="18">
        <v>1.2</v>
      </c>
      <c r="D30" s="18">
        <v>2.5</v>
      </c>
      <c r="E30" s="19">
        <f>IF(D30="","",D30-C30)</f>
        <v>1.3</v>
      </c>
      <c r="F30" s="19">
        <f>IF(G30="","",C30+G30)</f>
        <v>2.05</v>
      </c>
      <c r="G30" s="18">
        <v>0.85</v>
      </c>
      <c r="H30" s="7"/>
      <c r="I30" s="7"/>
      <c r="J30" s="23">
        <f>B30</f>
        <v>9</v>
      </c>
      <c r="K30" s="19">
        <f>C30</f>
        <v>1.2</v>
      </c>
      <c r="L30" s="19">
        <f>IF(D30="",F30,D30)</f>
        <v>2.5</v>
      </c>
      <c r="M30" s="25">
        <f>IF(E30="",G30,E30)</f>
        <v>1.3</v>
      </c>
      <c r="N30" s="32"/>
      <c r="O30" s="20"/>
      <c r="P30" s="22"/>
      <c r="Q30" s="21"/>
      <c r="R30" s="21"/>
      <c r="S30" s="29"/>
      <c r="T30" s="19"/>
    </row>
    <row r="31" spans="2:20" ht="9" customHeight="1">
      <c r="B31" s="18"/>
      <c r="C31" s="18"/>
      <c r="D31" s="18"/>
      <c r="E31" s="19"/>
      <c r="F31" s="19"/>
      <c r="G31" s="18"/>
      <c r="H31" s="7"/>
      <c r="I31" s="7"/>
      <c r="J31" s="24"/>
      <c r="K31" s="19"/>
      <c r="L31" s="19"/>
      <c r="M31" s="25"/>
      <c r="N31" s="32">
        <f>IF(L32="","",L32-L30)</f>
        <v>0.04999999999999982</v>
      </c>
      <c r="O31" s="20">
        <v>4</v>
      </c>
      <c r="P31" s="22">
        <v>125</v>
      </c>
      <c r="Q31" s="21">
        <f>VLOOKUP(P31,$B$3:$C$7,2,1)</f>
        <v>0.017</v>
      </c>
      <c r="R31" s="21">
        <f>IF(N31="","",N31/O31)</f>
        <v>0.012499999999999956</v>
      </c>
      <c r="S31" s="29" t="str">
        <f>IF(R31="","",IF(R31&gt;=Q31,"○","×"))</f>
        <v>×</v>
      </c>
      <c r="T31" s="19"/>
    </row>
    <row r="32" spans="2:20" ht="9" customHeight="1">
      <c r="B32" s="18">
        <v>10</v>
      </c>
      <c r="C32" s="18">
        <v>1.35</v>
      </c>
      <c r="D32" s="18">
        <v>2.55</v>
      </c>
      <c r="E32" s="19">
        <f>IF(D32="","",D32-C32)</f>
        <v>1.1999999999999997</v>
      </c>
      <c r="F32" s="19">
        <f>IF(G32="","",C32+G32)</f>
        <v>2.25</v>
      </c>
      <c r="G32" s="18">
        <v>0.9</v>
      </c>
      <c r="H32" s="7"/>
      <c r="I32" s="7"/>
      <c r="J32" s="23">
        <f>B32</f>
        <v>10</v>
      </c>
      <c r="K32" s="19">
        <f>C32</f>
        <v>1.35</v>
      </c>
      <c r="L32" s="19">
        <f>IF(D32="",F32,D32)</f>
        <v>2.55</v>
      </c>
      <c r="M32" s="25">
        <f>IF(E32="",G32,E32)</f>
        <v>1.1999999999999997</v>
      </c>
      <c r="N32" s="32"/>
      <c r="O32" s="20"/>
      <c r="P32" s="22"/>
      <c r="Q32" s="21"/>
      <c r="R32" s="21"/>
      <c r="S32" s="29"/>
      <c r="T32" s="19"/>
    </row>
    <row r="33" spans="2:20" ht="9" customHeight="1">
      <c r="B33" s="18"/>
      <c r="C33" s="18"/>
      <c r="D33" s="18"/>
      <c r="E33" s="19"/>
      <c r="F33" s="19"/>
      <c r="G33" s="18"/>
      <c r="H33" s="7"/>
      <c r="I33" s="7"/>
      <c r="J33" s="24"/>
      <c r="K33" s="19"/>
      <c r="L33" s="19"/>
      <c r="M33" s="25"/>
      <c r="N33" s="32">
        <f>IF(L34="","",L34-L32)</f>
        <v>0.10000000000000009</v>
      </c>
      <c r="O33" s="20">
        <v>5</v>
      </c>
      <c r="P33" s="22">
        <v>125</v>
      </c>
      <c r="Q33" s="21">
        <f>VLOOKUP(P33,$B$3:$C$7,2,1)</f>
        <v>0.017</v>
      </c>
      <c r="R33" s="21">
        <f>IF(N33="","",N33/O33)</f>
        <v>0.020000000000000018</v>
      </c>
      <c r="S33" s="29" t="str">
        <f>IF(R33="","",IF(R33&gt;=Q33,"○","×"))</f>
        <v>○</v>
      </c>
      <c r="T33" s="19"/>
    </row>
    <row r="34" spans="2:20" ht="9" customHeight="1">
      <c r="B34" s="18">
        <v>11</v>
      </c>
      <c r="C34" s="18">
        <v>1.35</v>
      </c>
      <c r="D34" s="18">
        <v>2.65</v>
      </c>
      <c r="E34" s="19">
        <f>IF(D34="","",D34-C34)</f>
        <v>1.2999999999999998</v>
      </c>
      <c r="F34" s="19">
        <f>IF(G34="","",C34+G34)</f>
        <v>2.35</v>
      </c>
      <c r="G34" s="18">
        <v>1</v>
      </c>
      <c r="H34" s="7"/>
      <c r="I34" s="7"/>
      <c r="J34" s="23">
        <f>B34</f>
        <v>11</v>
      </c>
      <c r="K34" s="19">
        <f>C34</f>
        <v>1.35</v>
      </c>
      <c r="L34" s="19">
        <f>IF(D34="",F34,D34)</f>
        <v>2.65</v>
      </c>
      <c r="M34" s="25">
        <f>IF(E34="",G34,E34)</f>
        <v>1.2999999999999998</v>
      </c>
      <c r="N34" s="32"/>
      <c r="O34" s="20"/>
      <c r="P34" s="22"/>
      <c r="Q34" s="21"/>
      <c r="R34" s="21"/>
      <c r="S34" s="29"/>
      <c r="T34" s="19"/>
    </row>
    <row r="35" spans="2:20" ht="9" customHeight="1">
      <c r="B35" s="18"/>
      <c r="C35" s="18"/>
      <c r="D35" s="18"/>
      <c r="E35" s="19"/>
      <c r="F35" s="19"/>
      <c r="G35" s="18"/>
      <c r="H35" s="7"/>
      <c r="I35" s="7"/>
      <c r="J35" s="24"/>
      <c r="K35" s="19"/>
      <c r="L35" s="19"/>
      <c r="M35" s="25"/>
      <c r="N35" s="32">
        <f>IF(L36="","",L36-L34)</f>
        <v>0.050000000000000266</v>
      </c>
      <c r="O35" s="20">
        <v>8</v>
      </c>
      <c r="P35" s="22">
        <v>150</v>
      </c>
      <c r="Q35" s="21">
        <f>VLOOKUP(P35,$B$3:$C$7,2,1)</f>
        <v>0.015</v>
      </c>
      <c r="R35" s="21">
        <f>IF(N35="","",N35/O35)</f>
        <v>0.006250000000000033</v>
      </c>
      <c r="S35" s="29" t="str">
        <f>IF(R35="","",IF(R35&gt;=Q35,"○","×"))</f>
        <v>×</v>
      </c>
      <c r="T35" s="19"/>
    </row>
    <row r="36" spans="2:20" ht="9" customHeight="1">
      <c r="B36" s="18">
        <v>12</v>
      </c>
      <c r="C36" s="18">
        <v>1.5</v>
      </c>
      <c r="D36" s="18">
        <v>2.7</v>
      </c>
      <c r="E36" s="19">
        <f>IF(D36="","",D36-C36)</f>
        <v>1.2000000000000002</v>
      </c>
      <c r="F36" s="19">
        <f>IF(G36="","",C36+G36)</f>
      </c>
      <c r="G36" s="18"/>
      <c r="H36" s="7"/>
      <c r="I36" s="7"/>
      <c r="J36" s="23">
        <f>B36</f>
        <v>12</v>
      </c>
      <c r="K36" s="19">
        <f>C36</f>
        <v>1.5</v>
      </c>
      <c r="L36" s="19">
        <f>IF(D36="",F36,D36)</f>
        <v>2.7</v>
      </c>
      <c r="M36" s="25">
        <f>IF(E36="",G36,E36)</f>
        <v>1.2000000000000002</v>
      </c>
      <c r="N36" s="32"/>
      <c r="O36" s="20"/>
      <c r="P36" s="22"/>
      <c r="Q36" s="21"/>
      <c r="R36" s="21"/>
      <c r="S36" s="29"/>
      <c r="T36" s="19"/>
    </row>
    <row r="37" spans="2:20" ht="9" customHeight="1">
      <c r="B37" s="18"/>
      <c r="C37" s="18"/>
      <c r="D37" s="18"/>
      <c r="E37" s="19"/>
      <c r="F37" s="19"/>
      <c r="G37" s="18"/>
      <c r="H37" s="7"/>
      <c r="I37" s="7"/>
      <c r="J37" s="24"/>
      <c r="K37" s="19"/>
      <c r="L37" s="19"/>
      <c r="M37" s="25"/>
      <c r="N37" s="32">
        <f>IF(L38="","",L38-L36)</f>
        <v>0</v>
      </c>
      <c r="O37" s="20">
        <v>2</v>
      </c>
      <c r="P37" s="22">
        <v>150</v>
      </c>
      <c r="Q37" s="21">
        <f>VLOOKUP(P37,$B$3:$C$7,2,1)</f>
        <v>0.015</v>
      </c>
      <c r="R37" s="21">
        <f>IF(N37="","",N37/O37)</f>
        <v>0</v>
      </c>
      <c r="S37" s="29" t="str">
        <f>IF(R37="","",IF(R37&gt;=Q37,"○","×"))</f>
        <v>×</v>
      </c>
      <c r="T37" s="19"/>
    </row>
    <row r="38" spans="2:20" ht="9" customHeight="1">
      <c r="B38" s="18">
        <v>13</v>
      </c>
      <c r="C38" s="18">
        <v>1.4</v>
      </c>
      <c r="D38" s="18">
        <v>2.7</v>
      </c>
      <c r="E38" s="19">
        <f>IF(D38="","",D38-C38)</f>
        <v>1.3000000000000003</v>
      </c>
      <c r="F38" s="19">
        <f>IF(G38="","",C38+G38)</f>
      </c>
      <c r="G38" s="18"/>
      <c r="H38" s="7"/>
      <c r="I38" s="7"/>
      <c r="J38" s="23">
        <f>B38</f>
        <v>13</v>
      </c>
      <c r="K38" s="19">
        <f>C38</f>
        <v>1.4</v>
      </c>
      <c r="L38" s="19">
        <f>IF(D38="",F38,D38)</f>
        <v>2.7</v>
      </c>
      <c r="M38" s="25">
        <f>IF(E38="",G38,E38)</f>
        <v>1.3000000000000003</v>
      </c>
      <c r="N38" s="32"/>
      <c r="O38" s="20"/>
      <c r="P38" s="22"/>
      <c r="Q38" s="21"/>
      <c r="R38" s="21"/>
      <c r="S38" s="29"/>
      <c r="T38" s="19"/>
    </row>
    <row r="39" spans="2:20" ht="9" customHeight="1">
      <c r="B39" s="18"/>
      <c r="C39" s="18"/>
      <c r="D39" s="18"/>
      <c r="E39" s="19"/>
      <c r="F39" s="19"/>
      <c r="G39" s="18"/>
      <c r="H39" s="7"/>
      <c r="I39" s="7"/>
      <c r="J39" s="24"/>
      <c r="K39" s="19"/>
      <c r="L39" s="19"/>
      <c r="M39" s="25"/>
      <c r="N39" s="32">
        <f>IF(L40="","",L40-L38)</f>
        <v>0.04999999999999982</v>
      </c>
      <c r="O39" s="20">
        <v>9</v>
      </c>
      <c r="P39" s="22">
        <v>150</v>
      </c>
      <c r="Q39" s="21">
        <f>VLOOKUP(P39,$B$3:$C$7,2,1)</f>
        <v>0.015</v>
      </c>
      <c r="R39" s="21">
        <f>IF(N39="","",N39/O39)</f>
        <v>0.005555555555555536</v>
      </c>
      <c r="S39" s="29" t="str">
        <f>IF(R39="","",IF(R39&gt;=Q39,"○","×"))</f>
        <v>×</v>
      </c>
      <c r="T39" s="19"/>
    </row>
    <row r="40" spans="2:20" ht="9" customHeight="1">
      <c r="B40" s="18">
        <v>14</v>
      </c>
      <c r="C40" s="18">
        <v>1.3</v>
      </c>
      <c r="D40" s="18">
        <v>2.75</v>
      </c>
      <c r="E40" s="19">
        <f>IF(D40="","",D40-C40)</f>
        <v>1.45</v>
      </c>
      <c r="F40" s="19">
        <f>IF(G40="","",C40+G40)</f>
      </c>
      <c r="G40" s="18"/>
      <c r="H40" s="7"/>
      <c r="I40" s="7"/>
      <c r="J40" s="23">
        <f>B40</f>
        <v>14</v>
      </c>
      <c r="K40" s="19">
        <f>C40</f>
        <v>1.3</v>
      </c>
      <c r="L40" s="19">
        <f>IF(D40="",F40,D40)</f>
        <v>2.75</v>
      </c>
      <c r="M40" s="25">
        <f>IF(E40="",G40,E40)</f>
        <v>1.45</v>
      </c>
      <c r="N40" s="32"/>
      <c r="O40" s="20"/>
      <c r="P40" s="22"/>
      <c r="Q40" s="21"/>
      <c r="R40" s="21"/>
      <c r="S40" s="29"/>
      <c r="T40" s="19"/>
    </row>
    <row r="41" spans="2:20" ht="9" customHeight="1">
      <c r="B41" s="18"/>
      <c r="C41" s="18"/>
      <c r="D41" s="18"/>
      <c r="E41" s="19"/>
      <c r="F41" s="19"/>
      <c r="G41" s="18"/>
      <c r="H41" s="7"/>
      <c r="I41" s="7"/>
      <c r="J41" s="24"/>
      <c r="K41" s="19"/>
      <c r="L41" s="19"/>
      <c r="M41" s="25"/>
      <c r="N41" s="32">
        <f>IF(L42="","",L42-L40)</f>
        <v>0.04999999999999982</v>
      </c>
      <c r="O41" s="20">
        <v>4</v>
      </c>
      <c r="P41" s="22">
        <v>150</v>
      </c>
      <c r="Q41" s="21">
        <f>VLOOKUP(P41,$B$3:$C$7,2,1)</f>
        <v>0.015</v>
      </c>
      <c r="R41" s="21">
        <f>IF(N41="","",N41/O41)</f>
        <v>0.012499999999999956</v>
      </c>
      <c r="S41" s="29" t="str">
        <f>IF(R41="","",IF(R41&gt;=Q41,"○","×"))</f>
        <v>×</v>
      </c>
      <c r="T41" s="19"/>
    </row>
    <row r="42" spans="2:20" ht="9" customHeight="1">
      <c r="B42" s="18">
        <v>15</v>
      </c>
      <c r="C42" s="18">
        <v>1.45</v>
      </c>
      <c r="D42" s="18"/>
      <c r="E42" s="19">
        <f>IF(D42="","",D42-C42)</f>
      </c>
      <c r="F42" s="19">
        <f>IF(G42="","",C42+G42)</f>
        <v>2.8</v>
      </c>
      <c r="G42" s="18">
        <v>1.35</v>
      </c>
      <c r="H42" s="7"/>
      <c r="I42" s="7"/>
      <c r="J42" s="23">
        <f>B42</f>
        <v>15</v>
      </c>
      <c r="K42" s="19">
        <f>C42</f>
        <v>1.45</v>
      </c>
      <c r="L42" s="19">
        <f>IF(D42="",F42,D42)</f>
        <v>2.8</v>
      </c>
      <c r="M42" s="25">
        <f>IF(E42="",G42,E42)</f>
        <v>1.35</v>
      </c>
      <c r="N42" s="32"/>
      <c r="O42" s="20"/>
      <c r="P42" s="22"/>
      <c r="Q42" s="21"/>
      <c r="R42" s="21"/>
      <c r="S42" s="29"/>
      <c r="T42" s="19"/>
    </row>
    <row r="43" spans="2:20" ht="9" customHeight="1">
      <c r="B43" s="18"/>
      <c r="C43" s="18"/>
      <c r="D43" s="18"/>
      <c r="E43" s="19"/>
      <c r="F43" s="19"/>
      <c r="G43" s="18"/>
      <c r="H43" s="7"/>
      <c r="I43" s="7"/>
      <c r="J43" s="24"/>
      <c r="K43" s="19"/>
      <c r="L43" s="19"/>
      <c r="M43" s="25"/>
      <c r="N43" s="32">
        <f>IF(L44="","",L44-L42)</f>
        <v>0.04999999999999982</v>
      </c>
      <c r="O43" s="20">
        <v>2</v>
      </c>
      <c r="P43" s="22">
        <v>150</v>
      </c>
      <c r="Q43" s="21">
        <f>VLOOKUP(P43,$B$3:$C$7,2,1)</f>
        <v>0.015</v>
      </c>
      <c r="R43" s="21">
        <f>IF(N43="","",N43/O43)</f>
        <v>0.02499999999999991</v>
      </c>
      <c r="S43" s="29" t="str">
        <f>IF(R43="","",IF(R43&gt;=Q43,"○","×"))</f>
        <v>○</v>
      </c>
      <c r="T43" s="19"/>
    </row>
    <row r="44" spans="2:20" ht="9" customHeight="1">
      <c r="B44" s="18">
        <v>16</v>
      </c>
      <c r="C44" s="18">
        <v>1.45</v>
      </c>
      <c r="D44" s="18"/>
      <c r="E44" s="19">
        <f>IF(D44="","",D44-C44)</f>
      </c>
      <c r="F44" s="19">
        <f>IF(G44="","",C44+G44)</f>
        <v>2.8499999999999996</v>
      </c>
      <c r="G44" s="18">
        <v>1.4</v>
      </c>
      <c r="J44" s="23">
        <f>B44</f>
        <v>16</v>
      </c>
      <c r="K44" s="19">
        <f>C44</f>
        <v>1.45</v>
      </c>
      <c r="L44" s="19">
        <f>IF(D44="",F44,D44)</f>
        <v>2.8499999999999996</v>
      </c>
      <c r="M44" s="25">
        <f>IF(E44="",G44,E44)</f>
        <v>1.4</v>
      </c>
      <c r="N44" s="32"/>
      <c r="O44" s="20"/>
      <c r="P44" s="22"/>
      <c r="Q44" s="21"/>
      <c r="R44" s="21"/>
      <c r="S44" s="29"/>
      <c r="T44" s="19"/>
    </row>
    <row r="45" spans="2:20" ht="9" customHeight="1">
      <c r="B45" s="18"/>
      <c r="C45" s="18"/>
      <c r="D45" s="18"/>
      <c r="E45" s="19"/>
      <c r="F45" s="19"/>
      <c r="G45" s="18"/>
      <c r="J45" s="24"/>
      <c r="K45" s="19"/>
      <c r="L45" s="19"/>
      <c r="M45" s="25"/>
      <c r="N45" s="32">
        <f>IF(L46="","",L46-L44)</f>
        <v>0.050000000000000266</v>
      </c>
      <c r="O45" s="20">
        <v>3</v>
      </c>
      <c r="P45" s="22">
        <v>150</v>
      </c>
      <c r="Q45" s="21">
        <f>VLOOKUP(P45,$B$3:$C$7,2,1)</f>
        <v>0.015</v>
      </c>
      <c r="R45" s="21">
        <f>IF(N45="","",N45/O45)</f>
        <v>0.016666666666666757</v>
      </c>
      <c r="S45" s="29" t="str">
        <f>IF(R45="","",IF(R45&gt;=Q45,"○","×"))</f>
        <v>○</v>
      </c>
      <c r="T45" s="19"/>
    </row>
    <row r="46" spans="2:20" ht="9" customHeight="1">
      <c r="B46" s="18">
        <v>17</v>
      </c>
      <c r="C46" s="18">
        <v>1.45</v>
      </c>
      <c r="D46" s="18"/>
      <c r="E46" s="19">
        <f>IF(D46="","",D46-C46)</f>
      </c>
      <c r="F46" s="19">
        <f>IF(G46="","",C46+G46)</f>
        <v>2.9</v>
      </c>
      <c r="G46" s="18">
        <v>1.45</v>
      </c>
      <c r="J46" s="23">
        <f>B46</f>
        <v>17</v>
      </c>
      <c r="K46" s="19">
        <f>C46</f>
        <v>1.45</v>
      </c>
      <c r="L46" s="19">
        <f>IF(D46="",F46,D46)</f>
        <v>2.9</v>
      </c>
      <c r="M46" s="25">
        <f>IF(E46="",G46,E46)</f>
        <v>1.45</v>
      </c>
      <c r="N46" s="32"/>
      <c r="O46" s="20"/>
      <c r="P46" s="22"/>
      <c r="Q46" s="21"/>
      <c r="R46" s="21"/>
      <c r="S46" s="29"/>
      <c r="T46" s="19"/>
    </row>
    <row r="47" spans="2:20" ht="9" customHeight="1">
      <c r="B47" s="18"/>
      <c r="C47" s="18"/>
      <c r="D47" s="18"/>
      <c r="E47" s="19"/>
      <c r="F47" s="19"/>
      <c r="G47" s="18"/>
      <c r="J47" s="24"/>
      <c r="K47" s="19"/>
      <c r="L47" s="19"/>
      <c r="M47" s="25"/>
      <c r="N47" s="32">
        <f>IF(L48="","",L48-L46)</f>
        <v>0.10000000000000009</v>
      </c>
      <c r="O47" s="20">
        <v>5</v>
      </c>
      <c r="P47" s="22">
        <v>150</v>
      </c>
      <c r="Q47" s="21">
        <f>VLOOKUP(P47,$B$3:$C$7,2,1)</f>
        <v>0.015</v>
      </c>
      <c r="R47" s="21">
        <f>IF(N47="","",N47/O47)</f>
        <v>0.020000000000000018</v>
      </c>
      <c r="S47" s="29" t="str">
        <f>IF(R47="","",IF(R47&gt;=Q47,"○","×"))</f>
        <v>○</v>
      </c>
      <c r="T47" s="19"/>
    </row>
    <row r="48" spans="2:20" ht="9" customHeight="1">
      <c r="B48" s="18">
        <v>18</v>
      </c>
      <c r="C48" s="18">
        <v>1.45</v>
      </c>
      <c r="D48" s="18"/>
      <c r="E48" s="19">
        <f>IF(D48="","",D48-C48)</f>
      </c>
      <c r="F48" s="19">
        <f>IF(G48="","",C48+G48)</f>
        <v>3</v>
      </c>
      <c r="G48" s="18">
        <v>1.55</v>
      </c>
      <c r="J48" s="23">
        <f>B48</f>
        <v>18</v>
      </c>
      <c r="K48" s="19">
        <f>C48</f>
        <v>1.45</v>
      </c>
      <c r="L48" s="19">
        <f>IF(D48="",F48,D48)</f>
        <v>3</v>
      </c>
      <c r="M48" s="25">
        <f>IF(E48="",G48,E48)</f>
        <v>1.55</v>
      </c>
      <c r="N48" s="32"/>
      <c r="O48" s="20">
        <v>4</v>
      </c>
      <c r="P48" s="22"/>
      <c r="Q48" s="21"/>
      <c r="R48" s="21"/>
      <c r="S48" s="29"/>
      <c r="T48" s="19"/>
    </row>
    <row r="49" spans="2:20" ht="9" customHeight="1">
      <c r="B49" s="18"/>
      <c r="C49" s="18"/>
      <c r="D49" s="18"/>
      <c r="E49" s="19"/>
      <c r="F49" s="19"/>
      <c r="G49" s="18"/>
      <c r="J49" s="24"/>
      <c r="K49" s="19"/>
      <c r="L49" s="19"/>
      <c r="M49" s="25"/>
      <c r="N49" s="32">
        <f>IF(L50="","",L50-L48)</f>
        <v>0.04999999999999982</v>
      </c>
      <c r="O49" s="20">
        <v>3</v>
      </c>
      <c r="P49" s="22">
        <v>150</v>
      </c>
      <c r="Q49" s="21">
        <f>VLOOKUP(P49,$B$3:$C$7,2,1)</f>
        <v>0.015</v>
      </c>
      <c r="R49" s="21">
        <f>IF(N49="","",N49/O49)</f>
        <v>0.016666666666666607</v>
      </c>
      <c r="S49" s="29" t="str">
        <f>IF(R49="","",IF(R49&gt;=Q49,"○","×"))</f>
        <v>○</v>
      </c>
      <c r="T49" s="19"/>
    </row>
    <row r="50" spans="2:20" ht="9" customHeight="1">
      <c r="B50" s="18">
        <v>19</v>
      </c>
      <c r="C50" s="18">
        <v>1.45</v>
      </c>
      <c r="D50" s="18"/>
      <c r="E50" s="19">
        <f>IF(D50="","",D50-C50)</f>
      </c>
      <c r="F50" s="19">
        <f>IF(G50="","",C50+G50)</f>
        <v>3.05</v>
      </c>
      <c r="G50" s="18">
        <v>1.6</v>
      </c>
      <c r="J50" s="23">
        <f>B50</f>
        <v>19</v>
      </c>
      <c r="K50" s="19">
        <f>C50</f>
        <v>1.45</v>
      </c>
      <c r="L50" s="19">
        <f>IF(D50="",F50,D50)</f>
        <v>3.05</v>
      </c>
      <c r="M50" s="25">
        <f>IF(E50="",G50,E50)</f>
        <v>1.6</v>
      </c>
      <c r="N50" s="32"/>
      <c r="O50" s="20">
        <v>2</v>
      </c>
      <c r="P50" s="22"/>
      <c r="Q50" s="21"/>
      <c r="R50" s="21"/>
      <c r="S50" s="29"/>
      <c r="T50" s="19"/>
    </row>
    <row r="51" spans="2:20" ht="9" customHeight="1">
      <c r="B51" s="18"/>
      <c r="C51" s="18"/>
      <c r="D51" s="18"/>
      <c r="E51" s="19"/>
      <c r="F51" s="19"/>
      <c r="G51" s="18"/>
      <c r="J51" s="24"/>
      <c r="K51" s="19"/>
      <c r="L51" s="19"/>
      <c r="M51" s="25"/>
      <c r="N51" s="32">
        <f>IF(L52="","",L52-L50)</f>
        <v>0.04999999999999982</v>
      </c>
      <c r="O51" s="20">
        <v>6</v>
      </c>
      <c r="P51" s="22">
        <v>150</v>
      </c>
      <c r="Q51" s="21">
        <f>VLOOKUP(P51,$B$3:$C$7,2,1)</f>
        <v>0.015</v>
      </c>
      <c r="R51" s="21">
        <f>IF(N51="","",N51/O51)</f>
        <v>0.008333333333333304</v>
      </c>
      <c r="S51" s="29" t="str">
        <f>IF(R51="","",IF(R51&gt;=Q51,"○","×"))</f>
        <v>×</v>
      </c>
      <c r="T51" s="19"/>
    </row>
    <row r="52" spans="2:20" ht="9" customHeight="1">
      <c r="B52" s="18">
        <v>20</v>
      </c>
      <c r="C52" s="18">
        <v>1.45</v>
      </c>
      <c r="D52" s="18"/>
      <c r="E52" s="19">
        <f>IF(D52="","",D52-C52)</f>
      </c>
      <c r="F52" s="19">
        <f>IF(G52="","",C52+G52)</f>
        <v>3.0999999999999996</v>
      </c>
      <c r="G52" s="18">
        <v>1.65</v>
      </c>
      <c r="J52" s="23">
        <f>B52</f>
        <v>20</v>
      </c>
      <c r="K52" s="19">
        <f>C52</f>
        <v>1.45</v>
      </c>
      <c r="L52" s="19">
        <f>IF(D52="",F52,D52)</f>
        <v>3.0999999999999996</v>
      </c>
      <c r="M52" s="25">
        <f>IF(E52="",G52,E52)</f>
        <v>1.65</v>
      </c>
      <c r="N52" s="32"/>
      <c r="O52" s="20"/>
      <c r="P52" s="22"/>
      <c r="Q52" s="21"/>
      <c r="R52" s="21"/>
      <c r="S52" s="29"/>
      <c r="T52" s="19"/>
    </row>
    <row r="53" spans="2:20" ht="9" customHeight="1">
      <c r="B53" s="18"/>
      <c r="C53" s="18"/>
      <c r="D53" s="18"/>
      <c r="E53" s="19"/>
      <c r="F53" s="19"/>
      <c r="G53" s="18"/>
      <c r="J53" s="24"/>
      <c r="K53" s="19"/>
      <c r="L53" s="19"/>
      <c r="M53" s="25"/>
      <c r="N53" s="32">
        <f>IF(L54="","",L54-L52)</f>
        <v>0.03000000000000025</v>
      </c>
      <c r="O53" s="20">
        <v>5</v>
      </c>
      <c r="P53" s="22">
        <v>150</v>
      </c>
      <c r="Q53" s="21">
        <f>VLOOKUP(P53,$B$3:$C$7,2,1)</f>
        <v>0.015</v>
      </c>
      <c r="R53" s="21">
        <f>IF(N53="","",N53/O53)</f>
        <v>0.0060000000000000496</v>
      </c>
      <c r="S53" s="29" t="str">
        <f>IF(R53="","",IF(R53&gt;=Q53,"○","×"))</f>
        <v>×</v>
      </c>
      <c r="T53" s="19"/>
    </row>
    <row r="54" spans="2:20" ht="9" customHeight="1">
      <c r="B54" s="18">
        <v>21</v>
      </c>
      <c r="C54" s="18">
        <v>1.45</v>
      </c>
      <c r="D54" s="18"/>
      <c r="E54" s="19">
        <f>IF(D54="","",D54-C54)</f>
      </c>
      <c r="F54" s="19">
        <f>IF(G54="","",C54+G54)</f>
        <v>3.13</v>
      </c>
      <c r="G54" s="18">
        <v>1.68</v>
      </c>
      <c r="J54" s="23">
        <f>B54</f>
        <v>21</v>
      </c>
      <c r="K54" s="19">
        <f>C54</f>
        <v>1.45</v>
      </c>
      <c r="L54" s="19">
        <f>IF(D54="",F54,D54)</f>
        <v>3.13</v>
      </c>
      <c r="M54" s="25">
        <f>IF(E54="",G54,E54)</f>
        <v>1.68</v>
      </c>
      <c r="N54" s="32"/>
      <c r="O54" s="20"/>
      <c r="P54" s="22"/>
      <c r="Q54" s="21"/>
      <c r="R54" s="21"/>
      <c r="S54" s="29"/>
      <c r="T54" s="19"/>
    </row>
    <row r="55" spans="2:20" ht="9" customHeight="1">
      <c r="B55" s="18"/>
      <c r="C55" s="18"/>
      <c r="D55" s="18"/>
      <c r="E55" s="19"/>
      <c r="F55" s="19"/>
      <c r="G55" s="18"/>
      <c r="J55" s="24"/>
      <c r="K55" s="19"/>
      <c r="L55" s="19"/>
      <c r="M55" s="25"/>
      <c r="N55" s="32">
        <f>IF(L56="","",L56-L54)</f>
        <v>0.020000000000000018</v>
      </c>
      <c r="O55" s="20">
        <v>4</v>
      </c>
      <c r="P55" s="22">
        <v>150</v>
      </c>
      <c r="Q55" s="21">
        <f>VLOOKUP(P55,$B$3:$C$7,2,1)</f>
        <v>0.015</v>
      </c>
      <c r="R55" s="21">
        <f>IF(N55="","",N55/O55)</f>
        <v>0.0050000000000000044</v>
      </c>
      <c r="S55" s="29" t="str">
        <f>IF(R55="","",IF(R55&gt;=Q55,"○","×"))</f>
        <v>×</v>
      </c>
      <c r="T55" s="19"/>
    </row>
    <row r="56" spans="2:20" ht="9" customHeight="1">
      <c r="B56" s="18">
        <v>22</v>
      </c>
      <c r="C56" s="18">
        <v>1.45</v>
      </c>
      <c r="D56" s="18"/>
      <c r="E56" s="19">
        <f>IF(D56="","",D56-C56)</f>
      </c>
      <c r="F56" s="19">
        <f>IF(G56="","",C56+G56)</f>
        <v>3.15</v>
      </c>
      <c r="G56" s="18">
        <v>1.7</v>
      </c>
      <c r="J56" s="23">
        <f>B56</f>
        <v>22</v>
      </c>
      <c r="K56" s="19">
        <f>C56</f>
        <v>1.45</v>
      </c>
      <c r="L56" s="19">
        <f>IF(D56="",F56,D56)</f>
        <v>3.15</v>
      </c>
      <c r="M56" s="25">
        <f>IF(E56="",G56,E56)</f>
        <v>1.7</v>
      </c>
      <c r="N56" s="32"/>
      <c r="O56" s="20"/>
      <c r="P56" s="22"/>
      <c r="Q56" s="21"/>
      <c r="R56" s="21"/>
      <c r="S56" s="29"/>
      <c r="T56" s="19"/>
    </row>
    <row r="57" spans="2:20" ht="9" customHeight="1">
      <c r="B57" s="18"/>
      <c r="C57" s="18"/>
      <c r="D57" s="18"/>
      <c r="E57" s="19"/>
      <c r="F57" s="19"/>
      <c r="G57" s="18"/>
      <c r="J57" s="24"/>
      <c r="K57" s="19"/>
      <c r="L57" s="19"/>
      <c r="M57" s="25"/>
      <c r="N57" s="32">
        <f>IF(L58="","",L58-L56)</f>
        <v>0.10000000000000009</v>
      </c>
      <c r="O57" s="20">
        <v>3</v>
      </c>
      <c r="P57" s="22">
        <v>150</v>
      </c>
      <c r="Q57" s="21">
        <f>VLOOKUP(P57,$B$3:$C$7,2,1)</f>
        <v>0.015</v>
      </c>
      <c r="R57" s="21">
        <f>IF(N57="","",N57/O57)</f>
        <v>0.03333333333333336</v>
      </c>
      <c r="S57" s="29" t="str">
        <f>IF(R57="","",IF(R57&gt;=Q57,"○","×"))</f>
        <v>○</v>
      </c>
      <c r="T57" s="19"/>
    </row>
    <row r="58" spans="2:20" ht="9" customHeight="1">
      <c r="B58" s="18">
        <v>23</v>
      </c>
      <c r="C58" s="18">
        <v>1.45</v>
      </c>
      <c r="D58" s="18"/>
      <c r="E58" s="19">
        <f>IF(D58="","",D58-C58)</f>
      </c>
      <c r="F58" s="19">
        <f>IF(G58="","",C58+G58)</f>
        <v>3.25</v>
      </c>
      <c r="G58" s="18">
        <v>1.8</v>
      </c>
      <c r="J58" s="23">
        <f>B58</f>
        <v>23</v>
      </c>
      <c r="K58" s="19">
        <f>C58</f>
        <v>1.45</v>
      </c>
      <c r="L58" s="19">
        <f>IF(D58="",F58,D58)</f>
        <v>3.25</v>
      </c>
      <c r="M58" s="25">
        <f>IF(E58="",G58,E58)</f>
        <v>1.8</v>
      </c>
      <c r="N58" s="32"/>
      <c r="O58" s="20"/>
      <c r="P58" s="22"/>
      <c r="Q58" s="21"/>
      <c r="R58" s="21"/>
      <c r="S58" s="29"/>
      <c r="T58" s="19"/>
    </row>
    <row r="59" spans="2:20" ht="9" customHeight="1">
      <c r="B59" s="18"/>
      <c r="C59" s="18"/>
      <c r="D59" s="18"/>
      <c r="E59" s="19"/>
      <c r="F59" s="19"/>
      <c r="G59" s="18"/>
      <c r="J59" s="24"/>
      <c r="K59" s="19"/>
      <c r="L59" s="19"/>
      <c r="M59" s="25"/>
      <c r="N59" s="32">
        <f>IF(L60="","",L60-L58)</f>
        <v>0.04999999999999982</v>
      </c>
      <c r="O59" s="20">
        <v>4</v>
      </c>
      <c r="P59" s="22">
        <v>150</v>
      </c>
      <c r="Q59" s="21">
        <f>VLOOKUP(P59,$B$3:$C$7,2,1)</f>
        <v>0.015</v>
      </c>
      <c r="R59" s="21">
        <f>IF(N59="","",N59/O59)</f>
        <v>0.012499999999999956</v>
      </c>
      <c r="S59" s="29" t="str">
        <f>IF(R59="","",IF(R59&gt;=Q59,"○","×"))</f>
        <v>×</v>
      </c>
      <c r="T59" s="19"/>
    </row>
    <row r="60" spans="2:20" ht="9" customHeight="1">
      <c r="B60" s="18">
        <v>24</v>
      </c>
      <c r="C60" s="18">
        <v>1.45</v>
      </c>
      <c r="D60" s="18"/>
      <c r="E60" s="19">
        <f>IF(D60="","",D60-C60)</f>
      </c>
      <c r="F60" s="19">
        <f>IF(G60="","",C60+G60)</f>
        <v>3.3</v>
      </c>
      <c r="G60" s="18">
        <v>1.85</v>
      </c>
      <c r="J60" s="23">
        <f>B60</f>
        <v>24</v>
      </c>
      <c r="K60" s="19">
        <f>C60</f>
        <v>1.45</v>
      </c>
      <c r="L60" s="19">
        <f>IF(D60="",F60,D60)</f>
        <v>3.3</v>
      </c>
      <c r="M60" s="25">
        <f>IF(E60="",G60,E60)</f>
        <v>1.85</v>
      </c>
      <c r="N60" s="32"/>
      <c r="O60" s="20"/>
      <c r="P60" s="22"/>
      <c r="Q60" s="21"/>
      <c r="R60" s="21"/>
      <c r="S60" s="29"/>
      <c r="T60" s="19"/>
    </row>
    <row r="61" spans="2:20" ht="9" customHeight="1">
      <c r="B61" s="18"/>
      <c r="C61" s="18"/>
      <c r="D61" s="18"/>
      <c r="E61" s="19"/>
      <c r="F61" s="19"/>
      <c r="G61" s="18"/>
      <c r="J61" s="24"/>
      <c r="K61" s="19"/>
      <c r="L61" s="19"/>
      <c r="M61" s="25"/>
      <c r="N61" s="32">
        <f>IF(L62="","",L62-L60)</f>
        <v>0.040000000000000036</v>
      </c>
      <c r="O61" s="20">
        <v>5</v>
      </c>
      <c r="P61" s="22">
        <v>150</v>
      </c>
      <c r="Q61" s="21">
        <f>VLOOKUP(P61,$B$3:$C$7,2,1)</f>
        <v>0.015</v>
      </c>
      <c r="R61" s="21">
        <f>IF(N61="","",N61/O61)</f>
        <v>0.008000000000000007</v>
      </c>
      <c r="S61" s="29" t="str">
        <f>IF(R61="","",IF(R61&gt;=Q61,"○","×"))</f>
        <v>×</v>
      </c>
      <c r="T61" s="19"/>
    </row>
    <row r="62" spans="2:20" ht="9" customHeight="1">
      <c r="B62" s="18">
        <v>25</v>
      </c>
      <c r="C62" s="18">
        <v>1.45</v>
      </c>
      <c r="D62" s="18"/>
      <c r="E62" s="19">
        <f>IF(D62="","",D62-C62)</f>
      </c>
      <c r="F62" s="19">
        <f>IF(G62="","",C62+G62)</f>
        <v>3.34</v>
      </c>
      <c r="G62" s="18">
        <v>1.89</v>
      </c>
      <c r="J62" s="23">
        <f>B62</f>
        <v>25</v>
      </c>
      <c r="K62" s="19">
        <f>C62</f>
        <v>1.45</v>
      </c>
      <c r="L62" s="19">
        <f>IF(D62="",F62,D62)</f>
        <v>3.34</v>
      </c>
      <c r="M62" s="25">
        <f>IF(E62="",G62,E62)</f>
        <v>1.89</v>
      </c>
      <c r="N62" s="32"/>
      <c r="O62" s="20"/>
      <c r="P62" s="22"/>
      <c r="Q62" s="21"/>
      <c r="R62" s="21"/>
      <c r="S62" s="29"/>
      <c r="T62" s="19"/>
    </row>
    <row r="63" spans="2:20" ht="9" customHeight="1">
      <c r="B63" s="18"/>
      <c r="C63" s="18"/>
      <c r="D63" s="18"/>
      <c r="E63" s="19"/>
      <c r="F63" s="19"/>
      <c r="G63" s="18"/>
      <c r="J63" s="24"/>
      <c r="K63" s="19"/>
      <c r="L63" s="19"/>
      <c r="M63" s="25"/>
      <c r="N63" s="32">
        <f>IF(L64="","",L64-L62)</f>
        <v>0.03000000000000025</v>
      </c>
      <c r="O63" s="20">
        <v>8</v>
      </c>
      <c r="P63" s="22">
        <v>150</v>
      </c>
      <c r="Q63" s="21">
        <f>VLOOKUP(P63,$B$3:$C$7,2,1)</f>
        <v>0.015</v>
      </c>
      <c r="R63" s="21">
        <f>IF(N63="","",N63/O63)</f>
        <v>0.003750000000000031</v>
      </c>
      <c r="S63" s="29" t="str">
        <f>IF(R63="","",IF(R63&gt;=Q63,"○","×"))</f>
        <v>×</v>
      </c>
      <c r="T63" s="19"/>
    </row>
    <row r="64" spans="2:20" ht="9" customHeight="1">
      <c r="B64" s="18">
        <v>26</v>
      </c>
      <c r="C64" s="18">
        <v>1.45</v>
      </c>
      <c r="D64" s="18"/>
      <c r="E64" s="19">
        <f>IF(D64="","",D64-C64)</f>
      </c>
      <c r="F64" s="19">
        <f>IF(G64="","",C64+G64)</f>
        <v>3.37</v>
      </c>
      <c r="G64" s="18">
        <v>1.92</v>
      </c>
      <c r="J64" s="23">
        <f>B64</f>
        <v>26</v>
      </c>
      <c r="K64" s="19">
        <f>C64</f>
        <v>1.45</v>
      </c>
      <c r="L64" s="19">
        <f>IF(D64="",F64,D64)</f>
        <v>3.37</v>
      </c>
      <c r="M64" s="25">
        <f>IF(E64="",G64,E64)</f>
        <v>1.92</v>
      </c>
      <c r="N64" s="32"/>
      <c r="O64" s="20"/>
      <c r="P64" s="22"/>
      <c r="Q64" s="21"/>
      <c r="R64" s="21"/>
      <c r="S64" s="29"/>
      <c r="T64" s="19"/>
    </row>
    <row r="65" spans="2:20" ht="9" customHeight="1">
      <c r="B65" s="18"/>
      <c r="C65" s="18"/>
      <c r="D65" s="18"/>
      <c r="E65" s="19"/>
      <c r="F65" s="19"/>
      <c r="G65" s="18"/>
      <c r="J65" s="24"/>
      <c r="K65" s="19"/>
      <c r="L65" s="19"/>
      <c r="M65" s="25"/>
      <c r="N65" s="32">
        <f>IF(L66="","",L66-L64)</f>
        <v>0.08000000000000007</v>
      </c>
      <c r="O65" s="20">
        <v>2</v>
      </c>
      <c r="P65" s="22">
        <v>150</v>
      </c>
      <c r="Q65" s="21">
        <f>VLOOKUP(P65,$B$3:$C$7,2,1)</f>
        <v>0.015</v>
      </c>
      <c r="R65" s="21">
        <f>IF(N65="","",N65/O65)</f>
        <v>0.040000000000000036</v>
      </c>
      <c r="S65" s="29" t="str">
        <f>IF(R65="","",IF(R65&gt;=Q65,"○","×"))</f>
        <v>○</v>
      </c>
      <c r="T65" s="19"/>
    </row>
    <row r="66" spans="2:20" ht="9" customHeight="1">
      <c r="B66" s="18">
        <v>27</v>
      </c>
      <c r="C66" s="18">
        <v>1.45</v>
      </c>
      <c r="D66" s="18"/>
      <c r="E66" s="19">
        <f>IF(D66="","",D66-C66)</f>
      </c>
      <c r="F66" s="19">
        <f>IF(G66="","",C66+G66)</f>
        <v>3.45</v>
      </c>
      <c r="G66" s="18">
        <v>2</v>
      </c>
      <c r="J66" s="23">
        <f>B66</f>
        <v>27</v>
      </c>
      <c r="K66" s="19">
        <f>C66</f>
        <v>1.45</v>
      </c>
      <c r="L66" s="19">
        <f>IF(D66="",F66,D66)</f>
        <v>3.45</v>
      </c>
      <c r="M66" s="25">
        <f>IF(E66="",G66,E66)</f>
        <v>2</v>
      </c>
      <c r="N66" s="32"/>
      <c r="O66" s="20"/>
      <c r="P66" s="22"/>
      <c r="Q66" s="21"/>
      <c r="R66" s="21"/>
      <c r="S66" s="29"/>
      <c r="T66" s="19"/>
    </row>
    <row r="67" spans="2:20" ht="9" customHeight="1">
      <c r="B67" s="18"/>
      <c r="C67" s="18"/>
      <c r="D67" s="18"/>
      <c r="E67" s="19"/>
      <c r="F67" s="19"/>
      <c r="G67" s="18"/>
      <c r="J67" s="24"/>
      <c r="K67" s="19"/>
      <c r="L67" s="19"/>
      <c r="M67" s="25"/>
      <c r="N67" s="32">
        <f>IF(L68="","",L68-L66)</f>
        <v>0.04999999999999982</v>
      </c>
      <c r="O67" s="20">
        <v>9</v>
      </c>
      <c r="P67" s="22">
        <v>150</v>
      </c>
      <c r="Q67" s="21">
        <f>VLOOKUP(P67,$B$3:$C$7,2,1)</f>
        <v>0.015</v>
      </c>
      <c r="R67" s="21">
        <f>IF(N67="","",N67/O67)</f>
        <v>0.005555555555555536</v>
      </c>
      <c r="S67" s="29" t="str">
        <f>IF(R67="","",IF(R67&gt;=Q67,"○","×"))</f>
        <v>×</v>
      </c>
      <c r="T67" s="19"/>
    </row>
    <row r="68" spans="2:20" ht="9" customHeight="1">
      <c r="B68" s="18">
        <v>28</v>
      </c>
      <c r="C68" s="18">
        <v>1.45</v>
      </c>
      <c r="D68" s="18"/>
      <c r="E68" s="19">
        <f>IF(D68="","",D68-C68)</f>
      </c>
      <c r="F68" s="19">
        <f>IF(G68="","",C68+G68)</f>
        <v>3.5</v>
      </c>
      <c r="G68" s="18">
        <v>2.05</v>
      </c>
      <c r="J68" s="23">
        <f>B68</f>
        <v>28</v>
      </c>
      <c r="K68" s="19">
        <f>C68</f>
        <v>1.45</v>
      </c>
      <c r="L68" s="19">
        <f>IF(D68="",F68,D68)</f>
        <v>3.5</v>
      </c>
      <c r="M68" s="25">
        <f>IF(E68="",G68,E68)</f>
        <v>2.05</v>
      </c>
      <c r="N68" s="32"/>
      <c r="O68" s="20"/>
      <c r="P68" s="22"/>
      <c r="Q68" s="21"/>
      <c r="R68" s="21"/>
      <c r="S68" s="29"/>
      <c r="T68" s="19"/>
    </row>
    <row r="69" spans="2:20" ht="9" customHeight="1">
      <c r="B69" s="18"/>
      <c r="C69" s="18"/>
      <c r="D69" s="18"/>
      <c r="E69" s="19"/>
      <c r="F69" s="19"/>
      <c r="G69" s="18"/>
      <c r="J69" s="24"/>
      <c r="K69" s="19"/>
      <c r="L69" s="19"/>
      <c r="M69" s="25"/>
      <c r="N69" s="32">
        <f>IF(L70="","",L70-L68)</f>
        <v>0.04999999999999982</v>
      </c>
      <c r="O69" s="20">
        <v>4</v>
      </c>
      <c r="P69" s="22">
        <v>150</v>
      </c>
      <c r="Q69" s="21">
        <f>VLOOKUP(P69,$B$3:$C$7,2,1)</f>
        <v>0.015</v>
      </c>
      <c r="R69" s="21">
        <f>IF(N69="","",N69/O69)</f>
        <v>0.012499999999999956</v>
      </c>
      <c r="S69" s="29" t="str">
        <f>IF(R69="","",IF(R69&gt;=Q69,"○","×"))</f>
        <v>×</v>
      </c>
      <c r="T69" s="19"/>
    </row>
    <row r="70" spans="2:20" ht="9" customHeight="1">
      <c r="B70" s="18">
        <v>29</v>
      </c>
      <c r="C70" s="18">
        <v>1.45</v>
      </c>
      <c r="D70" s="18"/>
      <c r="E70" s="19">
        <f>IF(D70="","",D70-C70)</f>
      </c>
      <c r="F70" s="19">
        <f>IF(G70="","",C70+G70)</f>
        <v>3.55</v>
      </c>
      <c r="G70" s="18">
        <v>2.1</v>
      </c>
      <c r="J70" s="23">
        <f>B70</f>
        <v>29</v>
      </c>
      <c r="K70" s="19">
        <f>C70</f>
        <v>1.45</v>
      </c>
      <c r="L70" s="19">
        <f>IF(D70="",F70,D70)</f>
        <v>3.55</v>
      </c>
      <c r="M70" s="25">
        <f>IF(E70="",G70,E70)</f>
        <v>2.1</v>
      </c>
      <c r="N70" s="32"/>
      <c r="O70" s="20"/>
      <c r="P70" s="22"/>
      <c r="Q70" s="21"/>
      <c r="R70" s="21"/>
      <c r="S70" s="29"/>
      <c r="T70" s="19"/>
    </row>
    <row r="71" spans="2:20" ht="9" customHeight="1">
      <c r="B71" s="18"/>
      <c r="C71" s="18"/>
      <c r="D71" s="18"/>
      <c r="E71" s="19"/>
      <c r="F71" s="19"/>
      <c r="G71" s="18"/>
      <c r="J71" s="24"/>
      <c r="K71" s="19"/>
      <c r="L71" s="19"/>
      <c r="M71" s="25"/>
      <c r="N71" s="32">
        <f>IF(L72="","",L72-L70)</f>
        <v>0.08000000000000007</v>
      </c>
      <c r="O71" s="20">
        <v>2</v>
      </c>
      <c r="P71" s="22">
        <v>150</v>
      </c>
      <c r="Q71" s="21">
        <f>VLOOKUP(P71,$B$3:$C$7,2,1)</f>
        <v>0.015</v>
      </c>
      <c r="R71" s="21">
        <f>IF(N71="","",N71/O71)</f>
        <v>0.040000000000000036</v>
      </c>
      <c r="S71" s="29" t="str">
        <f>IF(R71="","",IF(R71&gt;=Q71,"○","×"))</f>
        <v>○</v>
      </c>
      <c r="T71" s="19"/>
    </row>
    <row r="72" spans="2:20" ht="9" customHeight="1">
      <c r="B72" s="18">
        <v>30</v>
      </c>
      <c r="C72" s="18">
        <v>1.45</v>
      </c>
      <c r="D72" s="18"/>
      <c r="E72" s="19">
        <f>IF(D72="","",D72-C72)</f>
      </c>
      <c r="F72" s="19">
        <f>IF(G72="","",C72+G72)</f>
        <v>3.63</v>
      </c>
      <c r="G72" s="18">
        <v>2.18</v>
      </c>
      <c r="J72" s="23">
        <f>B72</f>
        <v>30</v>
      </c>
      <c r="K72" s="19">
        <f>C72</f>
        <v>1.45</v>
      </c>
      <c r="L72" s="19">
        <f>IF(D72="",F72,D72)</f>
        <v>3.63</v>
      </c>
      <c r="M72" s="25">
        <f>IF(E72="",G72,E72)</f>
        <v>2.18</v>
      </c>
      <c r="N72" s="32"/>
      <c r="O72" s="20"/>
      <c r="P72" s="22"/>
      <c r="Q72" s="21"/>
      <c r="R72" s="21"/>
      <c r="S72" s="29"/>
      <c r="T72" s="19"/>
    </row>
    <row r="73" spans="2:20" ht="9" customHeight="1">
      <c r="B73" s="18"/>
      <c r="C73" s="18"/>
      <c r="D73" s="18"/>
      <c r="E73" s="19"/>
      <c r="F73" s="19"/>
      <c r="G73" s="18"/>
      <c r="J73" s="24"/>
      <c r="K73" s="19"/>
      <c r="L73" s="19"/>
      <c r="M73" s="25"/>
      <c r="N73" s="32">
        <f>IF(L74="","",L74-L72)</f>
        <v>0.16999999999999993</v>
      </c>
      <c r="O73" s="20">
        <v>3</v>
      </c>
      <c r="P73" s="22">
        <v>150</v>
      </c>
      <c r="Q73" s="21">
        <f aca="true" t="shared" si="0" ref="Q73:Q87">VLOOKUP(P73,$B$3:$C$7,2,1)</f>
        <v>0.015</v>
      </c>
      <c r="R73" s="21">
        <f>IF(N73="","",N73/O73)</f>
        <v>0.05666666666666664</v>
      </c>
      <c r="S73" s="29" t="str">
        <f>IF(R73="","",IF(R73&gt;=Q73,"○","×"))</f>
        <v>○</v>
      </c>
      <c r="T73" s="19"/>
    </row>
    <row r="74" spans="2:20" ht="9" customHeight="1">
      <c r="B74" s="18">
        <v>31</v>
      </c>
      <c r="C74" s="18">
        <v>1.45</v>
      </c>
      <c r="D74" s="18"/>
      <c r="E74" s="19">
        <f>IF(D74="","",D74-C74)</f>
      </c>
      <c r="F74" s="19">
        <f>IF(G74="","",C74+G74)</f>
        <v>3.8</v>
      </c>
      <c r="G74" s="18">
        <v>2.35</v>
      </c>
      <c r="J74" s="23">
        <f>B74</f>
        <v>31</v>
      </c>
      <c r="K74" s="19">
        <f>C74</f>
        <v>1.45</v>
      </c>
      <c r="L74" s="19">
        <f>IF(D74="",F74,D74)</f>
        <v>3.8</v>
      </c>
      <c r="M74" s="25">
        <f>IF(E74="",G74,E74)</f>
        <v>2.35</v>
      </c>
      <c r="N74" s="32"/>
      <c r="O74" s="20"/>
      <c r="P74" s="22"/>
      <c r="Q74" s="21"/>
      <c r="R74" s="21"/>
      <c r="S74" s="29"/>
      <c r="T74" s="19"/>
    </row>
    <row r="75" spans="2:20" ht="9" customHeight="1">
      <c r="B75" s="18"/>
      <c r="C75" s="18"/>
      <c r="D75" s="18"/>
      <c r="E75" s="19"/>
      <c r="F75" s="19"/>
      <c r="G75" s="18"/>
      <c r="J75" s="24"/>
      <c r="K75" s="19"/>
      <c r="L75" s="19"/>
      <c r="M75" s="25"/>
      <c r="N75" s="32">
        <f>IF(L76="","",L76-L74)</f>
        <v>0.10000000000000053</v>
      </c>
      <c r="O75" s="20">
        <v>5</v>
      </c>
      <c r="P75" s="22">
        <v>125</v>
      </c>
      <c r="Q75" s="21">
        <f t="shared" si="0"/>
        <v>0.017</v>
      </c>
      <c r="R75" s="21">
        <f>IF(N75="","",N75/O75)</f>
        <v>0.020000000000000108</v>
      </c>
      <c r="S75" s="29" t="str">
        <f>IF(R75="","",IF(R75&gt;=Q75,"○","×"))</f>
        <v>○</v>
      </c>
      <c r="T75" s="19"/>
    </row>
    <row r="76" spans="2:20" ht="9" customHeight="1">
      <c r="B76" s="18">
        <v>32</v>
      </c>
      <c r="C76" s="18">
        <v>1.45</v>
      </c>
      <c r="D76" s="18"/>
      <c r="E76" s="19">
        <f>IF(D76="","",D76-C76)</f>
      </c>
      <c r="F76" s="19">
        <f>IF(G76="","",C76+G76)</f>
        <v>3.9000000000000004</v>
      </c>
      <c r="G76" s="18">
        <v>2.45</v>
      </c>
      <c r="J76" s="23">
        <f>B76</f>
        <v>32</v>
      </c>
      <c r="K76" s="19">
        <f>C76</f>
        <v>1.45</v>
      </c>
      <c r="L76" s="19">
        <f>IF(D76="",F76,D76)</f>
        <v>3.9000000000000004</v>
      </c>
      <c r="M76" s="25">
        <f>IF(E76="",G76,E76)</f>
        <v>2.45</v>
      </c>
      <c r="N76" s="32"/>
      <c r="O76" s="20">
        <v>4</v>
      </c>
      <c r="P76" s="22"/>
      <c r="Q76" s="21"/>
      <c r="R76" s="21"/>
      <c r="S76" s="29"/>
      <c r="T76" s="19"/>
    </row>
    <row r="77" spans="2:20" ht="9" customHeight="1">
      <c r="B77" s="18"/>
      <c r="C77" s="18"/>
      <c r="D77" s="18"/>
      <c r="E77" s="19"/>
      <c r="F77" s="19"/>
      <c r="G77" s="18"/>
      <c r="J77" s="24"/>
      <c r="K77" s="19"/>
      <c r="L77" s="19"/>
      <c r="M77" s="25"/>
      <c r="N77" s="32">
        <f>IF(L78="","",L78-L76)</f>
        <v>0.04999999999999982</v>
      </c>
      <c r="O77" s="20">
        <v>3</v>
      </c>
      <c r="P77" s="22">
        <v>125</v>
      </c>
      <c r="Q77" s="21">
        <f t="shared" si="0"/>
        <v>0.017</v>
      </c>
      <c r="R77" s="21">
        <f>IF(N77="","",N77/O77)</f>
        <v>0.016666666666666607</v>
      </c>
      <c r="S77" s="29" t="str">
        <f>IF(R77="","",IF(R77&gt;=Q77,"○","×"))</f>
        <v>×</v>
      </c>
      <c r="T77" s="19"/>
    </row>
    <row r="78" spans="2:20" ht="9" customHeight="1">
      <c r="B78" s="18">
        <v>33</v>
      </c>
      <c r="C78" s="18">
        <v>1.45</v>
      </c>
      <c r="D78" s="18"/>
      <c r="E78" s="19">
        <f>IF(D78="","",D78-C78)</f>
      </c>
      <c r="F78" s="19">
        <f>IF(G78="","",C78+G78)</f>
        <v>3.95</v>
      </c>
      <c r="G78" s="18">
        <v>2.5</v>
      </c>
      <c r="J78" s="23">
        <f>B78</f>
        <v>33</v>
      </c>
      <c r="K78" s="19">
        <f>C78</f>
        <v>1.45</v>
      </c>
      <c r="L78" s="19">
        <f>IF(D78="",F78,D78)</f>
        <v>3.95</v>
      </c>
      <c r="M78" s="25">
        <f>IF(E78="",G78,E78)</f>
        <v>2.5</v>
      </c>
      <c r="N78" s="32"/>
      <c r="O78" s="20">
        <v>2</v>
      </c>
      <c r="P78" s="22"/>
      <c r="Q78" s="21"/>
      <c r="R78" s="21"/>
      <c r="S78" s="29"/>
      <c r="T78" s="19"/>
    </row>
    <row r="79" spans="2:20" ht="9" customHeight="1">
      <c r="B79" s="18"/>
      <c r="C79" s="18"/>
      <c r="D79" s="18"/>
      <c r="E79" s="19"/>
      <c r="F79" s="19"/>
      <c r="G79" s="18"/>
      <c r="J79" s="24"/>
      <c r="K79" s="19"/>
      <c r="L79" s="19"/>
      <c r="M79" s="25"/>
      <c r="N79" s="32">
        <f>IF(L80="","",L80-L78)</f>
        <v>0.09999999999999964</v>
      </c>
      <c r="O79" s="20">
        <v>6</v>
      </c>
      <c r="P79" s="22">
        <v>125</v>
      </c>
      <c r="Q79" s="21">
        <f t="shared" si="0"/>
        <v>0.017</v>
      </c>
      <c r="R79" s="21">
        <f>IF(N79="","",N79/O79)</f>
        <v>0.016666666666666607</v>
      </c>
      <c r="S79" s="29" t="str">
        <f>IF(R79="","",IF(R79&gt;=Q79,"○","×"))</f>
        <v>×</v>
      </c>
      <c r="T79" s="19"/>
    </row>
    <row r="80" spans="2:20" ht="9" customHeight="1">
      <c r="B80" s="18">
        <v>34</v>
      </c>
      <c r="C80" s="18">
        <v>1.45</v>
      </c>
      <c r="D80" s="18"/>
      <c r="E80" s="19">
        <f>IF(D80="","",D80-C80)</f>
      </c>
      <c r="F80" s="19">
        <f>IF(G80="","",C80+G80)</f>
        <v>4.05</v>
      </c>
      <c r="G80" s="18">
        <v>2.6</v>
      </c>
      <c r="J80" s="23">
        <f>B80</f>
        <v>34</v>
      </c>
      <c r="K80" s="19">
        <f>C80</f>
        <v>1.45</v>
      </c>
      <c r="L80" s="19">
        <f>IF(D80="",F80,D80)</f>
        <v>4.05</v>
      </c>
      <c r="M80" s="25">
        <f>IF(E80="",G80,E80)</f>
        <v>2.6</v>
      </c>
      <c r="N80" s="32"/>
      <c r="O80" s="20"/>
      <c r="P80" s="22"/>
      <c r="Q80" s="21"/>
      <c r="R80" s="21"/>
      <c r="S80" s="29"/>
      <c r="T80" s="19"/>
    </row>
    <row r="81" spans="2:20" ht="9" customHeight="1">
      <c r="B81" s="18"/>
      <c r="C81" s="18"/>
      <c r="D81" s="18"/>
      <c r="E81" s="19"/>
      <c r="F81" s="19"/>
      <c r="G81" s="18"/>
      <c r="J81" s="24"/>
      <c r="K81" s="19"/>
      <c r="L81" s="19"/>
      <c r="M81" s="25"/>
      <c r="N81" s="32">
        <f>IF(L82="","",L82-L80)</f>
        <v>0.10000000000000053</v>
      </c>
      <c r="O81" s="20">
        <v>5</v>
      </c>
      <c r="P81" s="22">
        <v>125</v>
      </c>
      <c r="Q81" s="21">
        <f t="shared" si="0"/>
        <v>0.017</v>
      </c>
      <c r="R81" s="21">
        <f>IF(N81="","",N81/O81)</f>
        <v>0.020000000000000108</v>
      </c>
      <c r="S81" s="29" t="str">
        <f>IF(R81="","",IF(R81&gt;=Q81,"○","×"))</f>
        <v>○</v>
      </c>
      <c r="T81" s="19"/>
    </row>
    <row r="82" spans="2:20" ht="9" customHeight="1">
      <c r="B82" s="18">
        <v>35</v>
      </c>
      <c r="C82" s="18">
        <v>1.45</v>
      </c>
      <c r="D82" s="18"/>
      <c r="E82" s="19">
        <f>IF(D82="","",D82-C82)</f>
      </c>
      <c r="F82" s="19">
        <f>IF(G82="","",C82+G82)</f>
        <v>4.15</v>
      </c>
      <c r="G82" s="18">
        <v>2.7</v>
      </c>
      <c r="J82" s="23">
        <f>B82</f>
        <v>35</v>
      </c>
      <c r="K82" s="19">
        <f>C82</f>
        <v>1.45</v>
      </c>
      <c r="L82" s="19">
        <f>IF(D82="",F82,D82)</f>
        <v>4.15</v>
      </c>
      <c r="M82" s="25">
        <f>IF(E82="",G82,E82)</f>
        <v>2.7</v>
      </c>
      <c r="N82" s="32"/>
      <c r="O82" s="20"/>
      <c r="P82" s="22"/>
      <c r="Q82" s="21"/>
      <c r="R82" s="21"/>
      <c r="S82" s="29"/>
      <c r="T82" s="19"/>
    </row>
    <row r="83" spans="2:20" ht="9" customHeight="1">
      <c r="B83" s="18"/>
      <c r="C83" s="18"/>
      <c r="D83" s="18"/>
      <c r="E83" s="19"/>
      <c r="F83" s="19"/>
      <c r="G83" s="18"/>
      <c r="J83" s="24"/>
      <c r="K83" s="19"/>
      <c r="L83" s="19"/>
      <c r="M83" s="25"/>
      <c r="N83" s="32">
        <f>IF(L84="","",L84-L82)</f>
        <v>0.09999999999999964</v>
      </c>
      <c r="O83" s="20">
        <v>4</v>
      </c>
      <c r="P83" s="22">
        <v>125</v>
      </c>
      <c r="Q83" s="21">
        <f t="shared" si="0"/>
        <v>0.017</v>
      </c>
      <c r="R83" s="21">
        <f>IF(N83="","",N83/O83)</f>
        <v>0.02499999999999991</v>
      </c>
      <c r="S83" s="29" t="str">
        <f>IF(R83="","",IF(R83&gt;=Q83,"○","×"))</f>
        <v>○</v>
      </c>
      <c r="T83" s="19"/>
    </row>
    <row r="84" spans="2:20" ht="9" customHeight="1">
      <c r="B84" s="18">
        <v>36</v>
      </c>
      <c r="C84" s="18">
        <v>1.45</v>
      </c>
      <c r="D84" s="18"/>
      <c r="E84" s="19">
        <f>IF(D84="","",D84-C84)</f>
      </c>
      <c r="F84" s="19">
        <f>IF(G84="","",C84+G84)</f>
        <v>4.25</v>
      </c>
      <c r="G84" s="18">
        <v>2.8</v>
      </c>
      <c r="J84" s="23">
        <f>B84</f>
        <v>36</v>
      </c>
      <c r="K84" s="19">
        <f>C84</f>
        <v>1.45</v>
      </c>
      <c r="L84" s="19">
        <f>IF(D84="",F84,D84)</f>
        <v>4.25</v>
      </c>
      <c r="M84" s="25">
        <f>IF(E84="",G84,E84)</f>
        <v>2.8</v>
      </c>
      <c r="N84" s="32"/>
      <c r="O84" s="20"/>
      <c r="P84" s="22"/>
      <c r="Q84" s="21"/>
      <c r="R84" s="21"/>
      <c r="S84" s="29"/>
      <c r="T84" s="19"/>
    </row>
    <row r="85" spans="2:20" ht="9" customHeight="1">
      <c r="B85" s="18"/>
      <c r="C85" s="18"/>
      <c r="D85" s="18"/>
      <c r="E85" s="19"/>
      <c r="F85" s="19"/>
      <c r="G85" s="18"/>
      <c r="J85" s="24"/>
      <c r="K85" s="19"/>
      <c r="L85" s="19"/>
      <c r="M85" s="25"/>
      <c r="N85" s="32">
        <f>IF(L86="","",L86-L84)</f>
        <v>0.09999999999999964</v>
      </c>
      <c r="O85" s="20">
        <v>3</v>
      </c>
      <c r="P85" s="22">
        <v>125</v>
      </c>
      <c r="Q85" s="21">
        <f t="shared" si="0"/>
        <v>0.017</v>
      </c>
      <c r="R85" s="21">
        <f>IF(N85="","",N85/O85)</f>
        <v>0.033333333333333215</v>
      </c>
      <c r="S85" s="29" t="str">
        <f>IF(R85="","",IF(R85&gt;=Q85,"○","×"))</f>
        <v>○</v>
      </c>
      <c r="T85" s="19"/>
    </row>
    <row r="86" spans="2:20" ht="9" customHeight="1">
      <c r="B86" s="18">
        <v>37</v>
      </c>
      <c r="C86" s="18">
        <v>1.45</v>
      </c>
      <c r="D86" s="18"/>
      <c r="E86" s="19">
        <f>IF(D86="","",D86-C86)</f>
      </c>
      <c r="F86" s="19">
        <f>IF(G86="","",C86+G86)</f>
        <v>4.35</v>
      </c>
      <c r="G86" s="18">
        <v>2.9</v>
      </c>
      <c r="J86" s="23">
        <f>B86</f>
        <v>37</v>
      </c>
      <c r="K86" s="19">
        <f>C86</f>
        <v>1.45</v>
      </c>
      <c r="L86" s="19">
        <f>IF(D86="",F86,D86)</f>
        <v>4.35</v>
      </c>
      <c r="M86" s="25">
        <f>IF(E86="",G86,E86)</f>
        <v>2.9</v>
      </c>
      <c r="N86" s="32"/>
      <c r="O86" s="20"/>
      <c r="P86" s="22"/>
      <c r="Q86" s="21"/>
      <c r="R86" s="21"/>
      <c r="S86" s="29"/>
      <c r="T86" s="19"/>
    </row>
    <row r="87" spans="2:20" ht="9" customHeight="1">
      <c r="B87" s="18"/>
      <c r="C87" s="18"/>
      <c r="D87" s="18"/>
      <c r="E87" s="19"/>
      <c r="F87" s="19"/>
      <c r="G87" s="18"/>
      <c r="J87" s="24"/>
      <c r="K87" s="19"/>
      <c r="L87" s="19"/>
      <c r="M87" s="25"/>
      <c r="N87" s="32">
        <f>IF(L88="","",L88-L86)</f>
        <v>0.10000000000000053</v>
      </c>
      <c r="O87" s="20">
        <v>4</v>
      </c>
      <c r="P87" s="22">
        <v>125</v>
      </c>
      <c r="Q87" s="21">
        <f t="shared" si="0"/>
        <v>0.017</v>
      </c>
      <c r="R87" s="21">
        <f>IF(N87="","",N87/O87)</f>
        <v>0.025000000000000133</v>
      </c>
      <c r="S87" s="29" t="str">
        <f>IF(R87="","",IF(R87&gt;=Q87,"○","×"))</f>
        <v>○</v>
      </c>
      <c r="T87" s="19"/>
    </row>
    <row r="88" spans="2:20" ht="9" customHeight="1">
      <c r="B88" s="18">
        <v>38</v>
      </c>
      <c r="C88" s="18">
        <v>1.45</v>
      </c>
      <c r="D88" s="18"/>
      <c r="E88" s="19">
        <f>IF(D88="","",D88-C88)</f>
      </c>
      <c r="F88" s="19">
        <f>IF(G88="","",C88+G88)</f>
        <v>4.45</v>
      </c>
      <c r="G88" s="18">
        <v>3</v>
      </c>
      <c r="J88" s="23">
        <f>B88</f>
        <v>38</v>
      </c>
      <c r="K88" s="19">
        <f>C88</f>
        <v>1.45</v>
      </c>
      <c r="L88" s="19">
        <f>IF(D88="",F88,D88)</f>
        <v>4.45</v>
      </c>
      <c r="M88" s="25">
        <f>IF(E88="",G88,E88)</f>
        <v>3</v>
      </c>
      <c r="N88" s="32"/>
      <c r="O88" s="20"/>
      <c r="P88" s="22"/>
      <c r="Q88" s="21"/>
      <c r="R88" s="21"/>
      <c r="S88" s="29"/>
      <c r="T88" s="19"/>
    </row>
    <row r="89" spans="2:20" ht="9" customHeight="1">
      <c r="B89" s="18"/>
      <c r="C89" s="18"/>
      <c r="D89" s="18"/>
      <c r="E89" s="19"/>
      <c r="F89" s="19"/>
      <c r="G89" s="18"/>
      <c r="J89" s="24"/>
      <c r="K89" s="19"/>
      <c r="L89" s="19"/>
      <c r="M89" s="25"/>
      <c r="N89" s="32">
        <f>IF(L90="","",L90-L88)</f>
      </c>
      <c r="O89" s="30"/>
      <c r="P89" s="31"/>
      <c r="Q89" s="21"/>
      <c r="R89" s="21">
        <f>IF(N89="","",N89/O89)</f>
      </c>
      <c r="S89" s="29">
        <f>IF(R89="","",IF(R89&gt;=Q89,"○","×"))</f>
      </c>
      <c r="T89" s="19"/>
    </row>
    <row r="90" spans="10:20" ht="9" customHeight="1">
      <c r="J90" s="10"/>
      <c r="K90" s="11"/>
      <c r="L90" s="11"/>
      <c r="M90" s="12"/>
      <c r="N90" s="32"/>
      <c r="O90" s="30"/>
      <c r="P90" s="31"/>
      <c r="Q90" s="21"/>
      <c r="R90" s="21"/>
      <c r="S90" s="29"/>
      <c r="T90" s="19"/>
    </row>
  </sheetData>
  <mergeCells count="650">
    <mergeCell ref="F88:F89"/>
    <mergeCell ref="G88:G89"/>
    <mergeCell ref="B88:B89"/>
    <mergeCell ref="C88:C89"/>
    <mergeCell ref="D88:D89"/>
    <mergeCell ref="E88:E89"/>
    <mergeCell ref="F86:F87"/>
    <mergeCell ref="G86:G87"/>
    <mergeCell ref="B84:B85"/>
    <mergeCell ref="C84:C85"/>
    <mergeCell ref="B86:B87"/>
    <mergeCell ref="C86:C87"/>
    <mergeCell ref="D86:D87"/>
    <mergeCell ref="E86:E87"/>
    <mergeCell ref="D84:D85"/>
    <mergeCell ref="E84:E85"/>
    <mergeCell ref="F80:F81"/>
    <mergeCell ref="G80:G81"/>
    <mergeCell ref="F82:F83"/>
    <mergeCell ref="G82:G83"/>
    <mergeCell ref="F84:F85"/>
    <mergeCell ref="G84:G85"/>
    <mergeCell ref="B82:B83"/>
    <mergeCell ref="C82:C83"/>
    <mergeCell ref="D82:D83"/>
    <mergeCell ref="E82:E83"/>
    <mergeCell ref="B80:B81"/>
    <mergeCell ref="C80:C81"/>
    <mergeCell ref="D80:D81"/>
    <mergeCell ref="E80:E81"/>
    <mergeCell ref="F76:F77"/>
    <mergeCell ref="G76:G77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R89:R90"/>
    <mergeCell ref="S89:S90"/>
    <mergeCell ref="Q87:Q88"/>
    <mergeCell ref="R87:R88"/>
    <mergeCell ref="S87:S88"/>
    <mergeCell ref="R85:R86"/>
    <mergeCell ref="S85:S86"/>
    <mergeCell ref="P85:P86"/>
    <mergeCell ref="T87:T88"/>
    <mergeCell ref="J88:J89"/>
    <mergeCell ref="K88:K89"/>
    <mergeCell ref="L88:L89"/>
    <mergeCell ref="M88:M89"/>
    <mergeCell ref="T89:T90"/>
    <mergeCell ref="N89:N90"/>
    <mergeCell ref="O89:O90"/>
    <mergeCell ref="P89:P90"/>
    <mergeCell ref="Q89:Q90"/>
    <mergeCell ref="N87:N88"/>
    <mergeCell ref="O87:O88"/>
    <mergeCell ref="P87:P88"/>
    <mergeCell ref="N85:N86"/>
    <mergeCell ref="O85:O86"/>
    <mergeCell ref="J86:J87"/>
    <mergeCell ref="K86:K87"/>
    <mergeCell ref="L86:L87"/>
    <mergeCell ref="M86:M87"/>
    <mergeCell ref="Q85:Q86"/>
    <mergeCell ref="R81:R82"/>
    <mergeCell ref="S81:S82"/>
    <mergeCell ref="T81:T82"/>
    <mergeCell ref="R83:R84"/>
    <mergeCell ref="S83:S84"/>
    <mergeCell ref="T83:T84"/>
    <mergeCell ref="T85:T86"/>
    <mergeCell ref="N83:N84"/>
    <mergeCell ref="O83:O84"/>
    <mergeCell ref="P83:P84"/>
    <mergeCell ref="Q83:Q84"/>
    <mergeCell ref="N81:N82"/>
    <mergeCell ref="O81:O82"/>
    <mergeCell ref="P81:P82"/>
    <mergeCell ref="Q81:Q82"/>
    <mergeCell ref="R77:R78"/>
    <mergeCell ref="S77:S78"/>
    <mergeCell ref="T77:T78"/>
    <mergeCell ref="N79:N80"/>
    <mergeCell ref="O79:O80"/>
    <mergeCell ref="P79:P80"/>
    <mergeCell ref="Q79:Q80"/>
    <mergeCell ref="R79:R80"/>
    <mergeCell ref="S79:S80"/>
    <mergeCell ref="T79:T80"/>
    <mergeCell ref="N77:N78"/>
    <mergeCell ref="O77:O78"/>
    <mergeCell ref="P77:P78"/>
    <mergeCell ref="Q77:Q78"/>
    <mergeCell ref="J84:J85"/>
    <mergeCell ref="K84:K85"/>
    <mergeCell ref="L84:L85"/>
    <mergeCell ref="M84:M85"/>
    <mergeCell ref="J82:J83"/>
    <mergeCell ref="K82:K83"/>
    <mergeCell ref="L82:L83"/>
    <mergeCell ref="M82:M83"/>
    <mergeCell ref="J80:J81"/>
    <mergeCell ref="K80:K81"/>
    <mergeCell ref="L80:L81"/>
    <mergeCell ref="M80:M81"/>
    <mergeCell ref="J78:J79"/>
    <mergeCell ref="K78:K79"/>
    <mergeCell ref="L78:L79"/>
    <mergeCell ref="M78:M79"/>
    <mergeCell ref="J68:J69"/>
    <mergeCell ref="J70:J71"/>
    <mergeCell ref="J72:J73"/>
    <mergeCell ref="J74:J75"/>
    <mergeCell ref="J60:J61"/>
    <mergeCell ref="J62:J63"/>
    <mergeCell ref="J64:J65"/>
    <mergeCell ref="J66:J67"/>
    <mergeCell ref="J52:J53"/>
    <mergeCell ref="J54:J55"/>
    <mergeCell ref="J56:J57"/>
    <mergeCell ref="J58:J59"/>
    <mergeCell ref="J44:J45"/>
    <mergeCell ref="J46:J47"/>
    <mergeCell ref="J48:J49"/>
    <mergeCell ref="J50:J51"/>
    <mergeCell ref="J36:J37"/>
    <mergeCell ref="J38:J39"/>
    <mergeCell ref="J40:J41"/>
    <mergeCell ref="J42:J43"/>
    <mergeCell ref="J28:J29"/>
    <mergeCell ref="J30:J31"/>
    <mergeCell ref="J32:J33"/>
    <mergeCell ref="J34:J35"/>
    <mergeCell ref="T71:T72"/>
    <mergeCell ref="T73:T74"/>
    <mergeCell ref="T75:T76"/>
    <mergeCell ref="T63:T64"/>
    <mergeCell ref="T65:T66"/>
    <mergeCell ref="T67:T68"/>
    <mergeCell ref="T69:T70"/>
    <mergeCell ref="T55:T56"/>
    <mergeCell ref="T57:T58"/>
    <mergeCell ref="T59:T60"/>
    <mergeCell ref="T61:T62"/>
    <mergeCell ref="T47:T48"/>
    <mergeCell ref="T49:T50"/>
    <mergeCell ref="T51:T52"/>
    <mergeCell ref="T53:T54"/>
    <mergeCell ref="T39:T40"/>
    <mergeCell ref="T41:T42"/>
    <mergeCell ref="T43:T44"/>
    <mergeCell ref="T45:T46"/>
    <mergeCell ref="T31:T32"/>
    <mergeCell ref="T33:T34"/>
    <mergeCell ref="T35:T36"/>
    <mergeCell ref="T37:T38"/>
    <mergeCell ref="T23:T24"/>
    <mergeCell ref="T25:T26"/>
    <mergeCell ref="T27:T28"/>
    <mergeCell ref="T29:T30"/>
    <mergeCell ref="T15:T16"/>
    <mergeCell ref="T17:T18"/>
    <mergeCell ref="T19:T20"/>
    <mergeCell ref="T21:T22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F68:F69"/>
    <mergeCell ref="G68:G69"/>
    <mergeCell ref="F70:F71"/>
    <mergeCell ref="G70:G71"/>
    <mergeCell ref="F72:F73"/>
    <mergeCell ref="G72:G73"/>
    <mergeCell ref="B70:B71"/>
    <mergeCell ref="C70:C71"/>
    <mergeCell ref="D70:D71"/>
    <mergeCell ref="E70:E71"/>
    <mergeCell ref="B68:B69"/>
    <mergeCell ref="C68:C69"/>
    <mergeCell ref="D68:D69"/>
    <mergeCell ref="E68:E69"/>
    <mergeCell ref="F66:F67"/>
    <mergeCell ref="G66:G67"/>
    <mergeCell ref="B64:B65"/>
    <mergeCell ref="C64:C65"/>
    <mergeCell ref="B66:B67"/>
    <mergeCell ref="C66:C67"/>
    <mergeCell ref="D66:D67"/>
    <mergeCell ref="E66:E67"/>
    <mergeCell ref="D64:D65"/>
    <mergeCell ref="E64:E65"/>
    <mergeCell ref="F60:F61"/>
    <mergeCell ref="G60:G61"/>
    <mergeCell ref="F62:F63"/>
    <mergeCell ref="G62:G63"/>
    <mergeCell ref="F64:F65"/>
    <mergeCell ref="G64:G65"/>
    <mergeCell ref="B62:B63"/>
    <mergeCell ref="C62:C63"/>
    <mergeCell ref="D62:D63"/>
    <mergeCell ref="E62:E63"/>
    <mergeCell ref="B60:B61"/>
    <mergeCell ref="C60:C61"/>
    <mergeCell ref="D60:D61"/>
    <mergeCell ref="E60:E61"/>
    <mergeCell ref="F56:F57"/>
    <mergeCell ref="G56:G57"/>
    <mergeCell ref="B58:B59"/>
    <mergeCell ref="C58:C59"/>
    <mergeCell ref="D58:D59"/>
    <mergeCell ref="E58:E59"/>
    <mergeCell ref="F58:F59"/>
    <mergeCell ref="G58:G59"/>
    <mergeCell ref="B56:B57"/>
    <mergeCell ref="C56:C57"/>
    <mergeCell ref="F52:F53"/>
    <mergeCell ref="G52:G53"/>
    <mergeCell ref="F54:F55"/>
    <mergeCell ref="G54:G55"/>
    <mergeCell ref="B54:B55"/>
    <mergeCell ref="C54:C55"/>
    <mergeCell ref="D54:D55"/>
    <mergeCell ref="E54:E55"/>
    <mergeCell ref="B48:B49"/>
    <mergeCell ref="C48:C49"/>
    <mergeCell ref="B52:B53"/>
    <mergeCell ref="C52:C53"/>
    <mergeCell ref="B50:B51"/>
    <mergeCell ref="C50:C51"/>
    <mergeCell ref="D50:D51"/>
    <mergeCell ref="E50:E51"/>
    <mergeCell ref="D46:D47"/>
    <mergeCell ref="E46:E47"/>
    <mergeCell ref="F48:F49"/>
    <mergeCell ref="G48:G49"/>
    <mergeCell ref="R71:R72"/>
    <mergeCell ref="S71:S72"/>
    <mergeCell ref="D48:D49"/>
    <mergeCell ref="E48:E49"/>
    <mergeCell ref="F50:F51"/>
    <mergeCell ref="G50:G51"/>
    <mergeCell ref="D52:D53"/>
    <mergeCell ref="E52:E53"/>
    <mergeCell ref="D56:D57"/>
    <mergeCell ref="E56:E57"/>
    <mergeCell ref="R75:R76"/>
    <mergeCell ref="S75:S76"/>
    <mergeCell ref="N75:N76"/>
    <mergeCell ref="O75:O76"/>
    <mergeCell ref="P75:P76"/>
    <mergeCell ref="Q75:Q76"/>
    <mergeCell ref="F44:F45"/>
    <mergeCell ref="G44:G45"/>
    <mergeCell ref="B46:B47"/>
    <mergeCell ref="C46:C47"/>
    <mergeCell ref="B44:B45"/>
    <mergeCell ref="C44:C45"/>
    <mergeCell ref="D44:D45"/>
    <mergeCell ref="E44:E45"/>
    <mergeCell ref="F46:F47"/>
    <mergeCell ref="G46:G47"/>
    <mergeCell ref="R73:R74"/>
    <mergeCell ref="S73:S74"/>
    <mergeCell ref="N71:N72"/>
    <mergeCell ref="O71:O72"/>
    <mergeCell ref="P71:P72"/>
    <mergeCell ref="Q71:Q72"/>
    <mergeCell ref="N73:N74"/>
    <mergeCell ref="O73:O74"/>
    <mergeCell ref="P73:P74"/>
    <mergeCell ref="Q73:Q74"/>
    <mergeCell ref="R69:R70"/>
    <mergeCell ref="S69:S70"/>
    <mergeCell ref="N67:N68"/>
    <mergeCell ref="O67:O68"/>
    <mergeCell ref="N69:N70"/>
    <mergeCell ref="O69:O70"/>
    <mergeCell ref="P69:P70"/>
    <mergeCell ref="Q69:Q70"/>
    <mergeCell ref="P67:P68"/>
    <mergeCell ref="Q67:Q68"/>
    <mergeCell ref="R63:R64"/>
    <mergeCell ref="S63:S64"/>
    <mergeCell ref="R65:R66"/>
    <mergeCell ref="S65:S66"/>
    <mergeCell ref="R67:R68"/>
    <mergeCell ref="S67:S68"/>
    <mergeCell ref="N65:N66"/>
    <mergeCell ref="O65:O66"/>
    <mergeCell ref="P65:P66"/>
    <mergeCell ref="Q65:Q66"/>
    <mergeCell ref="N63:N64"/>
    <mergeCell ref="O63:O64"/>
    <mergeCell ref="P63:P64"/>
    <mergeCell ref="Q63:Q64"/>
    <mergeCell ref="S59:S60"/>
    <mergeCell ref="N61:N62"/>
    <mergeCell ref="O61:O62"/>
    <mergeCell ref="P61:P62"/>
    <mergeCell ref="Q61:Q62"/>
    <mergeCell ref="R61:R62"/>
    <mergeCell ref="S61:S62"/>
    <mergeCell ref="J76:J77"/>
    <mergeCell ref="K76:K77"/>
    <mergeCell ref="L76:L77"/>
    <mergeCell ref="M76:M77"/>
    <mergeCell ref="K74:K75"/>
    <mergeCell ref="L74:L75"/>
    <mergeCell ref="M74:M75"/>
    <mergeCell ref="K72:K73"/>
    <mergeCell ref="L72:L73"/>
    <mergeCell ref="M72:M73"/>
    <mergeCell ref="K70:K71"/>
    <mergeCell ref="L70:L71"/>
    <mergeCell ref="M70:M71"/>
    <mergeCell ref="K68:K69"/>
    <mergeCell ref="L68:L69"/>
    <mergeCell ref="M68:M69"/>
    <mergeCell ref="K66:K67"/>
    <mergeCell ref="L66:L67"/>
    <mergeCell ref="M66:M67"/>
    <mergeCell ref="K64:K65"/>
    <mergeCell ref="L64:L65"/>
    <mergeCell ref="M64:M65"/>
    <mergeCell ref="K62:K63"/>
    <mergeCell ref="L62:L63"/>
    <mergeCell ref="M62:M63"/>
    <mergeCell ref="K60:K61"/>
    <mergeCell ref="L60:L61"/>
    <mergeCell ref="M60:M61"/>
    <mergeCell ref="S57:S58"/>
    <mergeCell ref="K58:K59"/>
    <mergeCell ref="L58:L59"/>
    <mergeCell ref="M58:M59"/>
    <mergeCell ref="N59:N60"/>
    <mergeCell ref="O59:O60"/>
    <mergeCell ref="P59:P60"/>
    <mergeCell ref="Q59:Q60"/>
    <mergeCell ref="N57:N58"/>
    <mergeCell ref="R59:R60"/>
    <mergeCell ref="O57:O58"/>
    <mergeCell ref="P57:P58"/>
    <mergeCell ref="Q57:Q58"/>
    <mergeCell ref="R53:R54"/>
    <mergeCell ref="Q53:Q54"/>
    <mergeCell ref="R57:R58"/>
    <mergeCell ref="S53:S54"/>
    <mergeCell ref="N55:N56"/>
    <mergeCell ref="O55:O56"/>
    <mergeCell ref="P55:P56"/>
    <mergeCell ref="Q55:Q56"/>
    <mergeCell ref="R55:R56"/>
    <mergeCell ref="S55:S56"/>
    <mergeCell ref="N53:N54"/>
    <mergeCell ref="O53:O54"/>
    <mergeCell ref="P53:P54"/>
    <mergeCell ref="R51:R52"/>
    <mergeCell ref="S51:S52"/>
    <mergeCell ref="N49:N50"/>
    <mergeCell ref="O49:O50"/>
    <mergeCell ref="N51:N52"/>
    <mergeCell ref="O51:O52"/>
    <mergeCell ref="P51:P52"/>
    <mergeCell ref="Q51:Q52"/>
    <mergeCell ref="Q47:Q48"/>
    <mergeCell ref="R47:R48"/>
    <mergeCell ref="S47:S48"/>
    <mergeCell ref="P49:P50"/>
    <mergeCell ref="Q49:Q50"/>
    <mergeCell ref="R49:R50"/>
    <mergeCell ref="S49:S50"/>
    <mergeCell ref="K56:K57"/>
    <mergeCell ref="L56:L57"/>
    <mergeCell ref="M56:M57"/>
    <mergeCell ref="K54:K55"/>
    <mergeCell ref="L54:L55"/>
    <mergeCell ref="M54:M55"/>
    <mergeCell ref="K52:K53"/>
    <mergeCell ref="L52:L53"/>
    <mergeCell ref="M52:M53"/>
    <mergeCell ref="K50:K51"/>
    <mergeCell ref="L50:L51"/>
    <mergeCell ref="M50:M51"/>
    <mergeCell ref="Q41:Q42"/>
    <mergeCell ref="K48:K49"/>
    <mergeCell ref="L48:L49"/>
    <mergeCell ref="M48:M49"/>
    <mergeCell ref="K46:K47"/>
    <mergeCell ref="L46:L47"/>
    <mergeCell ref="M46:M47"/>
    <mergeCell ref="N47:N48"/>
    <mergeCell ref="O47:O48"/>
    <mergeCell ref="P47:P48"/>
    <mergeCell ref="S43:S44"/>
    <mergeCell ref="K44:K45"/>
    <mergeCell ref="L44:L45"/>
    <mergeCell ref="M44:M45"/>
    <mergeCell ref="N45:N46"/>
    <mergeCell ref="O45:O46"/>
    <mergeCell ref="P45:P46"/>
    <mergeCell ref="S45:S46"/>
    <mergeCell ref="Q45:Q46"/>
    <mergeCell ref="R45:R46"/>
    <mergeCell ref="S35:S36"/>
    <mergeCell ref="S37:S38"/>
    <mergeCell ref="S39:S40"/>
    <mergeCell ref="S41:S42"/>
    <mergeCell ref="S29:S30"/>
    <mergeCell ref="Q33:Q34"/>
    <mergeCell ref="S31:S32"/>
    <mergeCell ref="S33:S34"/>
    <mergeCell ref="Q39:Q40"/>
    <mergeCell ref="P43:P44"/>
    <mergeCell ref="Q43:Q44"/>
    <mergeCell ref="S15:S16"/>
    <mergeCell ref="S17:S18"/>
    <mergeCell ref="S19:S20"/>
    <mergeCell ref="S21:S22"/>
    <mergeCell ref="S23:S24"/>
    <mergeCell ref="S25:S26"/>
    <mergeCell ref="S27:S28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N39:N40"/>
    <mergeCell ref="N41:N42"/>
    <mergeCell ref="N43:N44"/>
    <mergeCell ref="P37:P38"/>
    <mergeCell ref="O41:O42"/>
    <mergeCell ref="O37:O38"/>
    <mergeCell ref="O33:O34"/>
    <mergeCell ref="Q35:Q36"/>
    <mergeCell ref="Q37:Q38"/>
    <mergeCell ref="R43:R44"/>
    <mergeCell ref="N31:N32"/>
    <mergeCell ref="N33:N34"/>
    <mergeCell ref="N35:N36"/>
    <mergeCell ref="N37:N38"/>
    <mergeCell ref="P39:P40"/>
    <mergeCell ref="P41:P42"/>
    <mergeCell ref="P31:P32"/>
    <mergeCell ref="P33:P34"/>
    <mergeCell ref="P35:P36"/>
    <mergeCell ref="N23:N24"/>
    <mergeCell ref="N25:N26"/>
    <mergeCell ref="N27:N28"/>
    <mergeCell ref="N29:N30"/>
    <mergeCell ref="N15:N16"/>
    <mergeCell ref="N17:N18"/>
    <mergeCell ref="N19:N20"/>
    <mergeCell ref="N21:N22"/>
    <mergeCell ref="B12:B13"/>
    <mergeCell ref="D12:E12"/>
    <mergeCell ref="F12:G12"/>
    <mergeCell ref="C12:C13"/>
    <mergeCell ref="K38:K39"/>
    <mergeCell ref="L38:L39"/>
    <mergeCell ref="M38:M39"/>
    <mergeCell ref="K36:K37"/>
    <mergeCell ref="L36:L37"/>
    <mergeCell ref="M36:M37"/>
    <mergeCell ref="K34:K35"/>
    <mergeCell ref="L34:L35"/>
    <mergeCell ref="M34:M35"/>
    <mergeCell ref="K32:K33"/>
    <mergeCell ref="L32:L33"/>
    <mergeCell ref="M32:M33"/>
    <mergeCell ref="K30:K31"/>
    <mergeCell ref="L30:L31"/>
    <mergeCell ref="M30:M31"/>
    <mergeCell ref="K28:K29"/>
    <mergeCell ref="L28:L29"/>
    <mergeCell ref="M28:M29"/>
    <mergeCell ref="J26:J27"/>
    <mergeCell ref="K26:K27"/>
    <mergeCell ref="L26:L27"/>
    <mergeCell ref="M26:M27"/>
    <mergeCell ref="J24:J25"/>
    <mergeCell ref="K24:K25"/>
    <mergeCell ref="L24:L25"/>
    <mergeCell ref="M24:M25"/>
    <mergeCell ref="J22:J23"/>
    <mergeCell ref="K22:K23"/>
    <mergeCell ref="L22:L23"/>
    <mergeCell ref="M22:M23"/>
    <mergeCell ref="J20:J21"/>
    <mergeCell ref="K20:K21"/>
    <mergeCell ref="L20:L21"/>
    <mergeCell ref="M20:M21"/>
    <mergeCell ref="J18:J19"/>
    <mergeCell ref="K18:K19"/>
    <mergeCell ref="L18:L19"/>
    <mergeCell ref="M18:M19"/>
    <mergeCell ref="K16:K17"/>
    <mergeCell ref="L16:L17"/>
    <mergeCell ref="M16:M17"/>
    <mergeCell ref="J14:J15"/>
    <mergeCell ref="K14:K15"/>
    <mergeCell ref="L14:L15"/>
    <mergeCell ref="M14:M15"/>
    <mergeCell ref="R39:R40"/>
    <mergeCell ref="R41:R42"/>
    <mergeCell ref="P15:P16"/>
    <mergeCell ref="P17:P18"/>
    <mergeCell ref="P19:P20"/>
    <mergeCell ref="P21:P22"/>
    <mergeCell ref="P23:P24"/>
    <mergeCell ref="P25:P26"/>
    <mergeCell ref="P27:P28"/>
    <mergeCell ref="P29:P30"/>
    <mergeCell ref="R31:R32"/>
    <mergeCell ref="R33:R34"/>
    <mergeCell ref="R35:R36"/>
    <mergeCell ref="R37:R38"/>
    <mergeCell ref="R23:R24"/>
    <mergeCell ref="R25:R26"/>
    <mergeCell ref="R27:R28"/>
    <mergeCell ref="R29:R30"/>
    <mergeCell ref="R15:R16"/>
    <mergeCell ref="R17:R18"/>
    <mergeCell ref="R19:R20"/>
    <mergeCell ref="R21:R22"/>
    <mergeCell ref="B42:B43"/>
    <mergeCell ref="C42:C43"/>
    <mergeCell ref="D42:D43"/>
    <mergeCell ref="E42:E43"/>
    <mergeCell ref="G40:G41"/>
    <mergeCell ref="F42:F43"/>
    <mergeCell ref="G42:G43"/>
    <mergeCell ref="O43:O44"/>
    <mergeCell ref="K40:K41"/>
    <mergeCell ref="L40:L41"/>
    <mergeCell ref="M40:M41"/>
    <mergeCell ref="K42:K43"/>
    <mergeCell ref="L42:L43"/>
    <mergeCell ref="M42:M43"/>
    <mergeCell ref="O39:O40"/>
    <mergeCell ref="B40:B41"/>
    <mergeCell ref="C40:C41"/>
    <mergeCell ref="B38:B39"/>
    <mergeCell ref="C38:C39"/>
    <mergeCell ref="D38:D39"/>
    <mergeCell ref="E38:E39"/>
    <mergeCell ref="D40:D41"/>
    <mergeCell ref="E40:E41"/>
    <mergeCell ref="F40:F41"/>
    <mergeCell ref="E36:E37"/>
    <mergeCell ref="F36:F37"/>
    <mergeCell ref="G36:G37"/>
    <mergeCell ref="F38:F39"/>
    <mergeCell ref="G38:G39"/>
    <mergeCell ref="F34:F35"/>
    <mergeCell ref="G34:G35"/>
    <mergeCell ref="O35:O36"/>
    <mergeCell ref="B36:B37"/>
    <mergeCell ref="C36:C37"/>
    <mergeCell ref="B34:B35"/>
    <mergeCell ref="C34:C35"/>
    <mergeCell ref="D34:D35"/>
    <mergeCell ref="E34:E35"/>
    <mergeCell ref="D36:D37"/>
    <mergeCell ref="D32:D33"/>
    <mergeCell ref="E32:E33"/>
    <mergeCell ref="F32:F33"/>
    <mergeCell ref="G32:G33"/>
    <mergeCell ref="O29:O30"/>
    <mergeCell ref="B30:B31"/>
    <mergeCell ref="C30:C31"/>
    <mergeCell ref="D30:D31"/>
    <mergeCell ref="E30:E31"/>
    <mergeCell ref="F30:F31"/>
    <mergeCell ref="G30:G31"/>
    <mergeCell ref="O31:O32"/>
    <mergeCell ref="B32:B33"/>
    <mergeCell ref="C32:C33"/>
    <mergeCell ref="D28:D29"/>
    <mergeCell ref="E28:E29"/>
    <mergeCell ref="F28:F29"/>
    <mergeCell ref="G28:G29"/>
    <mergeCell ref="O21:O22"/>
    <mergeCell ref="B26:B27"/>
    <mergeCell ref="C26:C27"/>
    <mergeCell ref="D26:D27"/>
    <mergeCell ref="E26:E27"/>
    <mergeCell ref="F26:F27"/>
    <mergeCell ref="G26:G27"/>
    <mergeCell ref="O27:O28"/>
    <mergeCell ref="B28:B29"/>
    <mergeCell ref="C28:C29"/>
    <mergeCell ref="F22:F23"/>
    <mergeCell ref="G22:G23"/>
    <mergeCell ref="O23:O24"/>
    <mergeCell ref="B24:B25"/>
    <mergeCell ref="C24:C25"/>
    <mergeCell ref="D24:D25"/>
    <mergeCell ref="E24:E25"/>
    <mergeCell ref="F24:F25"/>
    <mergeCell ref="G24:G25"/>
    <mergeCell ref="O25:O26"/>
    <mergeCell ref="B22:B23"/>
    <mergeCell ref="C22:C23"/>
    <mergeCell ref="D22:D23"/>
    <mergeCell ref="E22:E23"/>
    <mergeCell ref="F18:F19"/>
    <mergeCell ref="G18:G19"/>
    <mergeCell ref="O19:O20"/>
    <mergeCell ref="B20:B21"/>
    <mergeCell ref="C20:C21"/>
    <mergeCell ref="D20:D21"/>
    <mergeCell ref="E20:E21"/>
    <mergeCell ref="F20:F21"/>
    <mergeCell ref="G20:G21"/>
    <mergeCell ref="O17:O18"/>
    <mergeCell ref="B18:B19"/>
    <mergeCell ref="C18:C19"/>
    <mergeCell ref="D18:D19"/>
    <mergeCell ref="E18:E19"/>
    <mergeCell ref="G14:G15"/>
    <mergeCell ref="O15:O16"/>
    <mergeCell ref="B16:B17"/>
    <mergeCell ref="C16:C17"/>
    <mergeCell ref="D16:D17"/>
    <mergeCell ref="E16:E17"/>
    <mergeCell ref="F16:F17"/>
    <mergeCell ref="G16:G17"/>
    <mergeCell ref="B14:B15"/>
    <mergeCell ref="J16:J17"/>
    <mergeCell ref="C14:C15"/>
    <mergeCell ref="D14:D15"/>
    <mergeCell ref="E14:E15"/>
    <mergeCell ref="F14:F15"/>
  </mergeCells>
  <dataValidations count="1">
    <dataValidation type="list" allowBlank="1" showInputMessage="1" showErrorMessage="1" sqref="P15:P90">
      <formula1>$B$3:$B$7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厚木市役所</cp:lastModifiedBy>
  <cp:lastPrinted>2009-12-01T01:22:04Z</cp:lastPrinted>
  <dcterms:created xsi:type="dcterms:W3CDTF">2009-11-30T23:45:21Z</dcterms:created>
  <dcterms:modified xsi:type="dcterms:W3CDTF">2010-07-05T23:42:53Z</dcterms:modified>
  <cp:category/>
  <cp:version/>
  <cp:contentType/>
  <cp:contentStatus/>
</cp:coreProperties>
</file>