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svza001\職員個人フォルダ\96010\Desktop\"/>
    </mc:Choice>
  </mc:AlternateContent>
  <xr:revisionPtr revIDLastSave="0" documentId="13_ncr:1_{0B4517C9-13E7-4CCA-A842-06609E0A98A0}" xr6:coauthVersionLast="47" xr6:coauthVersionMax="47" xr10:uidLastSave="{00000000-0000-0000-0000-000000000000}"/>
  <bookViews>
    <workbookView xWindow="-103" yWindow="-103" windowWidth="18159" windowHeight="9715"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AW30" i="10"/>
  <c r="AW28" i="10"/>
  <c r="AW20" i="10"/>
  <c r="AW16" i="10"/>
  <c r="V37" i="10" s="1"/>
  <c r="AW24" i="10"/>
  <c r="AW14" i="10"/>
  <c r="AW25" i="10"/>
  <c r="AW19" i="10"/>
  <c r="AW13" i="10"/>
  <c r="AW23" i="10"/>
  <c r="AW27" i="10"/>
  <c r="AW22" i="10"/>
  <c r="AW18" i="10"/>
  <c r="V39" i="10" s="1"/>
  <c r="V36" i="10" l="1"/>
  <c r="V38" i="10"/>
  <c r="V40" i="10"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<sst xmlns="http://schemas.openxmlformats.org/spreadsheetml/2006/main" count="466" uniqueCount="170">
  <si>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</si>
  <si>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</si>
  <si>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</si>
  <si>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</si>
  <si>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</si>
  <si>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</si>
  <si>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</si>
  <si>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</si>
  <si>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</si>
  <si>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</si>
  <si>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</si>
  <si>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</si>
  <si>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</si>
  <si>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</si>
  <si>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</si>
  <si>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</si>
  <si>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</si>
  <si>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</si>
  <si>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</si>
  <si>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</si>
  <si>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</si>
  <si>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</si>
  <si>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</si>
  <si>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</si>
  <si>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</si>
  <si>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</si>
  <si>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</si>
  <si>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</si>
  <si>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</si>
  <si>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</si>
  <si>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</si>
  <si>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</si>
  <si>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</si>
  <si>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</si>
  <si>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</si>
  <si>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</si>
  <si>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</si>
  <si>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</si>
  <si>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</si>
  <si>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</si>
  <si>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</si>
  <si>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</si>
  <si>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</si>
  <si>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</si>
  <si>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</si>
  <si>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</si>
  <si>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</si>
  <si>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</si>
  <si>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</si>
  <si>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</si>
  <si>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</si>
  <si>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</si>
  <si>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</si>
  <si>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</si>
  <si>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</si>
  <si>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</si>
  <si>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</si>
  <si>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</si>
  <si>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</si>
  <si>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</si>
  <si>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</si>
  <si>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</si>
  <si>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</si>
  <si>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</si>
  <si>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</si>
  <si>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</si>
  <si>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</si>
  <si>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</si>
  <si>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</si>
  <si>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</si>
  <si>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</si>
  <si>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</si>
  <si>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</si>
  <si>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</si>
  <si>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</si>
  <si>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</si>
  <si>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</si>
  <si>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</si>
  <si>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</si>
  <si>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</si>
  <si>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</si>
  <si>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</si>
  <si>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</si>
  <si>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</si>
  <si>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</si>
  <si>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</si>
  <si>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</si>
  <si>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</si>
  <si>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</si>
  <si>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</si>
  <si>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</si>
  <si>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</si>
  <si>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</si>
  <si>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</si>
  <si>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</si>
  <si>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</si>
  <si>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</si>
  <si>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</si>
  <si>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</si>
  <si>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</si>
  <si>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</si>
  <si>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</si>
  <si>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</si>
  <si>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</si>
  <si>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</si>
  <si>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</si>
  <si>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</si>
  <si>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</si>
  <si>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</si>
  <si>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</si>
  <si>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</si>
  <si>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</si>
  <si>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</si>
  <si>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</si>
  <si>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</si>
  <si>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</si>
  <si>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</si>
  <si>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</si>
  <si>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</si>
  <si>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</si>
  <si>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</si>
  <si>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</si>
  <si>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</si>
  <si>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</si>
  <si>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</si>
  <si>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</si>
  <si>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</si>
  <si>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</si>
  <si>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</si>
  <si>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</si>
  <si>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</si>
  <si>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</si>
  <si>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</si>
  <si>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</si>
  <si>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</si>
  <si>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</si>
  <si>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</si>
  <si>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</si>
  <si>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</si>
  <si>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</si>
  <si>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</si>
  <si>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</si>
  <si>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</si>
  <si>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</si>
  <si>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</si>
  <si>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</si>
  <si>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</si>
  <si>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</si>
  <si>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</si>
  <si>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</si>
  <si>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</si>
  <si>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</si>
  <si>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</si>
  <si>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</si>
  <si>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</si>
  <si>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</si>
  <si>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</si>
  <si>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</si>
  <si>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</si>
  <si>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</si>
  <si>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</si>
  <si>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</si>
  <si>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</si>
  <si>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</si>
  <si>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</si>
  <si>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</si>
  <si>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暦月</t>
  </si>
  <si>
    <t>実績</t>
  </si>
  <si>
    <t>　(1) 「暦月」を選択してください。（運営指導に使用するため既に「暦月」が選択されています。）</t>
    <rPh sb="6" eb="7">
      <t>レキ</t>
    </rPh>
    <rPh sb="7" eb="8">
      <t>ツキ</t>
    </rPh>
    <rPh sb="10" eb="12">
      <t>センタク</t>
    </rPh>
    <rPh sb="20" eb="22">
      <t>ウンエイ</t>
    </rPh>
    <rPh sb="22" eb="24">
      <t>シドウ</t>
    </rPh>
    <rPh sb="25" eb="27">
      <t>シヨウ</t>
    </rPh>
    <rPh sb="31" eb="32">
      <t>スデ</t>
    </rPh>
    <rPh sb="34" eb="35">
      <t>レキ</t>
    </rPh>
    <rPh sb="35" eb="36">
      <t>ゲツ</t>
    </rPh>
    <rPh sb="38" eb="40">
      <t>センタク</t>
    </rPh>
    <phoneticPr fontId="1"/>
  </si>
  <si>
    <t>　(2) 「実績」を選択してください。（運営指導に使用するため既に「実績」が選択されています。）</t>
    <rPh sb="6" eb="8">
      <t>ジッセキ</t>
    </rPh>
    <rPh sb="10" eb="12">
      <t>センタク</t>
    </rPh>
    <rPh sb="20" eb="22">
      <t>ウンエイ</t>
    </rPh>
    <rPh sb="22" eb="24">
      <t>シドウ</t>
    </rPh>
    <rPh sb="25" eb="27">
      <t>シヨウ</t>
    </rPh>
    <rPh sb="31" eb="32">
      <t>スデ</t>
    </rPh>
    <rPh sb="34" eb="36">
      <t>ジッセキ</t>
    </rPh>
    <rPh sb="38" eb="4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</si>
</sst>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4609375" defaultRowHeight="20.25" customHeight="1" x14ac:dyDescent="0.6"/>
  <cols>
    <col min="1" max="1" width="1.3828125" style="5" customWidth="1"/>
    <col min="2" max="56" width="5.61328125" style="5" customWidth="1"/>
    <col min="57" max="16384" width="4.4609375" style="5"/>
  </cols>
  <sheetData>
    <row r="1" spans="1:57" s="9" customFormat="1" ht="20.25" customHeight="1" x14ac:dyDescent="0.6">
      <c r="A1" s="36"/>
      <c r="B1" s="36"/>
      <c r="C1" s="37" t="s">
        <v>165</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159</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6">
      <c r="A2" s="41"/>
      <c r="B2" s="41"/>
      <c r="C2" s="41"/>
      <c r="D2" s="38"/>
      <c r="E2" s="41"/>
      <c r="F2" s="41"/>
      <c r="G2" s="41"/>
      <c r="H2" s="38"/>
      <c r="I2" s="39"/>
      <c r="J2" s="39"/>
      <c r="K2" s="39"/>
      <c r="L2" s="39"/>
      <c r="M2" s="39"/>
      <c r="N2" s="41"/>
      <c r="O2" s="41"/>
      <c r="P2" s="41"/>
      <c r="Q2" s="41"/>
      <c r="R2" s="41"/>
      <c r="S2" s="41"/>
      <c r="T2" s="39" t="s">
        <v>20</v>
      </c>
      <c r="U2" s="227">
        <v>7</v>
      </c>
      <c r="V2" s="227"/>
      <c r="W2" s="39" t="s">
        <v>17</v>
      </c>
      <c r="X2" s="226">
        <f>IF(U2=0,"",YEAR(DATE(2018+U2,1,1)))</f>
        <v>2025</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6">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166</v>
      </c>
      <c r="BA3" s="166"/>
      <c r="BB3" s="166"/>
      <c r="BC3" s="166"/>
      <c r="BD3" s="39"/>
      <c r="BE3" s="4"/>
    </row>
    <row r="4" spans="1:57" s="3" customFormat="1" ht="20.25" customHeight="1" x14ac:dyDescent="0.6">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167</v>
      </c>
      <c r="BA4" s="166"/>
      <c r="BB4" s="166"/>
      <c r="BC4" s="166"/>
      <c r="BD4" s="39"/>
      <c r="BE4" s="4"/>
    </row>
    <row r="5" spans="1:57" s="3" customFormat="1" ht="20.25" customHeight="1" x14ac:dyDescent="0.6">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6">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6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5">
      <c r="A8" s="71"/>
      <c r="B8" s="252" t="s">
        <v>27</v>
      </c>
      <c r="C8" s="256" t="s">
        <v>85</v>
      </c>
      <c r="D8" s="264"/>
      <c r="E8" s="255" t="s">
        <v>86</v>
      </c>
      <c r="F8" s="264"/>
      <c r="G8" s="255" t="s">
        <v>87</v>
      </c>
      <c r="H8" s="256"/>
      <c r="I8" s="256"/>
      <c r="J8" s="256"/>
      <c r="K8" s="264"/>
      <c r="L8" s="255" t="s">
        <v>88</v>
      </c>
      <c r="M8" s="256"/>
      <c r="N8" s="256"/>
      <c r="O8" s="257"/>
      <c r="P8" s="242" t="s">
        <v>150</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(9)1か月の勤務時間数合計</v>
      </c>
      <c r="AV8" s="191"/>
      <c r="AW8" s="190" t="s">
        <v>89</v>
      </c>
      <c r="AX8" s="191"/>
      <c r="AY8" s="238" t="s">
        <v>148</v>
      </c>
      <c r="AZ8" s="238"/>
      <c r="BA8" s="238"/>
      <c r="BB8" s="238"/>
      <c r="BC8" s="238"/>
      <c r="BD8" s="238"/>
    </row>
    <row r="9" spans="1:57" ht="20.25" customHeight="1" thickBot="1" x14ac:dyDescent="0.6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f>IF(AZ3="暦月",IF(DAY(DATE($X$2,$AB$2,29))=29,29,""),"")</f>
        <v>29</v>
      </c>
      <c r="AS10" s="90">
        <f>IF(AZ3="暦月",IF(DAY(DATE($X$2,$AB$2,30))=30,30,""),"")</f>
        <v>30</v>
      </c>
      <c r="AT10" s="95" t="str">
        <f>IF(AZ3="暦月",IF(DAY(DATE($X$2,$AB$2,31))=31,31,""),"")</f>
        <v/>
      </c>
      <c r="AU10" s="192"/>
      <c r="AV10" s="193"/>
      <c r="AW10" s="192"/>
      <c r="AX10" s="193"/>
      <c r="AY10" s="238"/>
      <c r="AZ10" s="238"/>
      <c r="BA10" s="238"/>
      <c r="BB10" s="238"/>
      <c r="BC10" s="238"/>
      <c r="BD10" s="238"/>
    </row>
    <row r="11" spans="1:57" ht="20.25" hidden="1" customHeight="1" thickBot="1" x14ac:dyDescent="0.65">
      <c r="A11" s="71"/>
      <c r="B11" s="253"/>
      <c r="C11" s="259"/>
      <c r="D11" s="265"/>
      <c r="E11" s="258"/>
      <c r="F11" s="265"/>
      <c r="G11" s="258"/>
      <c r="H11" s="259"/>
      <c r="I11" s="259"/>
      <c r="J11" s="259"/>
      <c r="K11" s="265"/>
      <c r="L11" s="258"/>
      <c r="M11" s="259"/>
      <c r="N11" s="259"/>
      <c r="O11" s="260"/>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3</v>
      </c>
      <c r="AS11" s="90">
        <f>IF(AS10=30,WEEKDAY(DATE($X$2,$AB$2,30)),0)</f>
        <v>4</v>
      </c>
      <c r="AT11" s="95">
        <f>IF(AT10=31,WEEKDAY(DATE($X$2,$AB$2,31)),0)</f>
        <v>0</v>
      </c>
      <c r="AU11" s="194"/>
      <c r="AV11" s="195"/>
      <c r="AW11" s="194"/>
      <c r="AX11" s="195"/>
      <c r="AY11" s="239"/>
      <c r="AZ11" s="239"/>
      <c r="BA11" s="239"/>
      <c r="BB11" s="239"/>
      <c r="BC11" s="239"/>
      <c r="BD11" s="239"/>
    </row>
    <row r="12" spans="1:57" ht="20.25" customHeight="1" thickBot="1" x14ac:dyDescent="0.65">
      <c r="A12" s="71"/>
      <c r="B12" s="254"/>
      <c r="C12" s="262"/>
      <c r="D12" s="266"/>
      <c r="E12" s="261"/>
      <c r="F12" s="266"/>
      <c r="G12" s="261"/>
      <c r="H12" s="262"/>
      <c r="I12" s="262"/>
      <c r="J12" s="262"/>
      <c r="K12" s="266"/>
      <c r="L12" s="261"/>
      <c r="M12" s="262"/>
      <c r="N12" s="262"/>
      <c r="O12" s="263"/>
      <c r="P12" s="92" t="str">
        <f>IF(P11=1,"日",IF(P11=2,"月",IF(P11=3,"火",IF(P11=4,"水",IF(P11=5,"木",IF(P11=6,"金","土"))))))</f>
        <v>火</v>
      </c>
      <c r="Q12" s="93" t="str">
        <f t="shared" ref="Q12:V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ref="W12" si="1">IF(W11=1,"日",IF(W11=2,"月",IF(W11=3,"火",IF(W11=4,"水",IF(W11=5,"木",IF(W11=6,"金","土"))))))</f>
        <v>火</v>
      </c>
      <c r="X12" s="93" t="str">
        <f t="shared" ref="X12" si="2">IF(X11=1,"日",IF(X11=2,"月",IF(X11=3,"火",IF(X11=4,"水",IF(X11=5,"木",IF(X11=6,"金","土"))))))</f>
        <v>水</v>
      </c>
      <c r="Y12" s="93" t="str">
        <f t="shared" ref="Y12" si="3">IF(Y11=1,"日",IF(Y11=2,"月",IF(Y11=3,"火",IF(Y11=4,"水",IF(Y11=5,"木",IF(Y11=6,"金","土"))))))</f>
        <v>木</v>
      </c>
      <c r="Z12" s="93" t="str">
        <f t="shared" ref="Z12" si="4">IF(Z11=1,"日",IF(Z11=2,"月",IF(Z11=3,"火",IF(Z11=4,"水",IF(Z11=5,"木",IF(Z11=6,"金","土"))))))</f>
        <v>金</v>
      </c>
      <c r="AA12" s="93" t="str">
        <f t="shared" ref="AA12" si="5">IF(AA11=1,"日",IF(AA11=2,"月",IF(AA11=3,"火",IF(AA11=4,"水",IF(AA11=5,"木",IF(AA11=6,"金","土"))))))</f>
        <v>土</v>
      </c>
      <c r="AB12" s="93" t="str">
        <f t="shared" ref="AB12" si="6">IF(AB11=1,"日",IF(AB11=2,"月",IF(AB11=3,"火",IF(AB11=4,"水",IF(AB11=5,"木",IF(AB11=6,"金","土"))))))</f>
        <v>日</v>
      </c>
      <c r="AC12" s="94" t="str">
        <f t="shared" ref="AC12" si="7">IF(AC11=1,"日",IF(AC11=2,"月",IF(AC11=3,"火",IF(AC11=4,"水",IF(AC11=5,"木",IF(AC11=6,"金","土"))))))</f>
        <v>月</v>
      </c>
      <c r="AD12" s="92" t="str">
        <f t="shared" ref="AD12" si="8">IF(AD11=1,"日",IF(AD11=2,"月",IF(AD11=3,"火",IF(AD11=4,"水",IF(AD11=5,"木",IF(AD11=6,"金","土"))))))</f>
        <v>火</v>
      </c>
      <c r="AE12" s="93" t="str">
        <f t="shared" ref="AE12" si="9">IF(AE11=1,"日",IF(AE11=2,"月",IF(AE11=3,"火",IF(AE11=4,"水",IF(AE11=5,"木",IF(AE11=6,"金","土"))))))</f>
        <v>水</v>
      </c>
      <c r="AF12" s="93" t="str">
        <f t="shared" ref="AF12" si="10">IF(AF11=1,"日",IF(AF11=2,"月",IF(AF11=3,"火",IF(AF11=4,"水",IF(AF11=5,"木",IF(AF11=6,"金","土"))))))</f>
        <v>木</v>
      </c>
      <c r="AG12" s="93" t="str">
        <f t="shared" ref="AG12" si="11">IF(AG11=1,"日",IF(AG11=2,"月",IF(AG11=3,"火",IF(AG11=4,"水",IF(AG11=5,"木",IF(AG11=6,"金","土"))))))</f>
        <v>金</v>
      </c>
      <c r="AH12" s="93" t="str">
        <f t="shared" ref="AH12" si="12">IF(AH11=1,"日",IF(AH11=2,"月",IF(AH11=3,"火",IF(AH11=4,"水",IF(AH11=5,"木",IF(AH11=6,"金","土"))))))</f>
        <v>土</v>
      </c>
      <c r="AI12" s="93" t="str">
        <f t="shared" ref="AI12" si="13">IF(AI11=1,"日",IF(AI11=2,"月",IF(AI11=3,"火",IF(AI11=4,"水",IF(AI11=5,"木",IF(AI11=6,"金","土"))))))</f>
        <v>日</v>
      </c>
      <c r="AJ12" s="94" t="str">
        <f t="shared" ref="AJ12" si="14">IF(AJ11=1,"日",IF(AJ11=2,"月",IF(AJ11=3,"火",IF(AJ11=4,"水",IF(AJ11=5,"木",IF(AJ11=6,"金","土"))))))</f>
        <v>月</v>
      </c>
      <c r="AK12" s="92" t="str">
        <f t="shared" ref="AK12" si="15">IF(AK11=1,"日",IF(AK11=2,"月",IF(AK11=3,"火",IF(AK11=4,"水",IF(AK11=5,"木",IF(AK11=6,"金","土"))))))</f>
        <v>火</v>
      </c>
      <c r="AL12" s="93" t="str">
        <f t="shared" ref="AL12" si="16">IF(AL11=1,"日",IF(AL11=2,"月",IF(AL11=3,"火",IF(AL11=4,"水",IF(AL11=5,"木",IF(AL11=6,"金","土"))))))</f>
        <v>水</v>
      </c>
      <c r="AM12" s="93" t="str">
        <f t="shared" ref="AM12" si="17">IF(AM11=1,"日",IF(AM11=2,"月",IF(AM11=3,"火",IF(AM11=4,"水",IF(AM11=5,"木",IF(AM11=6,"金","土"))))))</f>
        <v>木</v>
      </c>
      <c r="AN12" s="93" t="str">
        <f t="shared" ref="AN12" si="18">IF(AN11=1,"日",IF(AN11=2,"月",IF(AN11=3,"火",IF(AN11=4,"水",IF(AN11=5,"木",IF(AN11=6,"金","土"))))))</f>
        <v>金</v>
      </c>
      <c r="AO12" s="93" t="str">
        <f t="shared" ref="AO12" si="19">IF(AO11=1,"日",IF(AO11=2,"月",IF(AO11=3,"火",IF(AO11=4,"水",IF(AO11=5,"木",IF(AO11=6,"金","土"))))))</f>
        <v>土</v>
      </c>
      <c r="AP12" s="93" t="str">
        <f t="shared" ref="AP12" si="20">IF(AP11=1,"日",IF(AP11=2,"月",IF(AP11=3,"火",IF(AP11=4,"水",IF(AP11=5,"木",IF(AP11=6,"金","土"))))))</f>
        <v>日</v>
      </c>
      <c r="AQ12" s="94" t="str">
        <f t="shared" ref="AQ12" si="21">IF(AQ11=1,"日",IF(AQ11=2,"月",IF(AQ11=3,"火",IF(AQ11=4,"水",IF(AQ11=5,"木",IF(AQ11=6,"金","土"))))))</f>
        <v>月</v>
      </c>
      <c r="AR12" s="93" t="str">
        <f>IF(AR11=1,"日",IF(AR11=2,"月",IF(AR11=3,"火",IF(AR11=4,"水",IF(AR11=5,"木",IF(AR11=6,"金",IF(AR11=0,"","土")))))))</f>
        <v>火</v>
      </c>
      <c r="AS12" s="93" t="str">
        <f>IF(AS11=1,"日",IF(AS11=2,"月",IF(AS11=3,"火",IF(AS11=4,"水",IF(AS11=5,"木",IF(AS11=6,"金",IF(AS11=0,"","土")))))))</f>
        <v>水</v>
      </c>
      <c r="AT12" s="96" t="str">
        <f>IF(AT11=1,"日",IF(AT11=2,"月",IF(AT11=3,"火",IF(AT11=4,"水",IF(AT11=5,"木",IF(AT11=6,"金",IF(AT11=0,"","土")))))))</f>
        <v/>
      </c>
      <c r="AU12" s="196"/>
      <c r="AV12" s="197"/>
      <c r="AW12" s="196"/>
      <c r="AX12" s="197"/>
      <c r="AY12" s="239"/>
      <c r="AZ12" s="239"/>
      <c r="BA12" s="239"/>
      <c r="BB12" s="239"/>
      <c r="BC12" s="239"/>
      <c r="BD12" s="239"/>
    </row>
    <row r="13" spans="1:57" ht="39.9" customHeight="1" x14ac:dyDescent="0.6">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 customHeight="1" x14ac:dyDescent="0.6">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 customHeight="1" x14ac:dyDescent="0.6">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 customHeight="1" x14ac:dyDescent="0.6">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 customHeight="1" x14ac:dyDescent="0.6">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 customHeight="1" x14ac:dyDescent="0.6">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 customHeight="1" x14ac:dyDescent="0.6">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 customHeight="1" x14ac:dyDescent="0.6">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 customHeight="1" x14ac:dyDescent="0.6">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 customHeight="1" x14ac:dyDescent="0.6">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 customHeight="1" x14ac:dyDescent="0.6">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 customHeight="1" x14ac:dyDescent="0.6">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 customHeight="1" x14ac:dyDescent="0.6">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 customHeight="1" x14ac:dyDescent="0.6">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 customHeight="1" x14ac:dyDescent="0.6">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 customHeight="1" x14ac:dyDescent="0.6">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 customHeight="1" x14ac:dyDescent="0.6">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 customHeight="1" thickBot="1" x14ac:dyDescent="0.6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6">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6">
      <c r="A32" s="71"/>
      <c r="B32" s="71"/>
      <c r="C32" s="67" t="s">
        <v>161</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6">
      <c r="A33" s="71"/>
      <c r="B33" s="71"/>
      <c r="C33" s="67" t="s">
        <v>154</v>
      </c>
      <c r="D33" s="98"/>
      <c r="E33" s="98"/>
      <c r="F33" s="99"/>
      <c r="G33" s="99"/>
      <c r="H33" s="99"/>
      <c r="I33" s="99"/>
      <c r="J33" s="99"/>
      <c r="K33" s="99"/>
      <c r="L33" s="99"/>
      <c r="M33" s="99"/>
      <c r="N33" s="99"/>
      <c r="O33" s="99"/>
      <c r="P33" s="99"/>
      <c r="Q33" s="99" t="s">
        <v>141</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6">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6">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6">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6">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6">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6">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6">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6">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6">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5">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6">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6">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6">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6">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6">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6">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6">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6">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6">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6">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6">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6">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6">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6">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3:BC3" xr:uid="{36364BD5-822B-4FBC-9A57-A561B9C8568C}">
      <formula1>"暦月"</formula1>
    </dataValidation>
    <dataValidation type="list" allowBlank="1" showInputMessage="1" showErrorMessage="1" sqref="AZ4:BC4" xr:uid="{70D7AD43-44AC-477B-A7D4-6E0CDE293F98}">
      <formula1>"実績"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4609375" defaultRowHeight="20.25" customHeight="1" x14ac:dyDescent="0.6"/>
  <cols>
    <col min="1" max="1" width="1.3828125" style="5" customWidth="1"/>
    <col min="2" max="56" width="5.61328125" style="5" customWidth="1"/>
    <col min="57" max="16384" width="4.4609375" style="5"/>
  </cols>
  <sheetData>
    <row r="1" spans="1:57" s="9" customFormat="1" ht="20.25" customHeight="1" x14ac:dyDescent="0.6">
      <c r="A1" s="36"/>
      <c r="B1" s="36"/>
      <c r="C1" s="37" t="s">
        <v>165</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159</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6">
      <c r="A2" s="41"/>
      <c r="B2" s="41"/>
      <c r="C2" s="41"/>
      <c r="D2" s="38"/>
      <c r="E2" s="41"/>
      <c r="F2" s="41"/>
      <c r="G2" s="41"/>
      <c r="H2" s="38"/>
      <c r="I2" s="39"/>
      <c r="J2" s="39"/>
      <c r="K2" s="39"/>
      <c r="L2" s="39"/>
      <c r="M2" s="39"/>
      <c r="N2" s="41"/>
      <c r="O2" s="41"/>
      <c r="P2" s="41"/>
      <c r="Q2" s="41"/>
      <c r="R2" s="41"/>
      <c r="S2" s="41"/>
      <c r="T2" s="39" t="s">
        <v>20</v>
      </c>
      <c r="U2" s="227">
        <v>7</v>
      </c>
      <c r="V2" s="227"/>
      <c r="W2" s="39" t="s">
        <v>17</v>
      </c>
      <c r="X2" s="226">
        <f>IF(U2=0,"",YEAR(DATE(2018+U2,1,1)))</f>
        <v>2025</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6">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166</v>
      </c>
      <c r="BA3" s="166"/>
      <c r="BB3" s="166"/>
      <c r="BC3" s="166"/>
      <c r="BD3" s="39"/>
      <c r="BE3" s="4"/>
    </row>
    <row r="4" spans="1:57" s="3" customFormat="1" ht="20.25" customHeight="1" x14ac:dyDescent="0.6">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167</v>
      </c>
      <c r="BA4" s="166"/>
      <c r="BB4" s="166"/>
      <c r="BC4" s="166"/>
      <c r="BD4" s="39"/>
      <c r="BE4" s="4"/>
    </row>
    <row r="5" spans="1:57" s="3" customFormat="1" ht="20.25" customHeight="1" x14ac:dyDescent="0.6">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6">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6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5">
      <c r="A8" s="71"/>
      <c r="B8" s="252" t="s">
        <v>27</v>
      </c>
      <c r="C8" s="256" t="s">
        <v>85</v>
      </c>
      <c r="D8" s="264"/>
      <c r="E8" s="255" t="s">
        <v>86</v>
      </c>
      <c r="F8" s="264"/>
      <c r="G8" s="255" t="s">
        <v>87</v>
      </c>
      <c r="H8" s="256"/>
      <c r="I8" s="256"/>
      <c r="J8" s="256"/>
      <c r="K8" s="264"/>
      <c r="L8" s="255" t="s">
        <v>88</v>
      </c>
      <c r="M8" s="256"/>
      <c r="N8" s="256"/>
      <c r="O8" s="257"/>
      <c r="P8" s="242" t="s">
        <v>150</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(9)1か月の勤務時間数合計</v>
      </c>
      <c r="AV8" s="191"/>
      <c r="AW8" s="190" t="s">
        <v>89</v>
      </c>
      <c r="AX8" s="191"/>
      <c r="AY8" s="238" t="s">
        <v>148</v>
      </c>
      <c r="AZ8" s="238"/>
      <c r="BA8" s="238"/>
      <c r="BB8" s="238"/>
      <c r="BC8" s="238"/>
      <c r="BD8" s="238"/>
    </row>
    <row r="9" spans="1:57" ht="20.25" customHeight="1" thickBot="1" x14ac:dyDescent="0.6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f>IF(AZ3="暦月",IF(DAY(DATE($X$2,$AB$2,29))=29,29,""),"")</f>
        <v>29</v>
      </c>
      <c r="AS10" s="90">
        <f>IF(AZ3="暦月",IF(DAY(DATE($X$2,$AB$2,30))=30,30,""),"")</f>
        <v>30</v>
      </c>
      <c r="AT10" s="91" t="str">
        <f>IF(AZ3="暦月",IF(DAY(DATE($X$2,$AB$2,31))=31,31,""),"")</f>
        <v/>
      </c>
      <c r="AU10" s="192"/>
      <c r="AV10" s="193"/>
      <c r="AW10" s="192"/>
      <c r="AX10" s="193"/>
      <c r="AY10" s="238"/>
      <c r="AZ10" s="238"/>
      <c r="BA10" s="238"/>
      <c r="BB10" s="238"/>
      <c r="BC10" s="238"/>
      <c r="BD10" s="238"/>
    </row>
    <row r="11" spans="1:57" ht="20.25" hidden="1" customHeight="1" thickBot="1" x14ac:dyDescent="0.65">
      <c r="A11" s="71"/>
      <c r="B11" s="253"/>
      <c r="C11" s="259"/>
      <c r="D11" s="265"/>
      <c r="E11" s="258"/>
      <c r="F11" s="265"/>
      <c r="G11" s="258"/>
      <c r="H11" s="259"/>
      <c r="I11" s="259"/>
      <c r="J11" s="259"/>
      <c r="K11" s="265"/>
      <c r="L11" s="258"/>
      <c r="M11" s="259"/>
      <c r="N11" s="259"/>
      <c r="O11" s="260"/>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3</v>
      </c>
      <c r="AS11" s="90">
        <f>IF(AS10=30,WEEKDAY(DATE($X$2,$AB$2,30)),0)</f>
        <v>4</v>
      </c>
      <c r="AT11" s="91">
        <f>IF(AT10=31,WEEKDAY(DATE($X$2,$AB$2,31)),0)</f>
        <v>0</v>
      </c>
      <c r="AU11" s="194"/>
      <c r="AV11" s="195"/>
      <c r="AW11" s="194"/>
      <c r="AX11" s="195"/>
      <c r="AY11" s="239"/>
      <c r="AZ11" s="239"/>
      <c r="BA11" s="239"/>
      <c r="BB11" s="239"/>
      <c r="BC11" s="239"/>
      <c r="BD11" s="239"/>
    </row>
    <row r="12" spans="1:57" ht="20.25" customHeight="1" thickBot="1" x14ac:dyDescent="0.65">
      <c r="A12" s="71"/>
      <c r="B12" s="254"/>
      <c r="C12" s="262"/>
      <c r="D12" s="266"/>
      <c r="E12" s="261"/>
      <c r="F12" s="266"/>
      <c r="G12" s="261"/>
      <c r="H12" s="262"/>
      <c r="I12" s="262"/>
      <c r="J12" s="262"/>
      <c r="K12" s="266"/>
      <c r="L12" s="261"/>
      <c r="M12" s="262"/>
      <c r="N12" s="262"/>
      <c r="O12" s="263"/>
      <c r="P12" s="92" t="str">
        <f>IF(P11=1,"日",IF(P11=2,"月",IF(P11=3,"火",IF(P11=4,"水",IF(P11=5,"木",IF(P11=6,"金","土"))))))</f>
        <v>火</v>
      </c>
      <c r="Q12" s="93" t="str">
        <f t="shared" ref="Q12:AQ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si="0"/>
        <v>火</v>
      </c>
      <c r="X12" s="93" t="str">
        <f t="shared" si="0"/>
        <v>水</v>
      </c>
      <c r="Y12" s="93" t="str">
        <f t="shared" si="0"/>
        <v>木</v>
      </c>
      <c r="Z12" s="93" t="str">
        <f t="shared" si="0"/>
        <v>金</v>
      </c>
      <c r="AA12" s="93" t="str">
        <f t="shared" si="0"/>
        <v>土</v>
      </c>
      <c r="AB12" s="93" t="str">
        <f t="shared" si="0"/>
        <v>日</v>
      </c>
      <c r="AC12" s="94" t="str">
        <f t="shared" si="0"/>
        <v>月</v>
      </c>
      <c r="AD12" s="92" t="str">
        <f t="shared" si="0"/>
        <v>火</v>
      </c>
      <c r="AE12" s="93" t="str">
        <f t="shared" si="0"/>
        <v>水</v>
      </c>
      <c r="AF12" s="93" t="str">
        <f t="shared" si="0"/>
        <v>木</v>
      </c>
      <c r="AG12" s="93" t="str">
        <f t="shared" si="0"/>
        <v>金</v>
      </c>
      <c r="AH12" s="93" t="str">
        <f t="shared" si="0"/>
        <v>土</v>
      </c>
      <c r="AI12" s="93" t="str">
        <f t="shared" si="0"/>
        <v>日</v>
      </c>
      <c r="AJ12" s="94" t="str">
        <f t="shared" si="0"/>
        <v>月</v>
      </c>
      <c r="AK12" s="92" t="str">
        <f t="shared" si="0"/>
        <v>火</v>
      </c>
      <c r="AL12" s="93" t="str">
        <f t="shared" si="0"/>
        <v>水</v>
      </c>
      <c r="AM12" s="93" t="str">
        <f t="shared" si="0"/>
        <v>木</v>
      </c>
      <c r="AN12" s="93" t="str">
        <f t="shared" si="0"/>
        <v>金</v>
      </c>
      <c r="AO12" s="93" t="str">
        <f t="shared" si="0"/>
        <v>土</v>
      </c>
      <c r="AP12" s="93" t="str">
        <f t="shared" si="0"/>
        <v>日</v>
      </c>
      <c r="AQ12" s="94" t="str">
        <f t="shared" si="0"/>
        <v>月</v>
      </c>
      <c r="AR12" s="93" t="str">
        <f>IF(AR11=1,"日",IF(AR11=2,"月",IF(AR11=3,"火",IF(AR11=4,"水",IF(AR11=5,"木",IF(AR11=6,"金",IF(AR11=0,"","土")))))))</f>
        <v>火</v>
      </c>
      <c r="AS12" s="93" t="str">
        <f>IF(AS11=1,"日",IF(AS11=2,"月",IF(AS11=3,"火",IF(AS11=4,"水",IF(AS11=5,"木",IF(AS11=6,"金",IF(AS11=0,"","土")))))))</f>
        <v>水</v>
      </c>
      <c r="AT12" s="93" t="str">
        <f>IF(AT11=1,"日",IF(AT11=2,"月",IF(AT11=3,"火",IF(AT11=4,"水",IF(AT11=5,"木",IF(AT11=6,"金",IF(AT11=0,"","土")))))))</f>
        <v/>
      </c>
      <c r="AU12" s="196"/>
      <c r="AV12" s="197"/>
      <c r="AW12" s="196"/>
      <c r="AX12" s="197"/>
      <c r="AY12" s="238"/>
      <c r="AZ12" s="238"/>
      <c r="BA12" s="238"/>
      <c r="BB12" s="238"/>
      <c r="BC12" s="238"/>
      <c r="BD12" s="238"/>
    </row>
    <row r="13" spans="1:57" ht="39.9" customHeight="1" x14ac:dyDescent="0.6">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 customHeight="1" x14ac:dyDescent="0.6">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 customHeight="1" x14ac:dyDescent="0.6">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 customHeight="1" x14ac:dyDescent="0.6">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 customHeight="1" x14ac:dyDescent="0.6">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 customHeight="1" x14ac:dyDescent="0.6">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 customHeight="1" x14ac:dyDescent="0.6">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 customHeight="1" x14ac:dyDescent="0.6">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 customHeight="1" x14ac:dyDescent="0.6">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 customHeight="1" x14ac:dyDescent="0.6">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6">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6">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6">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6">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6">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6">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6">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x14ac:dyDescent="0.6">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 customHeight="1" x14ac:dyDescent="0.6">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 customHeight="1" x14ac:dyDescent="0.6">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 customHeight="1" x14ac:dyDescent="0.6">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 customHeight="1" x14ac:dyDescent="0.6">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 customHeight="1" x14ac:dyDescent="0.6">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 customHeight="1" x14ac:dyDescent="0.6">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 customHeight="1" x14ac:dyDescent="0.6">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 customHeight="1" x14ac:dyDescent="0.6">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 customHeight="1" x14ac:dyDescent="0.6">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 customHeight="1" x14ac:dyDescent="0.6">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 customHeight="1" x14ac:dyDescent="0.6">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 customHeight="1" x14ac:dyDescent="0.6">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 customHeight="1" x14ac:dyDescent="0.6">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 customHeight="1" x14ac:dyDescent="0.6">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 customHeight="1" x14ac:dyDescent="0.6">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 customHeight="1" x14ac:dyDescent="0.6">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 customHeight="1" x14ac:dyDescent="0.6">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 customHeight="1" x14ac:dyDescent="0.6">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 customHeight="1" x14ac:dyDescent="0.6">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 customHeight="1" x14ac:dyDescent="0.6">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 customHeight="1" x14ac:dyDescent="0.6">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 customHeight="1" x14ac:dyDescent="0.6">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 customHeight="1" x14ac:dyDescent="0.6">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 customHeight="1" x14ac:dyDescent="0.6">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 customHeight="1" x14ac:dyDescent="0.6">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 customHeight="1" x14ac:dyDescent="0.6">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 customHeight="1" x14ac:dyDescent="0.6">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 customHeight="1" x14ac:dyDescent="0.6">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 customHeight="1" x14ac:dyDescent="0.6">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 customHeight="1" x14ac:dyDescent="0.6">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 customHeight="1" x14ac:dyDescent="0.6">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 customHeight="1" x14ac:dyDescent="0.6">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 customHeight="1" x14ac:dyDescent="0.6">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 customHeight="1" x14ac:dyDescent="0.6">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 customHeight="1" x14ac:dyDescent="0.6">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 customHeight="1" x14ac:dyDescent="0.6">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 customHeight="1" x14ac:dyDescent="0.6">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 customHeight="1" x14ac:dyDescent="0.6">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 customHeight="1" x14ac:dyDescent="0.6">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 customHeight="1" x14ac:dyDescent="0.6">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 customHeight="1" x14ac:dyDescent="0.6">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 customHeight="1" x14ac:dyDescent="0.6">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 customHeight="1" x14ac:dyDescent="0.6">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 customHeight="1" x14ac:dyDescent="0.6">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 customHeight="1" x14ac:dyDescent="0.6">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 customHeight="1" x14ac:dyDescent="0.6">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 customHeight="1" x14ac:dyDescent="0.6">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 customHeight="1" x14ac:dyDescent="0.6">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 customHeight="1" x14ac:dyDescent="0.6">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 customHeight="1" x14ac:dyDescent="0.6">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 customHeight="1" x14ac:dyDescent="0.6">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 customHeight="1" x14ac:dyDescent="0.6">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 customHeight="1" x14ac:dyDescent="0.6">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 customHeight="1" x14ac:dyDescent="0.6">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 customHeight="1" x14ac:dyDescent="0.6">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 customHeight="1" x14ac:dyDescent="0.6">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 customHeight="1" x14ac:dyDescent="0.6">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 customHeight="1" x14ac:dyDescent="0.6">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 customHeight="1" x14ac:dyDescent="0.6">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 customHeight="1" x14ac:dyDescent="0.6">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 customHeight="1" x14ac:dyDescent="0.6">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 customHeight="1" x14ac:dyDescent="0.6">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 customHeight="1" x14ac:dyDescent="0.6">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 customHeight="1" x14ac:dyDescent="0.6">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 customHeight="1" x14ac:dyDescent="0.6">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 customHeight="1" x14ac:dyDescent="0.6">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 customHeight="1" x14ac:dyDescent="0.6">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 customHeight="1" x14ac:dyDescent="0.6">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 customHeight="1" x14ac:dyDescent="0.6">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 customHeight="1" x14ac:dyDescent="0.6">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 customHeight="1" x14ac:dyDescent="0.6">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 customHeight="1" x14ac:dyDescent="0.6">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 customHeight="1" x14ac:dyDescent="0.6">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 customHeight="1" x14ac:dyDescent="0.6">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 customHeight="1" x14ac:dyDescent="0.6">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 customHeight="1" x14ac:dyDescent="0.6">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 customHeight="1" x14ac:dyDescent="0.6">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 customHeight="1" x14ac:dyDescent="0.6">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 customHeight="1" x14ac:dyDescent="0.6">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 customHeight="1" x14ac:dyDescent="0.6">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 customHeight="1" x14ac:dyDescent="0.6">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 customHeight="1" thickBot="1" x14ac:dyDescent="0.6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6">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6">
      <c r="A114" s="71"/>
      <c r="B114" s="67"/>
      <c r="C114" s="67" t="s">
        <v>161</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6">
      <c r="A115" s="71"/>
      <c r="B115" s="67"/>
      <c r="C115" s="67" t="s">
        <v>154</v>
      </c>
      <c r="D115" s="98"/>
      <c r="E115" s="98"/>
      <c r="F115" s="99"/>
      <c r="G115" s="99"/>
      <c r="H115" s="99"/>
      <c r="I115" s="99"/>
      <c r="J115" s="99"/>
      <c r="K115" s="99"/>
      <c r="L115" s="99"/>
      <c r="M115" s="99"/>
      <c r="N115" s="99"/>
      <c r="O115" s="99"/>
      <c r="P115" s="99"/>
      <c r="Q115" s="99" t="s">
        <v>141</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6">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6">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6">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6">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6">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6">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6">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6">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6">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5">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6">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6">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6">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6">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6">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6">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6">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6">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6">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6">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6">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6">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6">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6">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3:BC3" xr:uid="{E948CEB3-DE02-4678-A38E-C7ECE0C1DFF0}">
      <formula1>"暦月"</formula1>
    </dataValidation>
    <dataValidation type="list" allowBlank="1" showInputMessage="1" showErrorMessage="1" sqref="AZ4:BC4" xr:uid="{1D1E81AD-6722-41BD-9355-E84643F639B5}">
      <formula1>"実績"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ColWidth="9" defaultRowHeight="18.7" x14ac:dyDescent="0.6"/>
  <cols>
    <col min="1" max="2" width="9" style="10"/>
    <col min="3" max="3" width="44.23046875" style="10" customWidth="1"/>
    <col min="4" max="16384" width="9" style="10"/>
  </cols>
  <sheetData>
    <row r="1" spans="1:10" x14ac:dyDescent="0.6">
      <c r="A1" s="10" t="s">
        <v>77</v>
      </c>
    </row>
    <row r="2" spans="1:10" s="11" customFormat="1" ht="20.25" customHeight="1" x14ac:dyDescent="0.6">
      <c r="A2" s="12" t="s">
        <v>162</v>
      </c>
      <c r="B2" s="12"/>
      <c r="C2" s="13"/>
    </row>
    <row r="3" spans="1:10" s="11" customFormat="1" ht="20.25" customHeight="1" x14ac:dyDescent="0.6">
      <c r="A3" s="13"/>
      <c r="B3" s="13"/>
      <c r="C3" s="13"/>
    </row>
    <row r="4" spans="1:10" s="11" customFormat="1" ht="20.25" customHeight="1" x14ac:dyDescent="0.6">
      <c r="A4" s="27"/>
      <c r="B4" s="13" t="s">
        <v>121</v>
      </c>
      <c r="C4" s="13"/>
      <c r="E4" s="321" t="s">
        <v>123</v>
      </c>
      <c r="F4" s="321"/>
      <c r="G4" s="321"/>
      <c r="H4" s="321"/>
      <c r="I4" s="321"/>
      <c r="J4" s="321"/>
    </row>
    <row r="5" spans="1:10" s="11" customFormat="1" ht="20.25" customHeight="1" x14ac:dyDescent="0.6">
      <c r="A5" s="28"/>
      <c r="B5" s="13" t="s">
        <v>122</v>
      </c>
      <c r="C5" s="13"/>
      <c r="E5" s="321"/>
      <c r="F5" s="321"/>
      <c r="G5" s="321"/>
      <c r="H5" s="321"/>
      <c r="I5" s="321"/>
      <c r="J5" s="321"/>
    </row>
    <row r="6" spans="1:10" s="11" customFormat="1" ht="20.25" customHeight="1" x14ac:dyDescent="0.6">
      <c r="A6" s="26"/>
      <c r="B6" s="13"/>
      <c r="C6" s="13"/>
    </row>
    <row r="7" spans="1:10" s="11" customFormat="1" ht="20.25" customHeight="1" x14ac:dyDescent="0.6">
      <c r="A7" s="26"/>
      <c r="B7" s="13"/>
      <c r="C7" s="13"/>
    </row>
    <row r="8" spans="1:10" s="11" customFormat="1" ht="20.25" customHeight="1" x14ac:dyDescent="0.6">
      <c r="A8" s="13" t="s">
        <v>82</v>
      </c>
      <c r="B8" s="13"/>
      <c r="C8" s="13"/>
    </row>
    <row r="9" spans="1:10" s="11" customFormat="1" ht="20.25" customHeight="1" x14ac:dyDescent="0.6">
      <c r="A9" s="26"/>
      <c r="B9" s="13"/>
      <c r="C9" s="13"/>
    </row>
    <row r="10" spans="1:10" s="11" customFormat="1" ht="20.25" customHeight="1" x14ac:dyDescent="0.6">
      <c r="A10" s="13" t="s">
        <v>168</v>
      </c>
      <c r="B10" s="13"/>
      <c r="C10" s="13"/>
    </row>
    <row r="11" spans="1:10" s="11" customFormat="1" ht="20.25" customHeight="1" x14ac:dyDescent="0.6">
      <c r="A11" s="13"/>
      <c r="B11" s="13"/>
      <c r="C11" s="13"/>
    </row>
    <row r="12" spans="1:10" s="11" customFormat="1" ht="20.25" customHeight="1" x14ac:dyDescent="0.6">
      <c r="A12" s="30" t="s">
        <v>169</v>
      </c>
      <c r="B12" s="13"/>
      <c r="C12" s="13"/>
    </row>
    <row r="13" spans="1:10" s="11" customFormat="1" ht="20.25" customHeight="1" x14ac:dyDescent="0.6">
      <c r="A13" s="13"/>
      <c r="B13" s="13"/>
      <c r="C13" s="13"/>
    </row>
    <row r="14" spans="1:10" s="11" customFormat="1" ht="20.25" customHeight="1" x14ac:dyDescent="0.6">
      <c r="A14" s="13" t="s">
        <v>79</v>
      </c>
      <c r="B14" s="13"/>
      <c r="C14" s="13"/>
    </row>
    <row r="15" spans="1:10" s="11" customFormat="1" ht="20.25" customHeight="1" x14ac:dyDescent="0.6">
      <c r="A15" s="13"/>
      <c r="B15" s="13"/>
      <c r="C15" s="13"/>
    </row>
    <row r="16" spans="1:10" s="11" customFormat="1" ht="20.25" customHeight="1" x14ac:dyDescent="0.6">
      <c r="A16" s="13" t="s">
        <v>152</v>
      </c>
      <c r="B16" s="13"/>
      <c r="C16" s="13"/>
    </row>
    <row r="17" spans="1:3" s="11" customFormat="1" ht="20.25" customHeight="1" x14ac:dyDescent="0.6">
      <c r="A17" s="13" t="s">
        <v>70</v>
      </c>
      <c r="B17" s="13"/>
      <c r="C17" s="13"/>
    </row>
    <row r="18" spans="1:3" s="11" customFormat="1" ht="20.25" customHeight="1" x14ac:dyDescent="0.6">
      <c r="A18" s="13"/>
      <c r="B18" s="13"/>
      <c r="C18" s="13"/>
    </row>
    <row r="19" spans="1:3" s="11" customFormat="1" ht="20.25" customHeight="1" x14ac:dyDescent="0.6">
      <c r="A19" s="13"/>
      <c r="B19" s="14" t="s">
        <v>27</v>
      </c>
      <c r="C19" s="14" t="s">
        <v>1</v>
      </c>
    </row>
    <row r="20" spans="1:3" s="11" customFormat="1" ht="20.25" customHeight="1" x14ac:dyDescent="0.6">
      <c r="A20" s="13"/>
      <c r="B20" s="14">
        <v>1</v>
      </c>
      <c r="C20" s="15" t="s">
        <v>2</v>
      </c>
    </row>
    <row r="21" spans="1:3" s="11" customFormat="1" ht="20.25" customHeight="1" x14ac:dyDescent="0.6">
      <c r="A21" s="13"/>
      <c r="B21" s="14">
        <v>2</v>
      </c>
      <c r="C21" s="15" t="s">
        <v>42</v>
      </c>
    </row>
    <row r="22" spans="1:3" s="11" customFormat="1" ht="20.25" customHeight="1" x14ac:dyDescent="0.6">
      <c r="A22" s="13"/>
      <c r="B22" s="14">
        <v>3</v>
      </c>
      <c r="C22" s="15" t="s">
        <v>112</v>
      </c>
    </row>
    <row r="23" spans="1:3" s="11" customFormat="1" ht="20.25" customHeight="1" x14ac:dyDescent="0.6">
      <c r="A23" s="13"/>
      <c r="B23" s="13"/>
      <c r="C23" s="13"/>
    </row>
    <row r="24" spans="1:3" s="11" customFormat="1" ht="20.25" customHeight="1" x14ac:dyDescent="0.6">
      <c r="A24" s="13"/>
      <c r="B24" s="13" t="s">
        <v>163</v>
      </c>
      <c r="C24" s="13"/>
    </row>
    <row r="25" spans="1:3" s="11" customFormat="1" ht="20.25" customHeight="1" x14ac:dyDescent="0.6">
      <c r="A25" s="13"/>
      <c r="B25" s="13"/>
      <c r="C25" s="13"/>
    </row>
    <row r="26" spans="1:3" s="11" customFormat="1" ht="20.25" customHeight="1" x14ac:dyDescent="0.6">
      <c r="A26" s="13" t="s">
        <v>80</v>
      </c>
      <c r="B26" s="13"/>
      <c r="C26" s="13"/>
    </row>
    <row r="27" spans="1:3" s="11" customFormat="1" ht="20.25" customHeight="1" x14ac:dyDescent="0.6">
      <c r="A27" s="13" t="s">
        <v>71</v>
      </c>
      <c r="B27" s="13"/>
      <c r="C27" s="13"/>
    </row>
    <row r="28" spans="1:3" s="11" customFormat="1" ht="20.25" customHeight="1" x14ac:dyDescent="0.6">
      <c r="A28" s="13"/>
      <c r="B28" s="13"/>
      <c r="C28" s="13"/>
    </row>
    <row r="29" spans="1:3" s="11" customFormat="1" ht="20.25" customHeight="1" x14ac:dyDescent="0.6">
      <c r="A29" s="13"/>
      <c r="B29" s="14" t="s">
        <v>8</v>
      </c>
      <c r="C29" s="14" t="s">
        <v>9</v>
      </c>
    </row>
    <row r="30" spans="1:3" s="11" customFormat="1" ht="20.25" customHeight="1" x14ac:dyDescent="0.6">
      <c r="A30" s="13"/>
      <c r="B30" s="14" t="s">
        <v>4</v>
      </c>
      <c r="C30" s="15" t="s">
        <v>72</v>
      </c>
    </row>
    <row r="31" spans="1:3" s="11" customFormat="1" ht="20.25" customHeight="1" x14ac:dyDescent="0.6">
      <c r="A31" s="13"/>
      <c r="B31" s="14" t="s">
        <v>5</v>
      </c>
      <c r="C31" s="15" t="s">
        <v>73</v>
      </c>
    </row>
    <row r="32" spans="1:3" s="11" customFormat="1" ht="20.25" customHeight="1" x14ac:dyDescent="0.6">
      <c r="A32" s="13"/>
      <c r="B32" s="14" t="s">
        <v>6</v>
      </c>
      <c r="C32" s="15" t="s">
        <v>74</v>
      </c>
    </row>
    <row r="33" spans="1:55" s="11" customFormat="1" ht="20.25" customHeight="1" x14ac:dyDescent="0.6">
      <c r="A33" s="13"/>
      <c r="B33" s="14" t="s">
        <v>7</v>
      </c>
      <c r="C33" s="15" t="s">
        <v>100</v>
      </c>
    </row>
    <row r="34" spans="1:55" s="11" customFormat="1" ht="20.25" customHeight="1" x14ac:dyDescent="0.6">
      <c r="A34" s="13"/>
      <c r="B34" s="13"/>
      <c r="C34" s="13"/>
    </row>
    <row r="35" spans="1:55" s="11" customFormat="1" ht="20.25" customHeight="1" x14ac:dyDescent="0.6">
      <c r="A35" s="13"/>
      <c r="B35" s="16" t="s">
        <v>10</v>
      </c>
      <c r="C35" s="13"/>
    </row>
    <row r="36" spans="1:55" s="11" customFormat="1" ht="20.25" customHeight="1" x14ac:dyDescent="0.6">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6">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6">
      <c r="E38" s="13"/>
    </row>
    <row r="39" spans="1:55" s="11" customFormat="1" ht="20.25" customHeight="1" x14ac:dyDescent="0.6">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6">
      <c r="A40" s="13" t="s">
        <v>153</v>
      </c>
      <c r="B40" s="13"/>
      <c r="C40" s="13"/>
    </row>
    <row r="41" spans="1:55" s="11" customFormat="1" ht="20.25" customHeight="1" x14ac:dyDescent="0.6">
      <c r="A41" s="13" t="s">
        <v>76</v>
      </c>
      <c r="B41" s="13"/>
      <c r="C41" s="13"/>
    </row>
    <row r="42" spans="1:55" s="11" customFormat="1" ht="20.25" customHeight="1" x14ac:dyDescent="0.6">
      <c r="A42" s="23" t="s">
        <v>137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6">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6">
      <c r="A44" s="13" t="s">
        <v>81</v>
      </c>
      <c r="B44" s="13"/>
    </row>
    <row r="45" spans="1:55" s="11" customFormat="1" ht="20.25" customHeight="1" x14ac:dyDescent="0.6"/>
    <row r="46" spans="1:55" s="11" customFormat="1" ht="20.25" customHeight="1" x14ac:dyDescent="0.6">
      <c r="A46" s="13" t="s">
        <v>151</v>
      </c>
      <c r="B46" s="13"/>
      <c r="C46" s="13"/>
    </row>
    <row r="47" spans="1:55" s="11" customFormat="1" ht="20.25" customHeight="1" x14ac:dyDescent="0.6">
      <c r="A47" s="30" t="s">
        <v>138</v>
      </c>
      <c r="B47" s="13"/>
      <c r="C47" s="13"/>
    </row>
    <row r="48" spans="1:55" s="11" customFormat="1" ht="20.25" customHeight="1" x14ac:dyDescent="0.6"/>
    <row r="49" spans="1:55" s="11" customFormat="1" ht="20.25" customHeight="1" x14ac:dyDescent="0.6">
      <c r="A49" s="13" t="s">
        <v>83</v>
      </c>
      <c r="B49" s="13"/>
      <c r="C49" s="13"/>
    </row>
    <row r="50" spans="1:55" s="11" customFormat="1" ht="20.25" customHeight="1" x14ac:dyDescent="0.6">
      <c r="A50" s="13" t="s">
        <v>139</v>
      </c>
      <c r="B50" s="13"/>
      <c r="C50" s="13"/>
    </row>
    <row r="51" spans="1:55" s="11" customFormat="1" ht="20.25" customHeight="1" x14ac:dyDescent="0.6">
      <c r="A51" s="13"/>
      <c r="B51" s="13"/>
      <c r="C51" s="13"/>
    </row>
    <row r="52" spans="1:55" s="11" customFormat="1" ht="20.25" customHeight="1" x14ac:dyDescent="0.6">
      <c r="A52" s="13" t="s">
        <v>84</v>
      </c>
      <c r="B52" s="13"/>
      <c r="C52" s="13"/>
    </row>
    <row r="53" spans="1:55" s="11" customFormat="1" ht="20.25" customHeight="1" x14ac:dyDescent="0.6">
      <c r="A53" s="13"/>
      <c r="B53" s="13"/>
      <c r="C53" s="13"/>
    </row>
    <row r="54" spans="1:55" s="11" customFormat="1" ht="20.25" customHeight="1" x14ac:dyDescent="0.6">
      <c r="A54" s="11" t="s">
        <v>140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6">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6">
      <c r="A56" s="11" t="s">
        <v>147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6">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6">
      <c r="A58" s="11" t="s">
        <v>155</v>
      </c>
      <c r="C58" s="25"/>
      <c r="D58" s="16"/>
      <c r="E58" s="16"/>
    </row>
    <row r="59" spans="1:55" s="11" customFormat="1" ht="20.25" customHeight="1" x14ac:dyDescent="0.6">
      <c r="A59" s="25"/>
      <c r="B59" s="25"/>
      <c r="C59" s="25"/>
      <c r="D59" s="13"/>
      <c r="E59" s="13"/>
    </row>
    <row r="60" spans="1:55" s="11" customFormat="1" ht="20.25" customHeight="1" x14ac:dyDescent="0.6">
      <c r="A60" s="11" t="s">
        <v>142</v>
      </c>
      <c r="C60" s="25"/>
      <c r="D60" s="16"/>
      <c r="E60" s="16"/>
    </row>
    <row r="61" spans="1:55" s="11" customFormat="1" ht="20.25" customHeight="1" x14ac:dyDescent="0.6">
      <c r="A61" s="85" t="s">
        <v>143</v>
      </c>
      <c r="B61" s="25"/>
      <c r="C61" s="25"/>
      <c r="D61" s="13"/>
      <c r="E61" s="13"/>
    </row>
    <row r="62" spans="1:55" s="11" customFormat="1" ht="20.25" customHeight="1" x14ac:dyDescent="0.6">
      <c r="A62" s="84" t="s">
        <v>144</v>
      </c>
      <c r="B62" s="25"/>
      <c r="C62" s="25"/>
      <c r="D62" s="29"/>
      <c r="E62" s="29"/>
    </row>
    <row r="63" spans="1:55" s="11" customFormat="1" ht="20.25" customHeight="1" x14ac:dyDescent="0.6">
      <c r="A63" s="85" t="s">
        <v>145</v>
      </c>
      <c r="B63" s="25"/>
      <c r="C63" s="25"/>
      <c r="D63" s="29"/>
      <c r="E63" s="29"/>
    </row>
    <row r="64" spans="1:55" s="11" customFormat="1" ht="20.25" customHeight="1" x14ac:dyDescent="0.6">
      <c r="A64" s="84" t="s">
        <v>146</v>
      </c>
      <c r="B64" s="25"/>
      <c r="C64" s="25"/>
      <c r="D64" s="29"/>
      <c r="E64" s="29"/>
    </row>
    <row r="65" spans="1:5" s="11" customFormat="1" ht="20.25" customHeight="1" x14ac:dyDescent="0.6">
      <c r="A65" s="85" t="s">
        <v>156</v>
      </c>
      <c r="B65" s="25"/>
      <c r="C65" s="25"/>
      <c r="D65" s="29"/>
      <c r="E65" s="29"/>
    </row>
    <row r="66" spans="1:5" s="11" customFormat="1" ht="20.25" customHeight="1" x14ac:dyDescent="0.6">
      <c r="A66" s="85" t="s">
        <v>157</v>
      </c>
      <c r="B66" s="25"/>
      <c r="C66" s="25"/>
      <c r="D66" s="29"/>
      <c r="E66" s="29"/>
    </row>
    <row r="67" spans="1:5" s="11" customFormat="1" ht="20.25" customHeight="1" x14ac:dyDescent="0.6">
      <c r="A67" s="85" t="s">
        <v>158</v>
      </c>
      <c r="B67" s="25"/>
      <c r="C67" s="25"/>
      <c r="D67" s="29"/>
      <c r="E67" s="29"/>
    </row>
    <row r="68" spans="1:5" s="11" customFormat="1" ht="20.25" customHeight="1" x14ac:dyDescent="0.6">
      <c r="A68" s="25"/>
      <c r="B68" s="25"/>
      <c r="C68" s="25"/>
      <c r="D68" s="29"/>
      <c r="E68" s="29"/>
    </row>
    <row r="69" spans="1:5" s="11" customFormat="1" ht="20.25" customHeight="1" x14ac:dyDescent="0.6">
      <c r="A69" s="25"/>
      <c r="B69" s="25"/>
      <c r="C69" s="25"/>
      <c r="D69" s="29"/>
      <c r="E69" s="29"/>
    </row>
    <row r="70" spans="1:5" s="11" customFormat="1" ht="20.25" customHeight="1" x14ac:dyDescent="0.6">
      <c r="A70" s="25"/>
      <c r="B70" s="25"/>
      <c r="C70" s="25"/>
      <c r="D70" s="29"/>
      <c r="E70" s="29"/>
    </row>
    <row r="71" spans="1:5" s="11" customFormat="1" ht="20.25" customHeight="1" x14ac:dyDescent="0.6">
      <c r="A71" s="25"/>
      <c r="B71" s="25"/>
      <c r="C71" s="25"/>
      <c r="D71" s="29"/>
      <c r="E71" s="29"/>
    </row>
    <row r="72" spans="1:5" ht="20.25" customHeight="1" x14ac:dyDescent="0.6"/>
    <row r="73" spans="1:5" ht="20.25" customHeight="1" x14ac:dyDescent="0.6"/>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ColWidth="9" defaultRowHeight="25.75" x14ac:dyDescent="0.6"/>
  <cols>
    <col min="1" max="1" width="2" style="123" customWidth="1"/>
    <col min="2" max="2" width="7.07421875" style="123" bestFit="1" customWidth="1"/>
    <col min="3" max="11" width="40.61328125" style="123" customWidth="1"/>
    <col min="12" max="16384" width="9" style="123"/>
  </cols>
  <sheetData>
    <row r="1" spans="2:11" x14ac:dyDescent="0.6">
      <c r="B1" s="123" t="s">
        <v>106</v>
      </c>
    </row>
    <row r="3" spans="2:11" x14ac:dyDescent="0.6">
      <c r="B3" s="124" t="s">
        <v>107</v>
      </c>
      <c r="C3" s="124" t="s">
        <v>108</v>
      </c>
    </row>
    <row r="4" spans="2:11" x14ac:dyDescent="0.6">
      <c r="B4" s="124">
        <v>1</v>
      </c>
      <c r="C4" s="156" t="s">
        <v>159</v>
      </c>
    </row>
    <row r="5" spans="2:11" x14ac:dyDescent="0.6">
      <c r="B5" s="124">
        <v>2</v>
      </c>
      <c r="C5" s="156" t="s">
        <v>160</v>
      </c>
    </row>
    <row r="6" spans="2:11" x14ac:dyDescent="0.6">
      <c r="B6" s="124">
        <v>3</v>
      </c>
      <c r="C6" s="125"/>
    </row>
    <row r="7" spans="2:11" x14ac:dyDescent="0.6">
      <c r="B7" s="124">
        <v>4</v>
      </c>
      <c r="C7" s="125"/>
    </row>
    <row r="8" spans="2:11" x14ac:dyDescent="0.6">
      <c r="B8" s="124">
        <v>5</v>
      </c>
      <c r="C8" s="125"/>
    </row>
    <row r="10" spans="2:11" x14ac:dyDescent="0.6">
      <c r="B10" s="123" t="s">
        <v>105</v>
      </c>
    </row>
    <row r="11" spans="2:11" ht="26.2" thickBot="1" x14ac:dyDescent="0.65"/>
    <row r="12" spans="2:11" ht="26.2" thickBot="1" x14ac:dyDescent="0.65">
      <c r="B12" s="157" t="s">
        <v>90</v>
      </c>
      <c r="C12" s="126" t="s">
        <v>2</v>
      </c>
      <c r="D12" s="127" t="s">
        <v>42</v>
      </c>
      <c r="E12" s="128" t="s">
        <v>41</v>
      </c>
      <c r="F12" s="127" t="s">
        <v>133</v>
      </c>
      <c r="G12" s="129" t="s">
        <v>133</v>
      </c>
      <c r="H12" s="129" t="s">
        <v>133</v>
      </c>
      <c r="I12" s="129" t="s">
        <v>133</v>
      </c>
      <c r="J12" s="129" t="s">
        <v>133</v>
      </c>
      <c r="K12" s="130" t="s">
        <v>133</v>
      </c>
    </row>
    <row r="13" spans="2:11" x14ac:dyDescent="0.6">
      <c r="B13" s="322" t="s">
        <v>91</v>
      </c>
      <c r="C13" s="131" t="s">
        <v>49</v>
      </c>
      <c r="D13" s="158" t="s">
        <v>3</v>
      </c>
      <c r="E13" s="159" t="s">
        <v>3</v>
      </c>
      <c r="F13" s="132"/>
      <c r="G13" s="133"/>
      <c r="H13" s="133"/>
      <c r="I13" s="133"/>
      <c r="J13" s="133"/>
      <c r="K13" s="134"/>
    </row>
    <row r="14" spans="2:11" x14ac:dyDescent="0.6">
      <c r="B14" s="322"/>
      <c r="C14" s="135" t="s">
        <v>49</v>
      </c>
      <c r="D14" s="160" t="s">
        <v>50</v>
      </c>
      <c r="E14" s="161" t="s">
        <v>43</v>
      </c>
      <c r="F14" s="136"/>
      <c r="G14" s="125"/>
      <c r="H14" s="125"/>
      <c r="I14" s="125"/>
      <c r="J14" s="125"/>
      <c r="K14" s="137"/>
    </row>
    <row r="15" spans="2:11" x14ac:dyDescent="0.6">
      <c r="B15" s="322"/>
      <c r="C15" s="135" t="s">
        <v>49</v>
      </c>
      <c r="D15" s="162" t="s">
        <v>51</v>
      </c>
      <c r="E15" s="163" t="s">
        <v>44</v>
      </c>
      <c r="F15" s="138"/>
      <c r="G15" s="125"/>
      <c r="H15" s="125"/>
      <c r="I15" s="125"/>
      <c r="J15" s="125"/>
      <c r="K15" s="137"/>
    </row>
    <row r="16" spans="2:11" x14ac:dyDescent="0.6">
      <c r="B16" s="322"/>
      <c r="C16" s="135" t="s">
        <v>49</v>
      </c>
      <c r="D16" s="162" t="s">
        <v>114</v>
      </c>
      <c r="E16" s="163" t="s">
        <v>109</v>
      </c>
      <c r="F16" s="138"/>
      <c r="G16" s="125"/>
      <c r="H16" s="125"/>
      <c r="I16" s="125"/>
      <c r="J16" s="125"/>
      <c r="K16" s="137"/>
    </row>
    <row r="17" spans="2:11" x14ac:dyDescent="0.6">
      <c r="B17" s="322"/>
      <c r="C17" s="135" t="s">
        <v>49</v>
      </c>
      <c r="D17" s="162" t="s">
        <v>48</v>
      </c>
      <c r="E17" s="163" t="s">
        <v>110</v>
      </c>
      <c r="F17" s="138"/>
      <c r="G17" s="125"/>
      <c r="H17" s="125"/>
      <c r="I17" s="125"/>
      <c r="J17" s="125"/>
      <c r="K17" s="137"/>
    </row>
    <row r="18" spans="2:11" x14ac:dyDescent="0.6">
      <c r="B18" s="322"/>
      <c r="C18" s="135" t="s">
        <v>49</v>
      </c>
      <c r="D18" s="162" t="s">
        <v>46</v>
      </c>
      <c r="E18" s="163" t="s">
        <v>111</v>
      </c>
      <c r="F18" s="138"/>
      <c r="G18" s="125"/>
      <c r="H18" s="125"/>
      <c r="I18" s="125"/>
      <c r="J18" s="125"/>
      <c r="K18" s="137"/>
    </row>
    <row r="19" spans="2:11" x14ac:dyDescent="0.6">
      <c r="B19" s="322"/>
      <c r="C19" s="135" t="s">
        <v>49</v>
      </c>
      <c r="D19" s="162" t="s">
        <v>119</v>
      </c>
      <c r="E19" s="163" t="s">
        <v>45</v>
      </c>
      <c r="F19" s="138"/>
      <c r="G19" s="125"/>
      <c r="H19" s="125"/>
      <c r="I19" s="125"/>
      <c r="J19" s="125"/>
      <c r="K19" s="137"/>
    </row>
    <row r="20" spans="2:11" x14ac:dyDescent="0.6">
      <c r="B20" s="322"/>
      <c r="C20" s="135" t="s">
        <v>49</v>
      </c>
      <c r="D20" s="162" t="s">
        <v>133</v>
      </c>
      <c r="E20" s="163" t="s">
        <v>46</v>
      </c>
      <c r="F20" s="138"/>
      <c r="G20" s="125"/>
      <c r="H20" s="125"/>
      <c r="I20" s="125"/>
      <c r="J20" s="125"/>
      <c r="K20" s="137"/>
    </row>
    <row r="21" spans="2:11" x14ac:dyDescent="0.6">
      <c r="B21" s="322"/>
      <c r="C21" s="135" t="s">
        <v>49</v>
      </c>
      <c r="D21" s="162" t="s">
        <v>133</v>
      </c>
      <c r="E21" s="163" t="s">
        <v>47</v>
      </c>
      <c r="F21" s="138"/>
      <c r="G21" s="125"/>
      <c r="H21" s="125"/>
      <c r="I21" s="125"/>
      <c r="J21" s="125"/>
      <c r="K21" s="137"/>
    </row>
    <row r="22" spans="2:11" x14ac:dyDescent="0.6">
      <c r="B22" s="322"/>
      <c r="C22" s="135" t="s">
        <v>49</v>
      </c>
      <c r="D22" s="163" t="s">
        <v>133</v>
      </c>
      <c r="E22" s="163" t="s">
        <v>133</v>
      </c>
      <c r="F22" s="138"/>
      <c r="G22" s="125"/>
      <c r="H22" s="125"/>
      <c r="I22" s="125"/>
      <c r="J22" s="125"/>
      <c r="K22" s="137"/>
    </row>
    <row r="23" spans="2:11" x14ac:dyDescent="0.6">
      <c r="B23" s="322"/>
      <c r="C23" s="135" t="s">
        <v>49</v>
      </c>
      <c r="D23" s="163" t="s">
        <v>133</v>
      </c>
      <c r="E23" s="163" t="s">
        <v>133</v>
      </c>
      <c r="F23" s="138"/>
      <c r="G23" s="125"/>
      <c r="H23" s="125"/>
      <c r="I23" s="125"/>
      <c r="J23" s="125"/>
      <c r="K23" s="137"/>
    </row>
    <row r="24" spans="2:11" x14ac:dyDescent="0.6">
      <c r="B24" s="322"/>
      <c r="C24" s="135" t="s">
        <v>49</v>
      </c>
      <c r="D24" s="163" t="s">
        <v>133</v>
      </c>
      <c r="E24" s="163" t="s">
        <v>133</v>
      </c>
      <c r="F24" s="138"/>
      <c r="G24" s="125"/>
      <c r="H24" s="125"/>
      <c r="I24" s="125"/>
      <c r="J24" s="125"/>
      <c r="K24" s="137"/>
    </row>
    <row r="25" spans="2:11" ht="26.2" thickBot="1" x14ac:dyDescent="0.65">
      <c r="B25" s="323"/>
      <c r="C25" s="139" t="s">
        <v>49</v>
      </c>
      <c r="D25" s="164" t="s">
        <v>133</v>
      </c>
      <c r="E25" s="165" t="s">
        <v>133</v>
      </c>
      <c r="F25" s="141"/>
      <c r="G25" s="140"/>
      <c r="H25" s="140"/>
      <c r="I25" s="140"/>
      <c r="J25" s="140"/>
      <c r="K25" s="142"/>
    </row>
    <row r="28" spans="2:11" x14ac:dyDescent="0.6">
      <c r="C28" s="123" t="s">
        <v>125</v>
      </c>
    </row>
    <row r="29" spans="2:11" x14ac:dyDescent="0.6">
      <c r="C29" s="123" t="s">
        <v>52</v>
      </c>
    </row>
    <row r="30" spans="2:11" x14ac:dyDescent="0.6">
      <c r="C30" s="123" t="s">
        <v>131</v>
      </c>
    </row>
    <row r="31" spans="2:11" x14ac:dyDescent="0.6">
      <c r="C31" s="123" t="s">
        <v>128</v>
      </c>
    </row>
    <row r="32" spans="2:11" x14ac:dyDescent="0.6">
      <c r="C32" s="123" t="s">
        <v>129</v>
      </c>
    </row>
    <row r="33" spans="3:3" x14ac:dyDescent="0.6">
      <c r="C33" s="123" t="s">
        <v>130</v>
      </c>
    </row>
    <row r="34" spans="3:3" x14ac:dyDescent="0.6">
      <c r="C34" s="123" t="s">
        <v>53</v>
      </c>
    </row>
    <row r="35" spans="3:3" x14ac:dyDescent="0.6">
      <c r="C35" s="123" t="s">
        <v>54</v>
      </c>
    </row>
    <row r="37" spans="3:3" x14ac:dyDescent="0.6">
      <c r="C37" s="123" t="s">
        <v>132</v>
      </c>
    </row>
    <row r="38" spans="3:3" x14ac:dyDescent="0.6">
      <c r="C38" s="123" t="s">
        <v>92</v>
      </c>
    </row>
    <row r="39" spans="3:3" x14ac:dyDescent="0.6">
      <c r="C39" s="123" t="s">
        <v>93</v>
      </c>
    </row>
    <row r="40" spans="3:3" x14ac:dyDescent="0.6">
      <c r="C40" s="123" t="s">
        <v>94</v>
      </c>
    </row>
    <row r="41" spans="3:3" x14ac:dyDescent="0.6">
      <c r="C41" s="123" t="s">
        <v>95</v>
      </c>
    </row>
    <row r="42" spans="3:3" x14ac:dyDescent="0.6">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4609375" defaultRowHeight="20.25" customHeight="1" x14ac:dyDescent="0.6"/>
  <cols>
    <col min="1" max="1" width="1.3828125" style="34" customWidth="1"/>
    <col min="2" max="56" width="5.61328125" style="34" customWidth="1"/>
    <col min="57" max="16384" width="4.4609375" style="34"/>
  </cols>
  <sheetData>
    <row r="1" spans="1:57" s="33" customFormat="1" ht="20.25" customHeight="1" x14ac:dyDescent="0.6">
      <c r="A1" s="36"/>
      <c r="B1" s="36"/>
      <c r="C1" s="37" t="s">
        <v>165</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159</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6">
      <c r="A2" s="41"/>
      <c r="B2" s="41"/>
      <c r="C2" s="41"/>
      <c r="D2" s="38"/>
      <c r="E2" s="41"/>
      <c r="F2" s="41"/>
      <c r="G2" s="41"/>
      <c r="H2" s="38"/>
      <c r="I2" s="39"/>
      <c r="J2" s="39"/>
      <c r="K2" s="39"/>
      <c r="L2" s="39"/>
      <c r="M2" s="39"/>
      <c r="N2" s="41"/>
      <c r="O2" s="41"/>
      <c r="P2" s="41"/>
      <c r="Q2" s="41"/>
      <c r="R2" s="41"/>
      <c r="S2" s="41"/>
      <c r="T2" s="39" t="s">
        <v>20</v>
      </c>
      <c r="U2" s="227">
        <v>7</v>
      </c>
      <c r="V2" s="227"/>
      <c r="W2" s="39" t="s">
        <v>17</v>
      </c>
      <c r="X2" s="226">
        <f>IF(U2=0,"",YEAR(DATE(2018+U2,1,1)))</f>
        <v>2025</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6">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166</v>
      </c>
      <c r="BA3" s="166"/>
      <c r="BB3" s="166"/>
      <c r="BC3" s="166"/>
      <c r="BD3" s="39"/>
      <c r="BE3" s="32"/>
    </row>
    <row r="4" spans="1:57" s="31" customFormat="1" ht="20.25" customHeight="1" x14ac:dyDescent="0.6">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167</v>
      </c>
      <c r="BA4" s="166"/>
      <c r="BB4" s="166"/>
      <c r="BC4" s="166"/>
      <c r="BD4" s="39"/>
      <c r="BE4" s="32"/>
    </row>
    <row r="5" spans="1:57" s="31" customFormat="1" ht="20.25" customHeight="1" x14ac:dyDescent="0.6">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6">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6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65">
      <c r="A8" s="71"/>
      <c r="B8" s="252" t="s">
        <v>27</v>
      </c>
      <c r="C8" s="256" t="s">
        <v>85</v>
      </c>
      <c r="D8" s="264"/>
      <c r="E8" s="255" t="s">
        <v>86</v>
      </c>
      <c r="F8" s="264"/>
      <c r="G8" s="255" t="s">
        <v>87</v>
      </c>
      <c r="H8" s="256"/>
      <c r="I8" s="256"/>
      <c r="J8" s="256"/>
      <c r="K8" s="264"/>
      <c r="L8" s="255" t="s">
        <v>88</v>
      </c>
      <c r="M8" s="256"/>
      <c r="N8" s="256"/>
      <c r="O8" s="257"/>
      <c r="P8" s="242" t="s">
        <v>149</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(9)1か月の勤務時間数合計</v>
      </c>
      <c r="AV8" s="191"/>
      <c r="AW8" s="190" t="s">
        <v>89</v>
      </c>
      <c r="AX8" s="191"/>
      <c r="AY8" s="238" t="s">
        <v>148</v>
      </c>
      <c r="AZ8" s="238"/>
      <c r="BA8" s="238"/>
      <c r="BB8" s="238"/>
      <c r="BC8" s="238"/>
      <c r="BD8" s="238"/>
    </row>
    <row r="9" spans="1:57" ht="20.25" customHeight="1" thickBot="1" x14ac:dyDescent="0.6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f>IF(AZ3="暦月",IF(DAY(DATE($X$2,$AB$2,29))=29,29,""),"")</f>
        <v>29</v>
      </c>
      <c r="AS10" s="90">
        <f>IF(AZ3="暦月",IF(DAY(DATE($X$2,$AB$2,30))=30,30,""),"")</f>
        <v>30</v>
      </c>
      <c r="AT10" s="91" t="str">
        <f>IF(AZ3="暦月",IF(DAY(DATE($X$2,$AB$2,31))=31,31,""),"")</f>
        <v/>
      </c>
      <c r="AU10" s="192"/>
      <c r="AV10" s="193"/>
      <c r="AW10" s="192"/>
      <c r="AX10" s="193"/>
      <c r="AY10" s="238"/>
      <c r="AZ10" s="238"/>
      <c r="BA10" s="238"/>
      <c r="BB10" s="238"/>
      <c r="BC10" s="238"/>
      <c r="BD10" s="238"/>
    </row>
    <row r="11" spans="1:57" ht="20.25" hidden="1" customHeight="1" thickBot="1" x14ac:dyDescent="0.65">
      <c r="A11" s="71"/>
      <c r="B11" s="253"/>
      <c r="C11" s="259"/>
      <c r="D11" s="265"/>
      <c r="E11" s="258"/>
      <c r="F11" s="265"/>
      <c r="G11" s="258"/>
      <c r="H11" s="259"/>
      <c r="I11" s="259"/>
      <c r="J11" s="259"/>
      <c r="K11" s="265"/>
      <c r="L11" s="258"/>
      <c r="M11" s="259"/>
      <c r="N11" s="259"/>
      <c r="O11" s="260"/>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3</v>
      </c>
      <c r="AS11" s="90">
        <f>IF(AS10=30,WEEKDAY(DATE($X$2,$AB$2,30)),0)</f>
        <v>4</v>
      </c>
      <c r="AT11" s="91">
        <f>IF(AT10=31,WEEKDAY(DATE($X$2,$AB$2,31)),0)</f>
        <v>0</v>
      </c>
      <c r="AU11" s="194"/>
      <c r="AV11" s="195"/>
      <c r="AW11" s="194"/>
      <c r="AX11" s="195"/>
      <c r="AY11" s="239"/>
      <c r="AZ11" s="239"/>
      <c r="BA11" s="239"/>
      <c r="BB11" s="239"/>
      <c r="BC11" s="239"/>
      <c r="BD11" s="239"/>
    </row>
    <row r="12" spans="1:57" ht="20.25" customHeight="1" thickBot="1" x14ac:dyDescent="0.65">
      <c r="A12" s="71"/>
      <c r="B12" s="254"/>
      <c r="C12" s="262"/>
      <c r="D12" s="266"/>
      <c r="E12" s="261"/>
      <c r="F12" s="266"/>
      <c r="G12" s="261"/>
      <c r="H12" s="262"/>
      <c r="I12" s="262"/>
      <c r="J12" s="262"/>
      <c r="K12" s="266"/>
      <c r="L12" s="261"/>
      <c r="M12" s="262"/>
      <c r="N12" s="262"/>
      <c r="O12" s="263"/>
      <c r="P12" s="92" t="str">
        <f>IF(P11=1,"日",IF(P11=2,"月",IF(P11=3,"火",IF(P11=4,"水",IF(P11=5,"木",IF(P11=6,"金","土"))))))</f>
        <v>火</v>
      </c>
      <c r="Q12" s="93" t="str">
        <f t="shared" ref="Q12:AQ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si="0"/>
        <v>火</v>
      </c>
      <c r="X12" s="93" t="str">
        <f t="shared" si="0"/>
        <v>水</v>
      </c>
      <c r="Y12" s="93" t="str">
        <f t="shared" si="0"/>
        <v>木</v>
      </c>
      <c r="Z12" s="93" t="str">
        <f t="shared" si="0"/>
        <v>金</v>
      </c>
      <c r="AA12" s="93" t="str">
        <f t="shared" si="0"/>
        <v>土</v>
      </c>
      <c r="AB12" s="93" t="str">
        <f t="shared" si="0"/>
        <v>日</v>
      </c>
      <c r="AC12" s="94" t="str">
        <f t="shared" si="0"/>
        <v>月</v>
      </c>
      <c r="AD12" s="92" t="str">
        <f t="shared" si="0"/>
        <v>火</v>
      </c>
      <c r="AE12" s="93" t="str">
        <f t="shared" si="0"/>
        <v>水</v>
      </c>
      <c r="AF12" s="93" t="str">
        <f t="shared" si="0"/>
        <v>木</v>
      </c>
      <c r="AG12" s="93" t="str">
        <f t="shared" si="0"/>
        <v>金</v>
      </c>
      <c r="AH12" s="93" t="str">
        <f t="shared" si="0"/>
        <v>土</v>
      </c>
      <c r="AI12" s="93" t="str">
        <f t="shared" si="0"/>
        <v>日</v>
      </c>
      <c r="AJ12" s="94" t="str">
        <f t="shared" si="0"/>
        <v>月</v>
      </c>
      <c r="AK12" s="92" t="str">
        <f t="shared" si="0"/>
        <v>火</v>
      </c>
      <c r="AL12" s="93" t="str">
        <f t="shared" si="0"/>
        <v>水</v>
      </c>
      <c r="AM12" s="93" t="str">
        <f t="shared" si="0"/>
        <v>木</v>
      </c>
      <c r="AN12" s="93" t="str">
        <f t="shared" si="0"/>
        <v>金</v>
      </c>
      <c r="AO12" s="93" t="str">
        <f t="shared" si="0"/>
        <v>土</v>
      </c>
      <c r="AP12" s="93" t="str">
        <f t="shared" si="0"/>
        <v>日</v>
      </c>
      <c r="AQ12" s="94" t="str">
        <f t="shared" si="0"/>
        <v>月</v>
      </c>
      <c r="AR12" s="93" t="str">
        <f>IF(AR11=1,"日",IF(AR11=2,"月",IF(AR11=3,"火",IF(AR11=4,"水",IF(AR11=5,"木",IF(AR11=6,"金",IF(AR11=0,"","土")))))))</f>
        <v>火</v>
      </c>
      <c r="AS12" s="93" t="str">
        <f>IF(AS11=1,"日",IF(AS11=2,"月",IF(AS11=3,"火",IF(AS11=4,"水",IF(AS11=5,"木",IF(AS11=6,"金",IF(AS11=0,"","土")))))))</f>
        <v>水</v>
      </c>
      <c r="AT12" s="93" t="str">
        <f>IF(AT11=1,"日",IF(AT11=2,"月",IF(AT11=3,"火",IF(AT11=4,"水",IF(AT11=5,"木",IF(AT11=6,"金",IF(AT11=0,"","土")))))))</f>
        <v/>
      </c>
      <c r="AU12" s="196"/>
      <c r="AV12" s="197"/>
      <c r="AW12" s="196"/>
      <c r="AX12" s="197"/>
      <c r="AY12" s="239"/>
      <c r="AZ12" s="239"/>
      <c r="BA12" s="239"/>
      <c r="BB12" s="239"/>
      <c r="BC12" s="239"/>
      <c r="BD12" s="239"/>
    </row>
    <row r="13" spans="1:57" ht="39.9" customHeight="1" x14ac:dyDescent="0.6">
      <c r="A13" s="71"/>
      <c r="B13" s="86">
        <v>1</v>
      </c>
      <c r="C13" s="275" t="s">
        <v>2</v>
      </c>
      <c r="D13" s="276"/>
      <c r="E13" s="277" t="s">
        <v>97</v>
      </c>
      <c r="F13" s="278"/>
      <c r="G13" s="279" t="s">
        <v>98</v>
      </c>
      <c r="H13" s="280"/>
      <c r="I13" s="280"/>
      <c r="J13" s="280"/>
      <c r="K13" s="281"/>
      <c r="L13" s="284" t="s">
        <v>164</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v>8</v>
      </c>
      <c r="AS13" s="144">
        <v>8</v>
      </c>
      <c r="AT13" s="145"/>
      <c r="AU13" s="267">
        <f>IF($AZ$3="４週",SUM(P13:AQ13),IF($AZ$3="暦月",SUM(P13:AT13),""))</f>
        <v>176</v>
      </c>
      <c r="AV13" s="268"/>
      <c r="AW13" s="269">
        <f t="shared" ref="AW13:AW30" si="1">IF($AZ$3="４週",AU13/4,IF($AZ$3="暦月",AU13/($AZ$6/7),""))</f>
        <v>41.06666666666667</v>
      </c>
      <c r="AX13" s="270"/>
      <c r="AY13" s="311"/>
      <c r="AZ13" s="312"/>
      <c r="BA13" s="312"/>
      <c r="BB13" s="312"/>
      <c r="BC13" s="312"/>
      <c r="BD13" s="313"/>
    </row>
    <row r="14" spans="1:57" ht="39.9" customHeight="1" x14ac:dyDescent="0.6">
      <c r="A14" s="71"/>
      <c r="B14" s="87">
        <f t="shared" ref="B14:B30" si="2">B13+1</f>
        <v>2</v>
      </c>
      <c r="C14" s="282" t="s">
        <v>41</v>
      </c>
      <c r="D14" s="283"/>
      <c r="E14" s="290" t="s">
        <v>97</v>
      </c>
      <c r="F14" s="291"/>
      <c r="G14" s="292" t="s">
        <v>3</v>
      </c>
      <c r="H14" s="293"/>
      <c r="I14" s="293"/>
      <c r="J14" s="293"/>
      <c r="K14" s="294"/>
      <c r="L14" s="287" t="s">
        <v>164</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v>8</v>
      </c>
      <c r="AS14" s="147">
        <v>8</v>
      </c>
      <c r="AT14" s="148"/>
      <c r="AU14" s="246">
        <f>IF($AZ$3="４週",SUM(P14:AQ14),IF($AZ$3="暦月",SUM(P14:AT14),""))</f>
        <v>176</v>
      </c>
      <c r="AV14" s="247"/>
      <c r="AW14" s="250">
        <f t="shared" si="1"/>
        <v>41.06666666666667</v>
      </c>
      <c r="AX14" s="251"/>
      <c r="AY14" s="305"/>
      <c r="AZ14" s="306"/>
      <c r="BA14" s="306"/>
      <c r="BB14" s="306"/>
      <c r="BC14" s="306"/>
      <c r="BD14" s="307"/>
    </row>
    <row r="15" spans="1:57" ht="39.9" customHeight="1" x14ac:dyDescent="0.6">
      <c r="A15" s="71"/>
      <c r="B15" s="87">
        <f t="shared" si="2"/>
        <v>3</v>
      </c>
      <c r="C15" s="282" t="s">
        <v>42</v>
      </c>
      <c r="D15" s="283"/>
      <c r="E15" s="290" t="s">
        <v>97</v>
      </c>
      <c r="F15" s="291"/>
      <c r="G15" s="292" t="s">
        <v>114</v>
      </c>
      <c r="H15" s="293"/>
      <c r="I15" s="293"/>
      <c r="J15" s="293"/>
      <c r="K15" s="294"/>
      <c r="L15" s="287" t="s">
        <v>164</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v>8</v>
      </c>
      <c r="AT15" s="148"/>
      <c r="AU15" s="246">
        <f>IF($AZ$3="４週",SUM(P15:AQ15),IF($AZ$3="暦月",SUM(P15:AT15),""))</f>
        <v>168</v>
      </c>
      <c r="AV15" s="247"/>
      <c r="AW15" s="250">
        <f t="shared" si="1"/>
        <v>39.200000000000003</v>
      </c>
      <c r="AX15" s="251"/>
      <c r="AY15" s="305"/>
      <c r="AZ15" s="306"/>
      <c r="BA15" s="306"/>
      <c r="BB15" s="306"/>
      <c r="BC15" s="306"/>
      <c r="BD15" s="307"/>
    </row>
    <row r="16" spans="1:57" ht="39.9" customHeight="1" x14ac:dyDescent="0.6">
      <c r="A16" s="71"/>
      <c r="B16" s="87">
        <f t="shared" si="2"/>
        <v>4</v>
      </c>
      <c r="C16" s="282" t="s">
        <v>41</v>
      </c>
      <c r="D16" s="283"/>
      <c r="E16" s="290" t="s">
        <v>99</v>
      </c>
      <c r="F16" s="291"/>
      <c r="G16" s="292" t="s">
        <v>110</v>
      </c>
      <c r="H16" s="293"/>
      <c r="I16" s="293"/>
      <c r="J16" s="293"/>
      <c r="K16" s="294"/>
      <c r="L16" s="287" t="s">
        <v>164</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v>4</v>
      </c>
      <c r="AS16" s="147">
        <v>4</v>
      </c>
      <c r="AT16" s="148"/>
      <c r="AU16" s="246">
        <f>IF($AZ$3="４週",SUM(P16:AQ16),IF($AZ$3="暦月",SUM(P16:AT16),""))</f>
        <v>88</v>
      </c>
      <c r="AV16" s="247"/>
      <c r="AW16" s="250">
        <f t="shared" si="1"/>
        <v>20.533333333333335</v>
      </c>
      <c r="AX16" s="251"/>
      <c r="AY16" s="305"/>
      <c r="AZ16" s="306"/>
      <c r="BA16" s="306"/>
      <c r="BB16" s="306"/>
      <c r="BC16" s="306"/>
      <c r="BD16" s="307"/>
    </row>
    <row r="17" spans="1:56" ht="39.9" customHeight="1" x14ac:dyDescent="0.6">
      <c r="A17" s="71"/>
      <c r="B17" s="87">
        <f t="shared" si="2"/>
        <v>5</v>
      </c>
      <c r="C17" s="282" t="s">
        <v>41</v>
      </c>
      <c r="D17" s="283"/>
      <c r="E17" s="290" t="s">
        <v>99</v>
      </c>
      <c r="F17" s="291"/>
      <c r="G17" s="292" t="s">
        <v>110</v>
      </c>
      <c r="H17" s="293"/>
      <c r="I17" s="293"/>
      <c r="J17" s="293"/>
      <c r="K17" s="294"/>
      <c r="L17" s="287" t="s">
        <v>164</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v>4</v>
      </c>
      <c r="AS17" s="147">
        <v>4</v>
      </c>
      <c r="AT17" s="148"/>
      <c r="AU17" s="246">
        <f t="shared" ref="AU17:AU30" si="3">IF($AZ$3="４週",SUM(P17:AQ17),IF($AZ$3="暦月",SUM(P17:AT17),""))</f>
        <v>88</v>
      </c>
      <c r="AV17" s="247"/>
      <c r="AW17" s="250">
        <f t="shared" si="1"/>
        <v>20.533333333333335</v>
      </c>
      <c r="AX17" s="251"/>
      <c r="AY17" s="305"/>
      <c r="AZ17" s="306"/>
      <c r="BA17" s="306"/>
      <c r="BB17" s="306"/>
      <c r="BC17" s="306"/>
      <c r="BD17" s="307"/>
    </row>
    <row r="18" spans="1:56" ht="39.9" customHeight="1" x14ac:dyDescent="0.6">
      <c r="A18" s="71"/>
      <c r="B18" s="87">
        <f t="shared" si="2"/>
        <v>6</v>
      </c>
      <c r="C18" s="282" t="s">
        <v>41</v>
      </c>
      <c r="D18" s="283"/>
      <c r="E18" s="290" t="s">
        <v>99</v>
      </c>
      <c r="F18" s="291"/>
      <c r="G18" s="292" t="s">
        <v>110</v>
      </c>
      <c r="H18" s="293"/>
      <c r="I18" s="293"/>
      <c r="J18" s="293"/>
      <c r="K18" s="294"/>
      <c r="L18" s="287" t="s">
        <v>164</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v>4</v>
      </c>
      <c r="AT18" s="148"/>
      <c r="AU18" s="246">
        <f t="shared" si="3"/>
        <v>84</v>
      </c>
      <c r="AV18" s="247"/>
      <c r="AW18" s="250">
        <f t="shared" si="1"/>
        <v>19.600000000000001</v>
      </c>
      <c r="AX18" s="251"/>
      <c r="AY18" s="305"/>
      <c r="AZ18" s="306"/>
      <c r="BA18" s="306"/>
      <c r="BB18" s="306"/>
      <c r="BC18" s="306"/>
      <c r="BD18" s="307"/>
    </row>
    <row r="19" spans="1:56" ht="39.9" customHeight="1" x14ac:dyDescent="0.6">
      <c r="A19" s="71"/>
      <c r="B19" s="87">
        <f t="shared" si="2"/>
        <v>7</v>
      </c>
      <c r="C19" s="282" t="s">
        <v>41</v>
      </c>
      <c r="D19" s="283"/>
      <c r="E19" s="290" t="s">
        <v>99</v>
      </c>
      <c r="F19" s="291"/>
      <c r="G19" s="292" t="s">
        <v>110</v>
      </c>
      <c r="H19" s="293"/>
      <c r="I19" s="293"/>
      <c r="J19" s="293"/>
      <c r="K19" s="294"/>
      <c r="L19" s="287" t="s">
        <v>164</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v>4</v>
      </c>
      <c r="AS19" s="147"/>
      <c r="AT19" s="148"/>
      <c r="AU19" s="246">
        <f>IF($AZ$3="４週",SUM(P19:AQ19),IF($AZ$3="暦月",SUM(P19:AT19),""))</f>
        <v>72</v>
      </c>
      <c r="AV19" s="247"/>
      <c r="AW19" s="250">
        <f t="shared" si="1"/>
        <v>16.8</v>
      </c>
      <c r="AX19" s="251"/>
      <c r="AY19" s="305"/>
      <c r="AZ19" s="306"/>
      <c r="BA19" s="306"/>
      <c r="BB19" s="306"/>
      <c r="BC19" s="306"/>
      <c r="BD19" s="307"/>
    </row>
    <row r="20" spans="1:56" ht="39.9" customHeight="1" x14ac:dyDescent="0.6">
      <c r="A20" s="71"/>
      <c r="B20" s="87">
        <f t="shared" si="2"/>
        <v>8</v>
      </c>
      <c r="C20" s="282" t="s">
        <v>41</v>
      </c>
      <c r="D20" s="283"/>
      <c r="E20" s="290" t="s">
        <v>99</v>
      </c>
      <c r="F20" s="291"/>
      <c r="G20" s="292" t="s">
        <v>110</v>
      </c>
      <c r="H20" s="293"/>
      <c r="I20" s="293"/>
      <c r="J20" s="293"/>
      <c r="K20" s="294"/>
      <c r="L20" s="287" t="s">
        <v>164</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v>4</v>
      </c>
      <c r="AS20" s="147"/>
      <c r="AT20" s="148"/>
      <c r="AU20" s="246">
        <f t="shared" si="3"/>
        <v>68</v>
      </c>
      <c r="AV20" s="247"/>
      <c r="AW20" s="250">
        <f t="shared" si="1"/>
        <v>15.866666666666667</v>
      </c>
      <c r="AX20" s="251"/>
      <c r="AY20" s="305"/>
      <c r="AZ20" s="306"/>
      <c r="BA20" s="306"/>
      <c r="BB20" s="306"/>
      <c r="BC20" s="306"/>
      <c r="BD20" s="307"/>
    </row>
    <row r="21" spans="1:56" ht="39.9" customHeight="1" x14ac:dyDescent="0.6">
      <c r="A21" s="71"/>
      <c r="B21" s="87">
        <f t="shared" si="2"/>
        <v>9</v>
      </c>
      <c r="C21" s="282" t="s">
        <v>41</v>
      </c>
      <c r="D21" s="283"/>
      <c r="E21" s="290" t="s">
        <v>99</v>
      </c>
      <c r="F21" s="291"/>
      <c r="G21" s="292" t="s">
        <v>110</v>
      </c>
      <c r="H21" s="293"/>
      <c r="I21" s="293"/>
      <c r="J21" s="293"/>
      <c r="K21" s="294"/>
      <c r="L21" s="287" t="s">
        <v>164</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v>4</v>
      </c>
      <c r="AS21" s="147"/>
      <c r="AT21" s="148"/>
      <c r="AU21" s="246">
        <f t="shared" si="3"/>
        <v>64</v>
      </c>
      <c r="AV21" s="247"/>
      <c r="AW21" s="250">
        <f t="shared" si="1"/>
        <v>14.933333333333334</v>
      </c>
      <c r="AX21" s="251"/>
      <c r="AY21" s="305"/>
      <c r="AZ21" s="306"/>
      <c r="BA21" s="306"/>
      <c r="BB21" s="306"/>
      <c r="BC21" s="306"/>
      <c r="BD21" s="307"/>
    </row>
    <row r="22" spans="1:56" ht="39.9" customHeight="1" x14ac:dyDescent="0.6">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6">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6">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6">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6">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6">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6">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6">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thickBot="1" x14ac:dyDescent="0.6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6">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6">
      <c r="A32" s="71"/>
      <c r="B32" s="71"/>
      <c r="C32" s="67" t="s">
        <v>161</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6">
      <c r="A33" s="71"/>
      <c r="B33" s="71"/>
      <c r="C33" s="67" t="s">
        <v>154</v>
      </c>
      <c r="D33" s="76"/>
      <c r="E33" s="77"/>
      <c r="F33" s="73"/>
      <c r="G33" s="73"/>
      <c r="H33" s="73"/>
      <c r="I33" s="73"/>
      <c r="J33" s="73"/>
      <c r="K33" s="73"/>
      <c r="L33" s="73"/>
      <c r="M33" s="73"/>
      <c r="N33" s="73"/>
      <c r="O33" s="73"/>
      <c r="P33" s="73"/>
      <c r="Q33" s="99" t="s">
        <v>141</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6">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6">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6">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344</v>
      </c>
      <c r="U36" s="315"/>
      <c r="V36" s="214">
        <f>SUMIFS($AW$13:$AX$30,$C$13:$D$30,"訪問介護員",$E$13:$F$30,"A")+SUMIFS($AW$13:$AX$30,$C$13:$D$30,"サービス提供責任者",$E$13:$F$30,"A")</f>
        <v>80.26666666666668</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6">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6">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464</v>
      </c>
      <c r="U38" s="315"/>
      <c r="V38" s="214">
        <f>SUMIFS($AW$13:$AX$30,$C$13:$D$30,"訪問介護員",$E$13:$F$30,"C")+SUMIFS($AW$13:$AX$30,$C$13:$D$30,"サービス提供責任者",$E$13:$F$30,"C")</f>
        <v>108.26666666666668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6">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6">
      <c r="A40" s="71"/>
      <c r="B40" s="71"/>
      <c r="C40" s="67"/>
      <c r="D40" s="67"/>
      <c r="E40" s="67"/>
      <c r="F40" s="67"/>
      <c r="G40" s="67"/>
      <c r="H40" s="67"/>
      <c r="I40" s="67"/>
      <c r="J40" s="67"/>
      <c r="K40" s="67"/>
      <c r="L40" s="324">
        <f>L38/3</f>
        <v>46</v>
      </c>
      <c r="M40" s="324"/>
      <c r="N40" s="71"/>
      <c r="O40" s="71"/>
      <c r="P40" s="73"/>
      <c r="Q40" s="99"/>
      <c r="R40" s="177" t="s">
        <v>28</v>
      </c>
      <c r="S40" s="179"/>
      <c r="T40" s="314">
        <f>SUM(T36:U39)</f>
        <v>808</v>
      </c>
      <c r="U40" s="315"/>
      <c r="V40" s="214">
        <f>SUM(V36:W39)</f>
        <v>188.53333333333336</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6">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6">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5">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6">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6">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6">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6">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6">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6">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6">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6">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6">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6">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6">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6">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6">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6">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3:BC3" xr:uid="{85F1E556-8401-4DA3-845A-4D0AFBD0CE39}">
      <formula1>"暦月"</formula1>
    </dataValidation>
    <dataValidation type="list" allowBlank="1" showInputMessage="1" showErrorMessage="1" sqref="AZ4:BC4" xr:uid="{BFC80BF6-72FB-4CA3-BD13-24B9823B462C}">
      <formula1>"実績"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仲田 尚代</cp:lastModifiedBy>
  <cp:lastPrinted>2022-03-23T01:31:40Z</cp:lastPrinted>
  <dcterms:created xsi:type="dcterms:W3CDTF">2020-01-14T23:44:41Z</dcterms:created>
  <dcterms:modified xsi:type="dcterms:W3CDTF">2025-09-07T23:55:28Z</dcterms:modified>
</cp:coreProperties>
</file>